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firstSheet="2" activeTab="10"/>
  </bookViews>
  <sheets>
    <sheet name="ข้อ3-4" sheetId="1" r:id="rId1"/>
    <sheet name="ข้อ 5" sheetId="2" r:id="rId2"/>
    <sheet name="ข้อ 6" sheetId="3" r:id="rId3"/>
    <sheet name="ข้อ 7" sheetId="4" r:id="rId4"/>
    <sheet name="ส่วนที่ 4" sheetId="6" r:id="rId5"/>
    <sheet name="ผดนง_ยุทธศาสตร์" sheetId="5" r:id="rId6"/>
    <sheet name="ส่วนที่3" sheetId="7" r:id="rId7"/>
    <sheet name="ยธ_ศก" sheetId="8" r:id="rId8"/>
    <sheet name="ยธ_ชุมชน" sheetId="12" r:id="rId9"/>
    <sheet name="ยธ_ทรัพล้อม" sheetId="10" r:id="rId10"/>
    <sheet name="ยธ_MGT" sheetId="11" r:id="rId11"/>
    <sheet name="ยธ_(2)" sheetId="13" r:id="rId12"/>
  </sheets>
  <calcPr calcId="124519"/>
</workbook>
</file>

<file path=xl/calcChain.xml><?xml version="1.0" encoding="utf-8"?>
<calcChain xmlns="http://schemas.openxmlformats.org/spreadsheetml/2006/main">
  <c r="F34" i="4"/>
  <c r="B13" i="13"/>
  <c r="B14" i="12"/>
  <c r="L87" i="2"/>
  <c r="B70"/>
  <c r="B13" i="11"/>
  <c r="B13" i="10"/>
  <c r="B14" i="8"/>
  <c r="D14" i="7"/>
  <c r="C14"/>
  <c r="B14"/>
  <c r="C31" i="5"/>
  <c r="F56" i="3"/>
  <c r="F55"/>
  <c r="F45"/>
  <c r="D58"/>
  <c r="F47"/>
  <c r="F42"/>
  <c r="C85" i="2"/>
  <c r="C80"/>
  <c r="C76"/>
  <c r="C75"/>
  <c r="C74"/>
  <c r="B71"/>
  <c r="J87"/>
  <c r="H87"/>
  <c r="I87" s="1"/>
  <c r="D87"/>
  <c r="I85"/>
  <c r="E85"/>
  <c r="I84"/>
  <c r="E84"/>
  <c r="I80"/>
  <c r="E80"/>
  <c r="I77"/>
  <c r="E77"/>
  <c r="C77"/>
  <c r="I76"/>
  <c r="E76"/>
  <c r="I75"/>
  <c r="E75"/>
  <c r="I74"/>
  <c r="E74"/>
  <c r="I70"/>
  <c r="E70"/>
  <c r="I69"/>
  <c r="E69"/>
  <c r="J59"/>
  <c r="H59"/>
  <c r="I57"/>
  <c r="I56"/>
  <c r="I52"/>
  <c r="I49"/>
  <c r="I48"/>
  <c r="I47"/>
  <c r="I46"/>
  <c r="C46"/>
  <c r="I42"/>
  <c r="I41"/>
  <c r="I60" i="1"/>
  <c r="F9" i="4"/>
  <c r="F17" i="3"/>
  <c r="F25"/>
  <c r="F24"/>
  <c r="F14"/>
  <c r="F11"/>
  <c r="F10"/>
  <c r="D27"/>
  <c r="H28" i="2"/>
  <c r="I26"/>
  <c r="I25"/>
  <c r="I21"/>
  <c r="E21"/>
  <c r="I16"/>
  <c r="I17"/>
  <c r="I18"/>
  <c r="I15"/>
  <c r="E16"/>
  <c r="E18"/>
  <c r="I11"/>
  <c r="I10"/>
  <c r="E11"/>
  <c r="E10"/>
  <c r="F62" i="1"/>
  <c r="D62"/>
  <c r="B62"/>
  <c r="G62"/>
  <c r="E62"/>
  <c r="H35"/>
  <c r="D35"/>
  <c r="F35"/>
  <c r="B35"/>
  <c r="E87" i="2" l="1"/>
  <c r="K87"/>
  <c r="F87"/>
  <c r="G70"/>
  <c r="B87"/>
  <c r="C87" s="1"/>
  <c r="B27" i="3"/>
  <c r="F46"/>
  <c r="F48"/>
  <c r="B58"/>
  <c r="C46" s="1"/>
  <c r="F15"/>
  <c r="F16"/>
  <c r="I62" i="1"/>
  <c r="H62"/>
  <c r="F58" i="3" l="1"/>
  <c r="G47" s="1"/>
  <c r="F27"/>
  <c r="G24" s="1"/>
  <c r="G41"/>
  <c r="C56"/>
  <c r="G46"/>
  <c r="G45"/>
  <c r="E45" s="1"/>
  <c r="C45"/>
  <c r="C47"/>
  <c r="C48"/>
  <c r="C41"/>
  <c r="E46"/>
  <c r="G55"/>
  <c r="E55" s="1"/>
  <c r="G56"/>
  <c r="E56" s="1"/>
  <c r="G48"/>
  <c r="E48" s="1"/>
  <c r="G40"/>
  <c r="G42"/>
  <c r="E47"/>
  <c r="G11" l="1"/>
  <c r="E27"/>
  <c r="G20"/>
  <c r="C15"/>
  <c r="G15"/>
  <c r="E15" s="1"/>
  <c r="G25"/>
  <c r="E25" s="1"/>
  <c r="E24"/>
  <c r="G14"/>
  <c r="E14" s="1"/>
  <c r="G16"/>
  <c r="E16" s="1"/>
  <c r="G10"/>
  <c r="E10" s="1"/>
  <c r="G9"/>
  <c r="G17"/>
  <c r="C14" l="1"/>
  <c r="C16"/>
  <c r="C25"/>
  <c r="C17"/>
  <c r="C10"/>
  <c r="C24"/>
  <c r="C55"/>
  <c r="I28" i="2"/>
  <c r="E28"/>
  <c r="C59"/>
  <c r="K59"/>
  <c r="I59"/>
  <c r="K28"/>
  <c r="E59"/>
  <c r="C12"/>
  <c r="I12"/>
  <c r="G22"/>
  <c r="E22"/>
  <c r="M22"/>
  <c r="K41"/>
  <c r="D41"/>
  <c r="E41"/>
  <c r="K15"/>
  <c r="K70"/>
  <c r="G53"/>
  <c r="K25"/>
  <c r="K10"/>
  <c r="I43"/>
  <c r="K49"/>
  <c r="D49"/>
  <c r="E49"/>
  <c r="L12"/>
  <c r="M12"/>
  <c r="E12"/>
  <c r="F12"/>
  <c r="K16"/>
  <c r="K21"/>
  <c r="K26"/>
  <c r="K48"/>
  <c r="D48"/>
  <c r="E48"/>
  <c r="K85"/>
  <c r="K75"/>
  <c r="K84"/>
  <c r="K74"/>
  <c r="K11"/>
  <c r="K46"/>
  <c r="D46"/>
  <c r="E46"/>
  <c r="I53"/>
  <c r="B53"/>
  <c r="K17"/>
  <c r="K18"/>
  <c r="K53"/>
  <c r="L53"/>
  <c r="D53"/>
  <c r="E53"/>
  <c r="K52"/>
  <c r="D52"/>
  <c r="E52"/>
  <c r="K42"/>
  <c r="D42"/>
  <c r="E42"/>
  <c r="K71"/>
  <c r="K57"/>
  <c r="D57"/>
  <c r="E57"/>
  <c r="K80"/>
  <c r="K69"/>
  <c r="K81"/>
  <c r="K77"/>
  <c r="K56"/>
  <c r="D56"/>
  <c r="E56"/>
  <c r="K47"/>
  <c r="D47"/>
  <c r="E47"/>
  <c r="F43"/>
  <c r="G43"/>
  <c r="K76"/>
  <c r="C43"/>
  <c r="D43"/>
  <c r="E43"/>
  <c r="M43"/>
  <c r="K43"/>
  <c r="L43"/>
</calcChain>
</file>

<file path=xl/sharedStrings.xml><?xml version="1.0" encoding="utf-8"?>
<sst xmlns="http://schemas.openxmlformats.org/spreadsheetml/2006/main" count="588" uniqueCount="207">
  <si>
    <t>แบบที่ 2 แบบติดตามผลการดำเนินงานขององค์กรปกครองส่วนท้องถื่นราย 6 เดือน</t>
  </si>
  <si>
    <t>ส่วนที่ 1  ข้อมูลทั่วไป</t>
  </si>
  <si>
    <t xml:space="preserve">2. รายงานผลการดำเนินงานครั้งที่ </t>
  </si>
  <si>
    <t>โดยเริ่มครั้งที่ 1 ตั้งแต่สิ้นสุดการดำเนินงานในเดือนมีนาคม  (ตุลาคม - มีนาคม)      (ครึ่งปีแรก)</t>
  </si>
  <si>
    <t>ส่วนที่ 2 ผลการดำเนินงานตามแผนพัฒนา 3 ปี</t>
  </si>
  <si>
    <t>3. จำนวนโครงการและงบประมาณตามแผนพัฒนา 3 ปี</t>
  </si>
  <si>
    <t>ยุทธศาสตร์</t>
  </si>
  <si>
    <t>จำนวนโครงการ</t>
  </si>
  <si>
    <t>งบประมาณ</t>
  </si>
  <si>
    <t>รวม</t>
  </si>
  <si>
    <t>1. ยุทธศาสตร์ด้านเศรษฐกิจ</t>
  </si>
  <si>
    <t xml:space="preserve">  - พัฒนาการอาชีพ</t>
  </si>
  <si>
    <t xml:space="preserve">  - พัฒนาการอุตสาหกรรมและการโยธา</t>
  </si>
  <si>
    <t xml:space="preserve">  - พัฒนาการเกษตร</t>
  </si>
  <si>
    <t xml:space="preserve">  - พัฒนาการศึกษา</t>
  </si>
  <si>
    <t xml:space="preserve">  - พัฒนาการสาธารณสุข</t>
  </si>
  <si>
    <t xml:space="preserve">  - พัฒนาบริหารจัดการ</t>
  </si>
  <si>
    <t>2. ยุทธศาสตร์การบริการชุมชนและสังคม</t>
  </si>
  <si>
    <t xml:space="preserve">  - พัฒนาการสร้างความเข้มแข็งของชุมชน</t>
  </si>
  <si>
    <t xml:space="preserve">  - พัฒนาการศาสนาวัฒนธรรมและนันทนาการ</t>
  </si>
  <si>
    <t>3. ยุทธศาสตร์ด้านสิ่งแวดล้อมและทรัพยากรฯ</t>
  </si>
  <si>
    <t xml:space="preserve">  - พัฒนาด้านเคหะและชุมชน</t>
  </si>
  <si>
    <t>4. ยุทธศาสตร์การบริการจัดการองค์กร</t>
  </si>
  <si>
    <t xml:space="preserve">  - พัฒนาบุคลากร</t>
  </si>
  <si>
    <t xml:space="preserve">  - พัฒนาการบริหารจัดการ</t>
  </si>
  <si>
    <t>ปี</t>
  </si>
  <si>
    <t>4. จำนวนโครงการตามแผนยุทธศาสตร์การพัฒนาจังหวัดนครศรีธรรมราช</t>
  </si>
  <si>
    <t xml:space="preserve">1. พัฒนาระบบและเครือข่ายการเรียนรู้ </t>
  </si>
  <si>
    <t>ส่งเสริมการจัดสร้างชุมชนตันแบบตามแนวปรัชญา</t>
  </si>
  <si>
    <t>เศรษฐกิจพอเพียง</t>
  </si>
  <si>
    <t>2. พัฒนาการบริหารจัดการภาคเกษตร ส่งเสริม</t>
  </si>
  <si>
    <t>เศรษฐกิจชุมชนเกษตร ธุรกิจอุตสาหกรรมต่อเนื่อง</t>
  </si>
  <si>
    <t>การเกษตรบนพื้นฐานการสนับสนุนจากระบบ</t>
  </si>
  <si>
    <t>โลจิสติกส์และบริหารจัดการด้านการตลาด</t>
  </si>
  <si>
    <t>3. พัฒนาระบบบริหารจัดการท่องเที่ยว</t>
  </si>
  <si>
    <t>4. การบริหารจัดการทรัพยากรธรรมชาติสิ่งแวด</t>
  </si>
  <si>
    <t>ล้อมตลอดจนการส่งเสริมประสิทธิภาพด้านพลังงาน</t>
  </si>
  <si>
    <t>และเพิ่มสัดส่วนการใช้พลังงานทดแทน</t>
  </si>
  <si>
    <t>5. พัฒนาคน องค์กร ระบบสวัสดิการสังคม</t>
  </si>
  <si>
    <t>และความมั่นคงบนพื้นฐานการบริหารกิจการ</t>
  </si>
  <si>
    <t>บ้านเมืองที่ดี</t>
  </si>
  <si>
    <t>จำนวน</t>
  </si>
  <si>
    <t>ร้อยละ</t>
  </si>
  <si>
    <t>โครงการที่เสร็จ</t>
  </si>
  <si>
    <t>โครงการระหว่างดำเนินการ</t>
  </si>
  <si>
    <t>โครงการที่ยังไม่ได้ดำเนินการ</t>
  </si>
  <si>
    <t>โครงการที่ยกเลิก</t>
  </si>
  <si>
    <t>โครงการที่มีการเพิ่มเติม</t>
  </si>
  <si>
    <t>จำนวนโครงการทั้งหมด</t>
  </si>
  <si>
    <t xml:space="preserve">  -  พัฒนาการศาสนาวัฒนธรรมและนันทนาการ</t>
  </si>
  <si>
    <t>งบปกติ</t>
  </si>
  <si>
    <t>เงินสะสม</t>
  </si>
  <si>
    <t>จำนวนเงิน</t>
  </si>
  <si>
    <t>โครงการ</t>
  </si>
  <si>
    <t>ดำเนินการเสร็จแล้ว</t>
  </si>
  <si>
    <t>อยู่ในระหว่างดำเนินการ</t>
  </si>
  <si>
    <t>ผลการดำเนินงาน</t>
  </si>
  <si>
    <t>ยังไม่ได้ดำเนินการ</t>
  </si>
  <si>
    <t>งบประมาณที่ได้รับ</t>
  </si>
  <si>
    <t>งบประมาณที่เบิกจ่ายไป</t>
  </si>
  <si>
    <t>1. ชื่อองค์กรปกครองส่วนท้องถิ่น.....องค์การบริหารส่วนตำบลฉลอง.....</t>
  </si>
  <si>
    <t>(2.1) ครั้งที่ 1 ครึ่งปีแรก (ตุลาคม - มีนาคม)</t>
  </si>
  <si>
    <t>แบบสรุปผลการดำเนินงานตามแผนพัฒนา 3 ปี</t>
  </si>
  <si>
    <t xml:space="preserve"> รายงานผลการดำเนินงานครั้งที่ 2 ครึ่งปีหลัง (เมษายน - กันยายน)</t>
  </si>
  <si>
    <t>ส่วนที่ 4 ปัญหาและอุปสรรคในการปฏิบัติงาน</t>
  </si>
  <si>
    <t>1. จำนวนงบประมาณไม่เพียงพอในการดำเนินงาน</t>
  </si>
  <si>
    <t>แบบประเมินผลการดำเนินงานตามแผนยุทธศาสตร์</t>
  </si>
  <si>
    <t>ส่วนที่ 1 ข้อมูลทั่วไป</t>
  </si>
  <si>
    <t>1. ชื่องค์กรปกครองส่วนท้องถิ่น ........... องค์การบริหารส่วนตำบลฉลอง.....</t>
  </si>
  <si>
    <t>3. ยุทธศาสตร์และจำนวนโครงการที่ปรากฏอยู่ในแผน และจำนวนโครงการที่ได้ปฏิบัติ</t>
  </si>
  <si>
    <t>จำนวนโครงการที่ปรากฏในแผน</t>
  </si>
  <si>
    <t>จำนวนโครงการที่ได้ปฏิบัติ</t>
  </si>
  <si>
    <t>ส่วนที่ 3 ผลการดำเนินงาน</t>
  </si>
  <si>
    <t>4. ความพึงพอใจต่อผลการดำเนินงานขององค์กรปกครองส่วนท้องถิ่นในภาพรวม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</si>
  <si>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</si>
  <si>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</si>
  <si>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</si>
  <si>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</si>
  <si>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</si>
  <si>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</si>
  <si>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</si>
  <si>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</si>
  <si>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</si>
  <si>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</si>
  <si>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</si>
  <si>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</si>
  <si>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</si>
  <si>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</si>
  <si>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</si>
  <si>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5. ผลการดำเนินงานในแต่ละยุทธศาสตร์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</si>
  <si>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</si>
  <si>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</si>
  <si>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</si>
  <si>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</si>
  <si>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</si>
  <si>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</si>
  <si>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>ยุทธศาสตร์ที่ 3  ยุทธศาสตร์ด้านสิ่งแวดล้อมและทรัพยากรฯ</t>
  </si>
  <si>
    <t>สรุปข้อเสนอแนะของคณะกรรมการติดตามและประเมินผลแผนพัฒนา อบต.ฉลอง</t>
  </si>
  <si>
    <t xml:space="preserve"> </t>
  </si>
  <si>
    <t xml:space="preserve"> - 17 -</t>
  </si>
  <si>
    <t xml:space="preserve"> - 21 -</t>
  </si>
  <si>
    <t xml:space="preserve"> - 22 -</t>
  </si>
  <si>
    <t>2. การประชาสัมพันธ์ไม่ทั่วถึง ขาดช่องทางใหม่ ๆ ในการประชาสัมพันธ์</t>
  </si>
  <si>
    <t>3. ประชาชนให้ความสำคัญและมีส่วนร่วมในบางกิจกรรมน้อย</t>
  </si>
  <si>
    <t>-</t>
  </si>
  <si>
    <t>เงินสมทบกองทุนประกันสังคม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</si>
  <si>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</si>
  <si>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</si>
  <si>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 xml:space="preserve"> - 20 -</t>
  </si>
  <si>
    <t xml:space="preserve">                                                                                          ประธานคณะกรรมการติดตามและประเมินผล</t>
  </si>
  <si>
    <t xml:space="preserve">                                                                                            แผนพัฒนาองค์การบริหารส่วนตำบลฉลอง</t>
  </si>
  <si>
    <t>ยุทธศาสตร์ที่ 4  ยุทธศาสตร์การบริหารจัดการองค์กร</t>
  </si>
  <si>
    <t>4. ยุทธศาสตร์การบริหารจัดการองค์กร</t>
  </si>
  <si>
    <t>องค์กรปกครองส่วนท้องถิ่นภายใต้แผนยุทธศาสตร์ 5 ปี โดยมีกำหนดระยะเวลาในการติดตามและรายงานผลการ</t>
  </si>
  <si>
    <t>ดำเนินงานทุก ๆ 6 เดือน เริ่มตั้งแต่สิ้นสุดการดำเนินงานทุก 6 เดือน (ครึ่งปีแรก)</t>
  </si>
  <si>
    <t xml:space="preserve">          ครั้งที่ 2 ตั้งแต่สิ้นสุดการดำเนินงานในเดือนกันยายน (เมษายน - กันยายน)  (ครึ่งปีหลัง)</t>
  </si>
  <si>
    <t>เงินหลักประกันรายได้ผู้สูงอายุ</t>
  </si>
  <si>
    <t xml:space="preserve">                                                                                 (นายจรุงศักดิ์  เกลี้ยงขำ)</t>
  </si>
  <si>
    <t>1. .........................................................................................................................................................</t>
  </si>
  <si>
    <t>3..........................................................................................................................................................</t>
  </si>
  <si>
    <t>4..........................................................................................................................................................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</si>
  <si>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</t>
  </si>
  <si>
    <t>2..........................................................................................................................................................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</si>
  <si>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</t>
  </si>
  <si>
    <t>5..........................................................................................................................................................</t>
  </si>
  <si>
    <t>100.00</t>
  </si>
  <si>
    <t>50.00</t>
  </si>
  <si>
    <t>12.50</t>
  </si>
  <si>
    <t>37.50</t>
  </si>
  <si>
    <t>31.25</t>
  </si>
  <si>
    <t>25.00</t>
  </si>
  <si>
    <t>66.67</t>
  </si>
  <si>
    <t>5. ผลการดำเนินงานตามแผนพัฒนาปี 2558</t>
  </si>
  <si>
    <t xml:space="preserve"> ผลการดำเนินงานตามแผนพัฒนาปี 2558 ทั้งปี</t>
  </si>
  <si>
    <t>6. การเบิกจ่ายงบประมาณปี 2558</t>
  </si>
  <si>
    <t>7. โครงการที่ได้รับเงินอุดหนุนเฉพาะกิจประจำปี 2558  ครึ่งปีหลัง (เมษายน - กันยายน)</t>
  </si>
  <si>
    <t>2. วัน/เดือน/ปี ที่รายงาน         พฤศจิกายน  2558</t>
  </si>
  <si>
    <t xml:space="preserve">                                                                                             ประธานคณะกรรมการติดตามและประเมินผล</t>
  </si>
  <si>
    <t xml:space="preserve">                                                                                          แผนพัฒนาองค์การบริหารส่วนตำบลฉลอง</t>
  </si>
  <si>
    <t>ส่วนที่ 3 ผลการดำเนินงานตามโครงการที่ได้รับเงินอุดหนุนฯ</t>
  </si>
  <si>
    <t>เงินอุดหนุนทั่วไป</t>
  </si>
  <si>
    <t>เงินอุดหนุนทั่วไปกำหนดวัตถุประสงค์เพื่อพัฒนาประเทศ</t>
  </si>
  <si>
    <t>เงินสนับสนุนสวัสดิการเบี้ยยังชีพความพิการ</t>
  </si>
  <si>
    <t>เงินเดือนสำหรับข้าราชการผู้ดูแลเด็ก</t>
  </si>
  <si>
    <t>เงินค่าตอบแทนเงินเพิ่มค่าครองชีพชั่วคราวพ.จ้างผู้ดูแลเด็ก</t>
  </si>
  <si>
    <t>โครงการป้องกันและแก้ไขปัญหายาเสพติด</t>
  </si>
  <si>
    <t>โครงการปรับปรุงซ่อมแซมผิวจราจร (สาย-</t>
  </si>
  <si>
    <t xml:space="preserve">โครงการปรับปรุงซ่อมแซมผิวจราจร </t>
  </si>
  <si>
    <t>(ทล.4105 - บ้านน้ำฉา)</t>
  </si>
  <si>
    <t>โครงการก่อสร้างระบบประปา หมู่ที่ 3</t>
  </si>
  <si>
    <t>ค่าจัดการเรียนการสอน</t>
  </si>
  <si>
    <t>7,396,952.00</t>
  </si>
  <si>
    <t>P</t>
  </si>
  <si>
    <t>สี่แยกวัดสระ - ร.ร.บ้านน้ำขาว</t>
  </si>
  <si>
    <t>20,212,934.00</t>
  </si>
  <si>
    <t>25,485,834.00</t>
  </si>
  <si>
    <t>ส่วนที่ 2 ยุทธศาสตร์และโครงการปี 2558</t>
  </si>
  <si>
    <t>34,812,000</t>
  </si>
  <si>
    <t>6,750,000</t>
  </si>
  <si>
    <t>85,196,000</t>
  </si>
  <si>
    <t>43,531,000</t>
  </si>
  <si>
    <t>16,289,000</t>
  </si>
  <si>
    <t>162,150,000</t>
  </si>
  <si>
    <t xml:space="preserve"> รายงานผลการดำเนินงานครั้งที่ 1 ครึ่งปีแรก (ตุลาคม - มีนาคม)</t>
  </si>
  <si>
    <t>15.38</t>
  </si>
  <si>
    <t>84.62</t>
  </si>
  <si>
    <t>60.00</t>
  </si>
  <si>
    <t>33.33</t>
  </si>
  <si>
    <t>94.12</t>
  </si>
  <si>
    <t>16.33</t>
  </si>
  <si>
    <t>100</t>
  </si>
  <si>
    <t>52.94</t>
  </si>
  <si>
    <t>41.18</t>
  </si>
  <si>
    <t>46.66</t>
  </si>
  <si>
    <t>13.34</t>
  </si>
  <si>
    <t>75.00</t>
  </si>
  <si>
    <t>56.25</t>
  </si>
  <si>
    <t>35.71</t>
  </si>
  <si>
    <t xml:space="preserve"> - 14 -</t>
  </si>
  <si>
    <t>58.82</t>
  </si>
  <si>
    <t xml:space="preserve">    -  พัฒนาการศาสนาวัฒนธรรมและนันทนาการ</t>
  </si>
  <si>
    <t>61.54</t>
  </si>
  <si>
    <t>13.33</t>
  </si>
  <si>
    <t>5,478,000</t>
  </si>
  <si>
    <r>
      <rPr>
        <b/>
        <sz val="16"/>
        <color theme="1"/>
        <rFont val="TH Niramit AS"/>
      </rPr>
      <t>คำชี้แจง :</t>
    </r>
    <r>
      <rPr>
        <sz val="16"/>
        <color theme="1"/>
        <rFont val="TH Niramit AS"/>
      </rPr>
      <t xml:space="preserve"> แบ[ที่ 2 เป็นแบบติดตามตนเอง โดยมีวัตถุประสงค์เพื่อติดตามผลการดำเนินงานตามแผนยุทธศาสตร์ของ</t>
    </r>
  </si>
  <si>
    <t xml:space="preserve">  - แนวทางพัฒนาบริหารจัดการ</t>
  </si>
  <si>
    <t>7. โครงการที่ได้รับเงินอุดหนุนเฉพาะกิจประจำปี 2558  ครึ่งปีแรก (ตุลาคม - มีนาคม)</t>
  </si>
  <si>
    <t>102,330,000</t>
  </si>
  <si>
    <t xml:space="preserve"> - 11 -</t>
  </si>
  <si>
    <t xml:space="preserve"> -   12   -</t>
  </si>
  <si>
    <t xml:space="preserve"> -  13  -</t>
  </si>
  <si>
    <t xml:space="preserve"> -   15   -</t>
  </si>
  <si>
    <t xml:space="preserve"> - 26 -</t>
  </si>
  <si>
    <t xml:space="preserve"> - 25 -</t>
  </si>
  <si>
    <t xml:space="preserve"> - 24 -</t>
  </si>
  <si>
    <t xml:space="preserve"> - 16 -</t>
  </si>
  <si>
    <t xml:space="preserve"> -   18   -</t>
  </si>
  <si>
    <t xml:space="preserve"> -  19  -</t>
  </si>
  <si>
    <t xml:space="preserve"> - 23 -</t>
  </si>
  <si>
    <t>12.5</t>
  </si>
  <si>
    <t>74.49</t>
  </si>
  <si>
    <t>25,488,846.00</t>
  </si>
  <si>
    <t xml:space="preserve">     - 26 -</t>
  </si>
  <si>
    <t>1.   หาวิธีการติดตามและประเมินผลแผนฯ ที่เข้าถึงประชาชนมากกว่านี้</t>
  </si>
  <si>
    <t>2.  ให้มีการปรับปรุงป้ายประชาสัมพันธ์โครงการที่ก่อสร้างในพื้นที่ให้มีความคงทนถาวร  เนื่องจากปัจจุบันเห็นว่า</t>
  </si>
  <si>
    <t xml:space="preserve">    บางโครงการจะถูกรื้อถอนป้ายโครงการออก</t>
  </si>
  <si>
    <t>3.  ให้มีการจัดทำป้ายไวนิลประชาสัมพันธ์สรุปผลการดำเนินงานของ อบต. หลังจากสิ้นสุดปีงบประมาณ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</si>
</sst>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theme="2"/>
      <name val="TH SarabunPSK"/>
      <family val="2"/>
    </font>
    <font>
      <b/>
      <sz val="16"/>
      <color theme="1"/>
      <name val="TH Niramit AS"/>
    </font>
    <font>
      <sz val="16"/>
      <color theme="1"/>
      <name val="TH Niramit AS"/>
    </font>
    <font>
      <b/>
      <sz val="14"/>
      <color theme="1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1"/>
      <color theme="1"/>
      <name val="TH Niramit AS"/>
    </font>
    <font>
      <b/>
      <sz val="18"/>
      <color theme="1"/>
      <name val="TH Niramit AS"/>
    </font>
    <font>
      <sz val="10"/>
      <color theme="1"/>
      <name val="TH Niramit AS"/>
    </font>
    <font>
      <sz val="16"/>
      <color theme="1"/>
      <name val="Wingdings 2"/>
      <family val="1"/>
      <charset val="2"/>
    </font>
    <font>
      <b/>
      <sz val="16"/>
      <color rgb="FFC00000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87" fontId="2" fillId="0" borderId="0" xfId="1" applyNumberFormat="1" applyFont="1"/>
    <xf numFmtId="187" fontId="2" fillId="0" borderId="1" xfId="1" applyNumberFormat="1" applyFont="1" applyBorder="1"/>
    <xf numFmtId="187" fontId="6" fillId="0" borderId="0" xfId="1" applyNumberFormat="1" applyFont="1"/>
    <xf numFmtId="187" fontId="6" fillId="0" borderId="0" xfId="0" applyNumberFormat="1" applyFont="1"/>
    <xf numFmtId="43" fontId="2" fillId="0" borderId="0" xfId="1" applyFont="1"/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/>
    <xf numFmtId="2" fontId="0" fillId="0" borderId="0" xfId="0" applyNumberFormat="1" applyFont="1"/>
    <xf numFmtId="43" fontId="0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43" fontId="8" fillId="0" borderId="0" xfId="0" applyNumberFormat="1" applyFont="1"/>
    <xf numFmtId="43" fontId="8" fillId="0" borderId="0" xfId="1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6" xfId="0" applyFont="1" applyFill="1" applyBorder="1"/>
    <xf numFmtId="43" fontId="4" fillId="2" borderId="6" xfId="1" applyNumberFormat="1" applyFont="1" applyFill="1" applyBorder="1"/>
    <xf numFmtId="187" fontId="4" fillId="2" borderId="6" xfId="1" applyNumberFormat="1" applyFont="1" applyFill="1" applyBorder="1"/>
    <xf numFmtId="43" fontId="4" fillId="2" borderId="6" xfId="1" applyFont="1" applyFill="1" applyBorder="1"/>
    <xf numFmtId="2" fontId="8" fillId="0" borderId="0" xfId="0" applyNumberFormat="1" applyFont="1"/>
    <xf numFmtId="43" fontId="5" fillId="0" borderId="0" xfId="0" applyNumberFormat="1" applyFont="1"/>
    <xf numFmtId="43" fontId="2" fillId="0" borderId="0" xfId="0" applyNumberFormat="1" applyFont="1"/>
    <xf numFmtId="0" fontId="3" fillId="0" borderId="2" xfId="0" applyFont="1" applyBorder="1" applyAlignment="1">
      <alignment horizontal="center" vertical="center"/>
    </xf>
    <xf numFmtId="2" fontId="0" fillId="0" borderId="0" xfId="0" applyNumberFormat="1"/>
    <xf numFmtId="43" fontId="9" fillId="0" borderId="0" xfId="0" applyNumberFormat="1" applyFont="1"/>
    <xf numFmtId="43" fontId="9" fillId="0" borderId="0" xfId="1" applyFont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3" fontId="4" fillId="0" borderId="2" xfId="1" applyNumberFormat="1" applyFont="1" applyBorder="1" applyAlignment="1">
      <alignment horizontal="center" vertical="center" wrapText="1"/>
    </xf>
    <xf numFmtId="43" fontId="2" fillId="0" borderId="0" xfId="1" applyNumberFormat="1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" fillId="0" borderId="0" xfId="0" applyFont="1" applyBorder="1"/>
    <xf numFmtId="187" fontId="11" fillId="0" borderId="0" xfId="1" applyNumberFormat="1" applyFont="1"/>
    <xf numFmtId="43" fontId="2" fillId="0" borderId="0" xfId="0" applyNumberFormat="1" applyFont="1" applyAlignment="1">
      <alignment horizontal="right"/>
    </xf>
    <xf numFmtId="43" fontId="2" fillId="0" borderId="0" xfId="0" applyNumberFormat="1" applyFont="1" applyAlignment="1"/>
    <xf numFmtId="2" fontId="12" fillId="0" borderId="0" xfId="0" applyNumberFormat="1" applyFont="1" applyAlignment="1">
      <alignment horizontal="left"/>
    </xf>
    <xf numFmtId="0" fontId="14" fillId="0" borderId="0" xfId="0" applyFont="1"/>
    <xf numFmtId="187" fontId="14" fillId="0" borderId="0" xfId="1" applyNumberFormat="1" applyFont="1"/>
    <xf numFmtId="0" fontId="14" fillId="0" borderId="1" xfId="0" applyFont="1" applyBorder="1"/>
    <xf numFmtId="187" fontId="14" fillId="0" borderId="1" xfId="1" applyNumberFormat="1" applyFont="1" applyBorder="1"/>
    <xf numFmtId="0" fontId="13" fillId="0" borderId="0" xfId="0" applyFont="1"/>
    <xf numFmtId="0" fontId="13" fillId="0" borderId="6" xfId="0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187" fontId="15" fillId="0" borderId="2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87" fontId="16" fillId="0" borderId="2" xfId="1" applyNumberFormat="1" applyFont="1" applyBorder="1" applyAlignment="1">
      <alignment horizontal="center" vertical="center" wrapText="1"/>
    </xf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6" xfId="0" applyFont="1" applyBorder="1"/>
    <xf numFmtId="187" fontId="17" fillId="0" borderId="6" xfId="1" applyNumberFormat="1" applyFont="1" applyBorder="1"/>
    <xf numFmtId="0" fontId="17" fillId="0" borderId="7" xfId="0" applyFont="1" applyBorder="1"/>
    <xf numFmtId="187" fontId="17" fillId="0" borderId="7" xfId="1" applyNumberFormat="1" applyFont="1" applyBorder="1"/>
    <xf numFmtId="0" fontId="17" fillId="0" borderId="8" xfId="0" applyFont="1" applyBorder="1"/>
    <xf numFmtId="187" fontId="17" fillId="0" borderId="8" xfId="1" applyNumberFormat="1" applyFont="1" applyBorder="1"/>
    <xf numFmtId="0" fontId="17" fillId="0" borderId="7" xfId="0" quotePrefix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/>
    <xf numFmtId="187" fontId="17" fillId="0" borderId="2" xfId="1" applyNumberFormat="1" applyFont="1" applyBorder="1"/>
    <xf numFmtId="0" fontId="17" fillId="0" borderId="7" xfId="0" quotePrefix="1" applyFont="1" applyBorder="1" applyAlignment="1">
      <alignment horizontal="right"/>
    </xf>
    <xf numFmtId="0" fontId="17" fillId="0" borderId="0" xfId="0" applyFont="1"/>
    <xf numFmtId="187" fontId="17" fillId="0" borderId="6" xfId="0" applyNumberFormat="1" applyFont="1" applyBorder="1"/>
    <xf numFmtId="187" fontId="17" fillId="0" borderId="8" xfId="0" applyNumberFormat="1" applyFont="1" applyBorder="1"/>
    <xf numFmtId="187" fontId="17" fillId="0" borderId="7" xfId="0" applyNumberFormat="1" applyFont="1" applyBorder="1"/>
    <xf numFmtId="187" fontId="17" fillId="0" borderId="7" xfId="1" quotePrefix="1" applyNumberFormat="1" applyFont="1" applyBorder="1"/>
    <xf numFmtId="187" fontId="17" fillId="0" borderId="7" xfId="1" quotePrefix="1" applyNumberFormat="1" applyFont="1" applyBorder="1" applyAlignment="1">
      <alignment horizontal="right"/>
    </xf>
    <xf numFmtId="0" fontId="16" fillId="0" borderId="3" xfId="0" applyFont="1" applyBorder="1"/>
    <xf numFmtId="187" fontId="17" fillId="0" borderId="2" xfId="1" quotePrefix="1" applyNumberFormat="1" applyFont="1" applyBorder="1"/>
    <xf numFmtId="0" fontId="14" fillId="0" borderId="0" xfId="0" applyFont="1" applyAlignment="1">
      <alignment vertical="center"/>
    </xf>
    <xf numFmtId="43" fontId="14" fillId="0" borderId="0" xfId="0" applyNumberFormat="1" applyFont="1"/>
    <xf numFmtId="0" fontId="13" fillId="0" borderId="6" xfId="0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9" fillId="2" borderId="3" xfId="0" applyFont="1" applyFill="1" applyBorder="1"/>
    <xf numFmtId="0" fontId="19" fillId="2" borderId="6" xfId="0" applyFont="1" applyFill="1" applyBorder="1"/>
    <xf numFmtId="43" fontId="19" fillId="2" borderId="6" xfId="1" applyNumberFormat="1" applyFont="1" applyFill="1" applyBorder="1"/>
    <xf numFmtId="187" fontId="19" fillId="2" borderId="6" xfId="1" applyNumberFormat="1" applyFont="1" applyFill="1" applyBorder="1"/>
    <xf numFmtId="0" fontId="19" fillId="0" borderId="0" xfId="0" applyFont="1"/>
    <xf numFmtId="0" fontId="19" fillId="0" borderId="4" xfId="0" applyFont="1" applyBorder="1"/>
    <xf numFmtId="187" fontId="19" fillId="0" borderId="7" xfId="1" applyNumberFormat="1" applyFont="1" applyBorder="1"/>
    <xf numFmtId="43" fontId="19" fillId="0" borderId="7" xfId="1" applyNumberFormat="1" applyFont="1" applyBorder="1"/>
    <xf numFmtId="43" fontId="19" fillId="0" borderId="0" xfId="0" applyNumberFormat="1" applyFont="1"/>
    <xf numFmtId="43" fontId="17" fillId="0" borderId="8" xfId="1" applyNumberFormat="1" applyFont="1" applyBorder="1"/>
    <xf numFmtId="187" fontId="19" fillId="0" borderId="7" xfId="0" applyNumberFormat="1" applyFont="1" applyBorder="1"/>
    <xf numFmtId="187" fontId="19" fillId="0" borderId="7" xfId="1" applyNumberFormat="1" applyFont="1" applyBorder="1" applyAlignment="1">
      <alignment horizontal="center"/>
    </xf>
    <xf numFmtId="187" fontId="19" fillId="0" borderId="7" xfId="0" applyNumberFormat="1" applyFont="1" applyBorder="1" applyAlignment="1">
      <alignment horizontal="center"/>
    </xf>
    <xf numFmtId="187" fontId="17" fillId="0" borderId="7" xfId="0" applyNumberFormat="1" applyFont="1" applyBorder="1" applyAlignment="1">
      <alignment horizontal="center"/>
    </xf>
    <xf numFmtId="0" fontId="19" fillId="0" borderId="5" xfId="0" applyFont="1" applyBorder="1"/>
    <xf numFmtId="0" fontId="19" fillId="0" borderId="8" xfId="0" applyFont="1" applyBorder="1"/>
    <xf numFmtId="43" fontId="19" fillId="0" borderId="8" xfId="1" applyNumberFormat="1" applyFont="1" applyBorder="1"/>
    <xf numFmtId="187" fontId="19" fillId="0" borderId="8" xfId="1" applyNumberFormat="1" applyFont="1" applyBorder="1"/>
    <xf numFmtId="0" fontId="16" fillId="2" borderId="2" xfId="0" applyFont="1" applyFill="1" applyBorder="1" applyAlignment="1">
      <alignment horizontal="center"/>
    </xf>
    <xf numFmtId="2" fontId="17" fillId="2" borderId="2" xfId="0" applyNumberFormat="1" applyFont="1" applyFill="1" applyBorder="1"/>
    <xf numFmtId="43" fontId="17" fillId="2" borderId="2" xfId="0" applyNumberFormat="1" applyFont="1" applyFill="1" applyBorder="1"/>
    <xf numFmtId="2" fontId="17" fillId="2" borderId="2" xfId="1" applyNumberFormat="1" applyFont="1" applyFill="1" applyBorder="1"/>
    <xf numFmtId="43" fontId="14" fillId="0" borderId="0" xfId="1" applyNumberFormat="1" applyFont="1"/>
    <xf numFmtId="0" fontId="20" fillId="0" borderId="0" xfId="0" applyFont="1"/>
    <xf numFmtId="43" fontId="20" fillId="0" borderId="0" xfId="0" applyNumberFormat="1" applyFont="1"/>
    <xf numFmtId="187" fontId="19" fillId="0" borderId="7" xfId="1" quotePrefix="1" applyNumberFormat="1" applyFont="1" applyBorder="1" applyAlignment="1">
      <alignment horizontal="center"/>
    </xf>
    <xf numFmtId="187" fontId="19" fillId="0" borderId="7" xfId="0" quotePrefix="1" applyNumberFormat="1" applyFont="1" applyBorder="1"/>
    <xf numFmtId="43" fontId="19" fillId="0" borderId="7" xfId="1" quotePrefix="1" applyNumberFormat="1" applyFont="1" applyBorder="1" applyAlignment="1">
      <alignment horizontal="center"/>
    </xf>
    <xf numFmtId="187" fontId="19" fillId="0" borderId="7" xfId="0" quotePrefix="1" applyNumberFormat="1" applyFont="1" applyBorder="1" applyAlignment="1">
      <alignment horizontal="center"/>
    </xf>
    <xf numFmtId="0" fontId="15" fillId="0" borderId="6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left"/>
    </xf>
    <xf numFmtId="43" fontId="15" fillId="0" borderId="2" xfId="1" applyNumberFormat="1" applyFont="1" applyBorder="1" applyAlignment="1">
      <alignment horizontal="center" vertical="center" wrapText="1"/>
    </xf>
    <xf numFmtId="43" fontId="15" fillId="0" borderId="2" xfId="1" applyFont="1" applyBorder="1" applyAlignment="1">
      <alignment horizontal="center" vertical="center" wrapText="1"/>
    </xf>
    <xf numFmtId="0" fontId="18" fillId="0" borderId="4" xfId="0" applyFont="1" applyBorder="1"/>
    <xf numFmtId="43" fontId="18" fillId="0" borderId="7" xfId="1" applyFont="1" applyBorder="1"/>
    <xf numFmtId="43" fontId="18" fillId="0" borderId="7" xfId="1" applyNumberFormat="1" applyFont="1" applyBorder="1"/>
    <xf numFmtId="0" fontId="18" fillId="0" borderId="7" xfId="1" applyNumberFormat="1" applyFont="1" applyBorder="1"/>
    <xf numFmtId="187" fontId="18" fillId="0" borderId="7" xfId="1" applyNumberFormat="1" applyFont="1" applyBorder="1"/>
    <xf numFmtId="0" fontId="18" fillId="0" borderId="5" xfId="0" applyFont="1" applyBorder="1"/>
    <xf numFmtId="43" fontId="18" fillId="0" borderId="8" xfId="1" applyFont="1" applyBorder="1"/>
    <xf numFmtId="43" fontId="18" fillId="0" borderId="8" xfId="1" applyNumberFormat="1" applyFont="1" applyBorder="1"/>
    <xf numFmtId="187" fontId="18" fillId="0" borderId="8" xfId="1" applyNumberFormat="1" applyFont="1" applyBorder="1"/>
    <xf numFmtId="0" fontId="18" fillId="2" borderId="3" xfId="0" applyFont="1" applyFill="1" applyBorder="1"/>
    <xf numFmtId="43" fontId="18" fillId="2" borderId="6" xfId="1" applyFont="1" applyFill="1" applyBorder="1"/>
    <xf numFmtId="43" fontId="18" fillId="2" borderId="6" xfId="1" applyNumberFormat="1" applyFont="1" applyFill="1" applyBorder="1"/>
    <xf numFmtId="187" fontId="18" fillId="2" borderId="6" xfId="1" applyNumberFormat="1" applyFont="1" applyFill="1" applyBorder="1"/>
    <xf numFmtId="43" fontId="18" fillId="0" borderId="7" xfId="1" quotePrefix="1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43" fontId="15" fillId="2" borderId="2" xfId="1" applyFont="1" applyFill="1" applyBorder="1"/>
    <xf numFmtId="43" fontId="14" fillId="0" borderId="0" xfId="1" applyFont="1"/>
    <xf numFmtId="0" fontId="15" fillId="0" borderId="0" xfId="0" applyFont="1" applyAlignment="1">
      <alignment wrapText="1"/>
    </xf>
    <xf numFmtId="0" fontId="18" fillId="2" borderId="6" xfId="0" applyFont="1" applyFill="1" applyBorder="1"/>
    <xf numFmtId="0" fontId="18" fillId="0" borderId="0" xfId="0" applyFont="1"/>
    <xf numFmtId="43" fontId="18" fillId="0" borderId="7" xfId="1" applyFont="1" applyBorder="1" applyAlignment="1">
      <alignment horizontal="center"/>
    </xf>
    <xf numFmtId="0" fontId="18" fillId="0" borderId="7" xfId="1" applyNumberFormat="1" applyFont="1" applyBorder="1" applyAlignment="1">
      <alignment horizontal="center"/>
    </xf>
    <xf numFmtId="43" fontId="18" fillId="0" borderId="7" xfId="1" quotePrefix="1" applyNumberFormat="1" applyFont="1" applyBorder="1" applyAlignment="1">
      <alignment horizontal="center"/>
    </xf>
    <xf numFmtId="187" fontId="18" fillId="0" borderId="7" xfId="1" applyNumberFormat="1" applyFont="1" applyBorder="1" applyAlignment="1">
      <alignment horizontal="center"/>
    </xf>
    <xf numFmtId="187" fontId="18" fillId="0" borderId="8" xfId="1" applyNumberFormat="1" applyFont="1" applyBorder="1" applyAlignment="1">
      <alignment horizontal="center"/>
    </xf>
    <xf numFmtId="0" fontId="15" fillId="0" borderId="0" xfId="0" applyFont="1"/>
    <xf numFmtId="43" fontId="15" fillId="0" borderId="0" xfId="0" applyNumberFormat="1" applyFont="1"/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3" fontId="14" fillId="0" borderId="0" xfId="0" applyNumberFormat="1" applyFont="1" applyAlignment="1">
      <alignment horizontal="right"/>
    </xf>
    <xf numFmtId="43" fontId="18" fillId="0" borderId="0" xfId="1" applyFont="1"/>
    <xf numFmtId="0" fontId="13" fillId="0" borderId="0" xfId="0" applyFont="1" applyAlignment="1">
      <alignment horizontal="center" vertical="center" wrapText="1"/>
    </xf>
    <xf numFmtId="0" fontId="14" fillId="0" borderId="9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43" fontId="14" fillId="0" borderId="12" xfId="1" applyFont="1" applyBorder="1"/>
    <xf numFmtId="0" fontId="14" fillId="0" borderId="10" xfId="0" applyFont="1" applyBorder="1"/>
    <xf numFmtId="43" fontId="14" fillId="0" borderId="10" xfId="1" applyFont="1" applyBorder="1"/>
    <xf numFmtId="0" fontId="14" fillId="0" borderId="10" xfId="0" applyFont="1" applyBorder="1" applyAlignment="1">
      <alignment horizontal="center"/>
    </xf>
    <xf numFmtId="0" fontId="14" fillId="0" borderId="11" xfId="0" applyFont="1" applyBorder="1"/>
    <xf numFmtId="0" fontId="14" fillId="0" borderId="11" xfId="0" applyFont="1" applyBorder="1" applyAlignment="1">
      <alignment horizontal="center"/>
    </xf>
    <xf numFmtId="0" fontId="14" fillId="0" borderId="25" xfId="0" applyFont="1" applyBorder="1"/>
    <xf numFmtId="0" fontId="14" fillId="0" borderId="26" xfId="0" applyFont="1" applyBorder="1"/>
    <xf numFmtId="0" fontId="14" fillId="0" borderId="30" xfId="0" applyFont="1" applyBorder="1"/>
    <xf numFmtId="0" fontId="14" fillId="0" borderId="24" xfId="0" applyFont="1" applyBorder="1"/>
    <xf numFmtId="43" fontId="14" fillId="0" borderId="24" xfId="1" applyFont="1" applyBorder="1"/>
    <xf numFmtId="0" fontId="14" fillId="0" borderId="27" xfId="0" applyFont="1" applyBorder="1"/>
    <xf numFmtId="43" fontId="13" fillId="0" borderId="2" xfId="1" quotePrefix="1" applyFont="1" applyBorder="1" applyAlignment="1">
      <alignment horizontal="center"/>
    </xf>
    <xf numFmtId="43" fontId="14" fillId="0" borderId="0" xfId="0" applyNumberFormat="1" applyFont="1" applyAlignment="1">
      <alignment horizontal="left"/>
    </xf>
    <xf numFmtId="0" fontId="15" fillId="0" borderId="2" xfId="0" applyFont="1" applyBorder="1" applyAlignment="1">
      <alignment horizontal="center" wrapText="1"/>
    </xf>
    <xf numFmtId="187" fontId="14" fillId="0" borderId="10" xfId="0" applyNumberFormat="1" applyFont="1" applyBorder="1"/>
    <xf numFmtId="188" fontId="14" fillId="0" borderId="12" xfId="0" applyNumberFormat="1" applyFont="1" applyBorder="1"/>
    <xf numFmtId="187" fontId="14" fillId="0" borderId="11" xfId="0" applyNumberFormat="1" applyFont="1" applyBorder="1"/>
    <xf numFmtId="187" fontId="14" fillId="0" borderId="12" xfId="0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43" fontId="14" fillId="0" borderId="0" xfId="0" applyNumberFormat="1" applyFont="1" applyAlignment="1"/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2" fontId="14" fillId="0" borderId="12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2" fontId="14" fillId="0" borderId="24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4" fillId="0" borderId="28" xfId="0" applyFont="1" applyBorder="1"/>
    <xf numFmtId="0" fontId="14" fillId="0" borderId="29" xfId="0" applyFont="1" applyBorder="1"/>
    <xf numFmtId="2" fontId="14" fillId="0" borderId="9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2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43" fontId="19" fillId="0" borderId="2" xfId="1" applyNumberFormat="1" applyFont="1" applyBorder="1" applyAlignment="1">
      <alignment horizontal="center" vertical="center" wrapText="1"/>
    </xf>
    <xf numFmtId="187" fontId="19" fillId="0" borderId="2" xfId="1" applyNumberFormat="1" applyFont="1" applyBorder="1" applyAlignment="1">
      <alignment horizontal="center" vertical="center" wrapText="1"/>
    </xf>
    <xf numFmtId="188" fontId="14" fillId="0" borderId="10" xfId="0" applyNumberFormat="1" applyFont="1" applyBorder="1" applyAlignment="1">
      <alignment horizontal="center"/>
    </xf>
    <xf numFmtId="187" fontId="14" fillId="0" borderId="10" xfId="0" applyNumberFormat="1" applyFont="1" applyBorder="1" applyAlignment="1">
      <alignment horizontal="center"/>
    </xf>
    <xf numFmtId="188" fontId="14" fillId="0" borderId="11" xfId="0" applyNumberFormat="1" applyFont="1" applyBorder="1" applyAlignment="1">
      <alignment horizontal="center"/>
    </xf>
    <xf numFmtId="188" fontId="14" fillId="0" borderId="12" xfId="0" applyNumberFormat="1" applyFont="1" applyBorder="1" applyAlignment="1">
      <alignment horizontal="center"/>
    </xf>
    <xf numFmtId="187" fontId="14" fillId="0" borderId="10" xfId="0" applyNumberFormat="1" applyFont="1" applyBorder="1" applyAlignment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187" fontId="17" fillId="0" borderId="0" xfId="1" applyNumberFormat="1" applyFont="1"/>
    <xf numFmtId="0" fontId="17" fillId="0" borderId="6" xfId="0" quotePrefix="1" applyFont="1" applyBorder="1" applyAlignment="1">
      <alignment horizontal="right"/>
    </xf>
    <xf numFmtId="187" fontId="17" fillId="0" borderId="7" xfId="0" applyNumberFormat="1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187" fontId="17" fillId="0" borderId="7" xfId="1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87" fontId="17" fillId="0" borderId="6" xfId="1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87" fontId="16" fillId="0" borderId="2" xfId="1" quotePrefix="1" applyNumberFormat="1" applyFont="1" applyBorder="1" applyAlignment="1">
      <alignment horizontal="right"/>
    </xf>
    <xf numFmtId="187" fontId="16" fillId="0" borderId="2" xfId="0" applyNumberFormat="1" applyFont="1" applyBorder="1" applyAlignment="1">
      <alignment horizontal="right"/>
    </xf>
    <xf numFmtId="187" fontId="16" fillId="0" borderId="2" xfId="1" applyNumberFormat="1" applyFont="1" applyBorder="1" applyAlignment="1">
      <alignment horizontal="right"/>
    </xf>
    <xf numFmtId="187" fontId="14" fillId="0" borderId="10" xfId="0" quotePrefix="1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187" fontId="19" fillId="0" borderId="7" xfId="1" applyNumberFormat="1" applyFont="1" applyBorder="1" applyAlignment="1">
      <alignment horizontal="right"/>
    </xf>
    <xf numFmtId="187" fontId="19" fillId="0" borderId="7" xfId="1" applyNumberFormat="1" applyFont="1" applyBorder="1" applyAlignment="1">
      <alignment horizontal="right" vertical="center"/>
    </xf>
    <xf numFmtId="187" fontId="19" fillId="0" borderId="7" xfId="1" applyNumberFormat="1" applyFont="1" applyBorder="1" applyAlignment="1">
      <alignment vertical="center"/>
    </xf>
    <xf numFmtId="43" fontId="19" fillId="0" borderId="7" xfId="1" quotePrefix="1" applyNumberFormat="1" applyFont="1" applyBorder="1"/>
    <xf numFmtId="187" fontId="19" fillId="0" borderId="7" xfId="1" applyNumberFormat="1" applyFont="1" applyBorder="1" applyAlignment="1">
      <alignment horizontal="center" vertical="center"/>
    </xf>
    <xf numFmtId="43" fontId="19" fillId="0" borderId="7" xfId="1" applyNumberFormat="1" applyFont="1" applyBorder="1" applyAlignment="1">
      <alignment horizontal="center"/>
    </xf>
    <xf numFmtId="43" fontId="17" fillId="2" borderId="2" xfId="0" quotePrefix="1" applyNumberFormat="1" applyFont="1" applyFill="1" applyBorder="1"/>
    <xf numFmtId="188" fontId="17" fillId="2" borderId="2" xfId="1" quotePrefix="1" applyNumberFormat="1" applyFont="1" applyFill="1" applyBorder="1"/>
    <xf numFmtId="43" fontId="15" fillId="2" borderId="2" xfId="1" quotePrefix="1" applyNumberFormat="1" applyFont="1" applyFill="1" applyBorder="1"/>
    <xf numFmtId="43" fontId="15" fillId="2" borderId="2" xfId="1" quotePrefix="1" applyFont="1" applyFill="1" applyBorder="1"/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17" fillId="0" borderId="10" xfId="0" applyFont="1" applyBorder="1"/>
    <xf numFmtId="43" fontId="14" fillId="0" borderId="12" xfId="1" quotePrefix="1" applyFont="1" applyBorder="1"/>
    <xf numFmtId="0" fontId="23" fillId="0" borderId="12" xfId="0" applyFont="1" applyBorder="1" applyAlignment="1">
      <alignment horizontal="center"/>
    </xf>
    <xf numFmtId="43" fontId="14" fillId="0" borderId="24" xfId="1" quotePrefix="1" applyFont="1" applyBorder="1" applyAlignment="1">
      <alignment horizontal="center"/>
    </xf>
    <xf numFmtId="0" fontId="24" fillId="0" borderId="0" xfId="0" applyFont="1"/>
    <xf numFmtId="187" fontId="19" fillId="0" borderId="7" xfId="1" quotePrefix="1" applyNumberFormat="1" applyFont="1" applyBorder="1"/>
    <xf numFmtId="3" fontId="17" fillId="0" borderId="6" xfId="0" quotePrefix="1" applyNumberFormat="1" applyFont="1" applyBorder="1" applyAlignment="1">
      <alignment horizontal="right"/>
    </xf>
    <xf numFmtId="43" fontId="13" fillId="0" borderId="2" xfId="1" quotePrefix="1" applyFont="1" applyBorder="1"/>
    <xf numFmtId="0" fontId="13" fillId="0" borderId="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3" fontId="1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3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13</xdr:row>
      <xdr:rowOff>14653</xdr:rowOff>
    </xdr:from>
    <xdr:to>
      <xdr:col>1</xdr:col>
      <xdr:colOff>0</xdr:colOff>
      <xdr:row>14</xdr:row>
      <xdr:rowOff>542193</xdr:rowOff>
    </xdr:to>
    <xdr:cxnSp macro="">
      <xdr:nvCxnSpPr>
        <xdr:cNvPr id="3" name="ตัวเชื่อมต่อตรง 2"/>
        <xdr:cNvCxnSpPr/>
      </xdr:nvCxnSpPr>
      <xdr:spPr>
        <a:xfrm>
          <a:off x="7327" y="3868615"/>
          <a:ext cx="1926981" cy="8425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40</xdr:row>
      <xdr:rowOff>14653</xdr:rowOff>
    </xdr:from>
    <xdr:to>
      <xdr:col>1</xdr:col>
      <xdr:colOff>0</xdr:colOff>
      <xdr:row>41</xdr:row>
      <xdr:rowOff>542193</xdr:rowOff>
    </xdr:to>
    <xdr:cxnSp macro="">
      <xdr:nvCxnSpPr>
        <xdr:cNvPr id="4" name="ตัวเชื่อมต่อตรง 3"/>
        <xdr:cNvCxnSpPr/>
      </xdr:nvCxnSpPr>
      <xdr:spPr>
        <a:xfrm>
          <a:off x="7327" y="10197744"/>
          <a:ext cx="2157446" cy="8392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9525</xdr:rowOff>
    </xdr:from>
    <xdr:to>
      <xdr:col>0</xdr:col>
      <xdr:colOff>1916723</xdr:colOff>
      <xdr:row>7</xdr:row>
      <xdr:rowOff>637443</xdr:rowOff>
    </xdr:to>
    <xdr:cxnSp macro="">
      <xdr:nvCxnSpPr>
        <xdr:cNvPr id="2" name="ตัวเชื่อมต่อตรง 1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37</xdr:row>
      <xdr:rowOff>9525</xdr:rowOff>
    </xdr:from>
    <xdr:to>
      <xdr:col>0</xdr:col>
      <xdr:colOff>1916723</xdr:colOff>
      <xdr:row>38</xdr:row>
      <xdr:rowOff>637443</xdr:rowOff>
    </xdr:to>
    <xdr:cxnSp macro="">
      <xdr:nvCxnSpPr>
        <xdr:cNvPr id="4" name="ตัวเชื่อมต่อตรง 3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65</xdr:row>
      <xdr:rowOff>9525</xdr:rowOff>
    </xdr:from>
    <xdr:to>
      <xdr:col>0</xdr:col>
      <xdr:colOff>1916723</xdr:colOff>
      <xdr:row>66</xdr:row>
      <xdr:rowOff>637443</xdr:rowOff>
    </xdr:to>
    <xdr:cxnSp macro="">
      <xdr:nvCxnSpPr>
        <xdr:cNvPr id="5" name="ตัวเชื่อมต่อตรง 4"/>
        <xdr:cNvCxnSpPr/>
      </xdr:nvCxnSpPr>
      <xdr:spPr>
        <a:xfrm>
          <a:off x="19050" y="101346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0</xdr:col>
      <xdr:colOff>1914525</xdr:colOff>
      <xdr:row>7</xdr:row>
      <xdr:rowOff>0</xdr:rowOff>
    </xdr:to>
    <xdr:cxnSp macro="">
      <xdr:nvCxnSpPr>
        <xdr:cNvPr id="2" name="ตัวเชื่อมต่อตรง 1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1914525</xdr:colOff>
      <xdr:row>38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opLeftCell="A70" zoomScale="110" zoomScaleNormal="110" workbookViewId="0">
      <selection activeCell="A43" sqref="A43"/>
    </sheetView>
  </sheetViews>
  <sheetFormatPr defaultRowHeight="24.75" customHeight="1"/>
  <cols>
    <col min="1" max="1" width="30.75" style="1" customWidth="1"/>
    <col min="2" max="2" width="6.125" style="1" customWidth="1"/>
    <col min="3" max="3" width="8.75" style="5" customWidth="1"/>
    <col min="4" max="4" width="6.625" style="1" customWidth="1"/>
    <col min="5" max="5" width="9" style="5" customWidth="1"/>
    <col min="6" max="6" width="6.125" style="1" customWidth="1"/>
    <col min="7" max="7" width="9.125" style="5" customWidth="1"/>
    <col min="8" max="8" width="6.875" style="1" customWidth="1"/>
    <col min="9" max="9" width="10" style="5" customWidth="1"/>
    <col min="10" max="16384" width="9" style="1"/>
  </cols>
  <sheetData>
    <row r="1" spans="1:10" ht="24.75" customHeight="1">
      <c r="D1" s="1" t="s">
        <v>188</v>
      </c>
    </row>
    <row r="2" spans="1:10" ht="24.75" customHeight="1">
      <c r="A2" s="244" t="s">
        <v>0</v>
      </c>
      <c r="B2" s="245"/>
      <c r="C2" s="245"/>
      <c r="D2" s="245"/>
      <c r="E2" s="245"/>
      <c r="F2" s="246"/>
    </row>
    <row r="3" spans="1:10" ht="24.75" customHeight="1">
      <c r="A3" s="55" t="s">
        <v>184</v>
      </c>
      <c r="B3" s="55"/>
      <c r="C3" s="56"/>
      <c r="D3" s="55"/>
      <c r="E3" s="56"/>
      <c r="F3" s="55"/>
      <c r="G3" s="56"/>
      <c r="H3" s="55"/>
    </row>
    <row r="4" spans="1:10" ht="24.75" customHeight="1">
      <c r="A4" s="55" t="s">
        <v>113</v>
      </c>
      <c r="B4" s="55"/>
      <c r="C4" s="56"/>
      <c r="D4" s="55"/>
      <c r="E4" s="56"/>
      <c r="F4" s="55"/>
      <c r="G4" s="56"/>
      <c r="H4" s="55"/>
    </row>
    <row r="5" spans="1:10" ht="24.75" customHeight="1">
      <c r="A5" s="55" t="s">
        <v>114</v>
      </c>
      <c r="B5" s="55"/>
      <c r="C5" s="56"/>
      <c r="D5" s="55"/>
      <c r="E5" s="56"/>
      <c r="F5" s="55"/>
      <c r="G5" s="56"/>
      <c r="H5" s="55"/>
    </row>
    <row r="6" spans="1:10" ht="24.75" customHeight="1">
      <c r="A6" s="55" t="s">
        <v>3</v>
      </c>
      <c r="B6" s="55"/>
      <c r="C6" s="56"/>
      <c r="D6" s="55"/>
      <c r="E6" s="56"/>
      <c r="F6" s="55"/>
      <c r="G6" s="56"/>
      <c r="H6" s="55"/>
    </row>
    <row r="7" spans="1:10" ht="24.75" customHeight="1">
      <c r="A7" s="57" t="s">
        <v>115</v>
      </c>
      <c r="B7" s="57"/>
      <c r="C7" s="58"/>
      <c r="D7" s="57"/>
      <c r="E7" s="58"/>
      <c r="F7" s="57"/>
      <c r="G7" s="58"/>
      <c r="H7" s="57"/>
      <c r="I7" s="6"/>
      <c r="J7" s="50"/>
    </row>
    <row r="8" spans="1:10" ht="30.75" customHeight="1">
      <c r="A8" s="59" t="s">
        <v>1</v>
      </c>
    </row>
    <row r="9" spans="1:10" s="55" customFormat="1" ht="24.75" customHeight="1">
      <c r="A9" s="55" t="s">
        <v>60</v>
      </c>
      <c r="C9" s="56"/>
      <c r="E9" s="56"/>
      <c r="G9" s="56"/>
      <c r="I9" s="56"/>
    </row>
    <row r="10" spans="1:10" s="55" customFormat="1" ht="24.75" customHeight="1">
      <c r="A10" s="55" t="s">
        <v>2</v>
      </c>
      <c r="C10" s="56"/>
      <c r="E10" s="56"/>
      <c r="G10" s="56"/>
      <c r="I10" s="56"/>
    </row>
    <row r="11" spans="1:10" ht="24.75" customHeight="1">
      <c r="B11" s="55" t="s">
        <v>61</v>
      </c>
      <c r="C11" s="56"/>
      <c r="D11" s="55"/>
      <c r="E11" s="56"/>
    </row>
    <row r="12" spans="1:10" ht="24.75" customHeight="1">
      <c r="A12" s="59" t="s">
        <v>4</v>
      </c>
    </row>
    <row r="13" spans="1:10" s="55" customFormat="1" ht="24.75" customHeight="1">
      <c r="A13" s="55" t="s">
        <v>5</v>
      </c>
      <c r="C13" s="56"/>
      <c r="E13" s="56"/>
      <c r="G13" s="56"/>
      <c r="I13" s="56"/>
    </row>
    <row r="14" spans="1:10" s="59" customFormat="1" ht="24.75" customHeight="1">
      <c r="A14" s="60" t="s">
        <v>25</v>
      </c>
      <c r="B14" s="243">
        <v>2558</v>
      </c>
      <c r="C14" s="243"/>
      <c r="D14" s="243">
        <v>2559</v>
      </c>
      <c r="E14" s="243"/>
      <c r="F14" s="243">
        <v>2560</v>
      </c>
      <c r="G14" s="243"/>
      <c r="H14" s="243" t="s">
        <v>9</v>
      </c>
      <c r="I14" s="243"/>
    </row>
    <row r="15" spans="1:10" s="65" customFormat="1" ht="43.5" customHeight="1">
      <c r="A15" s="62" t="s">
        <v>6</v>
      </c>
      <c r="B15" s="66" t="s">
        <v>7</v>
      </c>
      <c r="C15" s="67" t="s">
        <v>8</v>
      </c>
      <c r="D15" s="66" t="s">
        <v>7</v>
      </c>
      <c r="E15" s="67" t="s">
        <v>8</v>
      </c>
      <c r="F15" s="66" t="s">
        <v>7</v>
      </c>
      <c r="G15" s="67" t="s">
        <v>8</v>
      </c>
      <c r="H15" s="66" t="s">
        <v>7</v>
      </c>
      <c r="I15" s="67" t="s">
        <v>8</v>
      </c>
    </row>
    <row r="16" spans="1:10" s="4" customFormat="1" ht="16.5" customHeight="1">
      <c r="A16" s="88" t="s">
        <v>10</v>
      </c>
      <c r="B16" s="71"/>
      <c r="C16" s="72"/>
      <c r="D16" s="71"/>
      <c r="E16" s="72"/>
      <c r="F16" s="71"/>
      <c r="G16" s="72"/>
      <c r="H16" s="71"/>
      <c r="I16" s="72"/>
    </row>
    <row r="17" spans="1:9" s="4" customFormat="1" ht="16.5" customHeight="1">
      <c r="A17" s="69" t="s">
        <v>11</v>
      </c>
      <c r="B17" s="73">
        <v>1</v>
      </c>
      <c r="C17" s="74">
        <v>50000</v>
      </c>
      <c r="D17" s="73">
        <v>1</v>
      </c>
      <c r="E17" s="74">
        <v>50000</v>
      </c>
      <c r="F17" s="73">
        <v>1</v>
      </c>
      <c r="G17" s="74">
        <v>50000</v>
      </c>
      <c r="H17" s="73">
        <v>3</v>
      </c>
      <c r="I17" s="74">
        <v>150000</v>
      </c>
    </row>
    <row r="18" spans="1:9" s="4" customFormat="1" ht="16.5" customHeight="1">
      <c r="A18" s="69" t="s">
        <v>12</v>
      </c>
      <c r="B18" s="73">
        <v>34</v>
      </c>
      <c r="C18" s="86" t="s">
        <v>157</v>
      </c>
      <c r="D18" s="73">
        <v>18</v>
      </c>
      <c r="E18" s="87" t="s">
        <v>158</v>
      </c>
      <c r="F18" s="73">
        <v>74</v>
      </c>
      <c r="G18" s="86" t="s">
        <v>159</v>
      </c>
      <c r="H18" s="73">
        <v>126</v>
      </c>
      <c r="I18" s="74">
        <v>126758000</v>
      </c>
    </row>
    <row r="19" spans="1:9" s="4" customFormat="1" ht="16.5" customHeight="1">
      <c r="A19" s="69" t="s">
        <v>13</v>
      </c>
      <c r="B19" s="73"/>
      <c r="C19" s="74"/>
      <c r="D19" s="73">
        <v>4</v>
      </c>
      <c r="E19" s="74">
        <v>1350000</v>
      </c>
      <c r="F19" s="73">
        <v>6</v>
      </c>
      <c r="G19" s="74">
        <v>2250000</v>
      </c>
      <c r="H19" s="73">
        <v>10</v>
      </c>
      <c r="I19" s="74">
        <v>3600000</v>
      </c>
    </row>
    <row r="20" spans="1:9" s="4" customFormat="1" ht="15" customHeight="1">
      <c r="A20" s="70"/>
      <c r="B20" s="75"/>
      <c r="C20" s="76"/>
      <c r="D20" s="75"/>
      <c r="E20" s="76"/>
      <c r="F20" s="75"/>
      <c r="G20" s="76"/>
      <c r="H20" s="75"/>
      <c r="I20" s="76"/>
    </row>
    <row r="21" spans="1:9" s="4" customFormat="1" ht="16.5" customHeight="1">
      <c r="A21" s="88" t="s">
        <v>17</v>
      </c>
      <c r="B21" s="71"/>
      <c r="C21" s="72"/>
      <c r="D21" s="71"/>
      <c r="E21" s="72"/>
      <c r="F21" s="71"/>
      <c r="G21" s="72"/>
      <c r="H21" s="71"/>
      <c r="I21" s="72"/>
    </row>
    <row r="22" spans="1:9" s="4" customFormat="1" ht="16.5" customHeight="1">
      <c r="A22" s="69" t="s">
        <v>18</v>
      </c>
      <c r="B22" s="73">
        <v>13</v>
      </c>
      <c r="C22" s="74">
        <v>1792000</v>
      </c>
      <c r="D22" s="73">
        <v>11</v>
      </c>
      <c r="E22" s="74">
        <v>692000</v>
      </c>
      <c r="F22" s="73">
        <v>18</v>
      </c>
      <c r="G22" s="74">
        <v>2347000</v>
      </c>
      <c r="H22" s="73">
        <v>42</v>
      </c>
      <c r="I22" s="74">
        <v>4831000</v>
      </c>
    </row>
    <row r="23" spans="1:9" s="4" customFormat="1" ht="16.5" customHeight="1">
      <c r="A23" s="69" t="s">
        <v>19</v>
      </c>
      <c r="B23" s="73">
        <v>15</v>
      </c>
      <c r="C23" s="74">
        <v>1154000</v>
      </c>
      <c r="D23" s="73">
        <v>14</v>
      </c>
      <c r="E23" s="74">
        <v>1154000</v>
      </c>
      <c r="F23" s="73">
        <v>17</v>
      </c>
      <c r="G23" s="74">
        <v>1664000</v>
      </c>
      <c r="H23" s="73">
        <v>46</v>
      </c>
      <c r="I23" s="74">
        <v>3972000</v>
      </c>
    </row>
    <row r="24" spans="1:9" s="4" customFormat="1" ht="16.5" customHeight="1">
      <c r="A24" s="69" t="s">
        <v>14</v>
      </c>
      <c r="B24" s="73">
        <v>8</v>
      </c>
      <c r="C24" s="74">
        <v>2950000</v>
      </c>
      <c r="D24" s="73">
        <v>8</v>
      </c>
      <c r="E24" s="74">
        <v>2950000</v>
      </c>
      <c r="F24" s="73">
        <v>13</v>
      </c>
      <c r="G24" s="74">
        <v>7180000</v>
      </c>
      <c r="H24" s="73">
        <v>29</v>
      </c>
      <c r="I24" s="74">
        <v>13080000</v>
      </c>
    </row>
    <row r="25" spans="1:9" s="4" customFormat="1" ht="16.5" customHeight="1">
      <c r="A25" s="69" t="s">
        <v>15</v>
      </c>
      <c r="B25" s="73">
        <v>4</v>
      </c>
      <c r="C25" s="74">
        <v>345000</v>
      </c>
      <c r="D25" s="73">
        <v>7</v>
      </c>
      <c r="E25" s="74">
        <v>515000</v>
      </c>
      <c r="F25" s="73">
        <v>8</v>
      </c>
      <c r="G25" s="74">
        <v>615000</v>
      </c>
      <c r="H25" s="73">
        <v>19</v>
      </c>
      <c r="I25" s="74">
        <v>1475000</v>
      </c>
    </row>
    <row r="26" spans="1:9" s="4" customFormat="1" ht="13.5" customHeight="1">
      <c r="A26" s="70"/>
      <c r="B26" s="75"/>
      <c r="C26" s="76"/>
      <c r="D26" s="75"/>
      <c r="E26" s="76"/>
      <c r="F26" s="75"/>
      <c r="G26" s="76"/>
      <c r="H26" s="75"/>
      <c r="I26" s="76"/>
    </row>
    <row r="27" spans="1:9" s="4" customFormat="1" ht="16.5" customHeight="1">
      <c r="A27" s="88" t="s">
        <v>20</v>
      </c>
      <c r="B27" s="71"/>
      <c r="C27" s="72"/>
      <c r="D27" s="71"/>
      <c r="E27" s="72"/>
      <c r="F27" s="71"/>
      <c r="G27" s="72"/>
      <c r="H27" s="71"/>
      <c r="I27" s="72"/>
    </row>
    <row r="28" spans="1:9" s="4" customFormat="1" ht="16.5" customHeight="1">
      <c r="A28" s="69" t="s">
        <v>16</v>
      </c>
      <c r="B28" s="73">
        <v>4</v>
      </c>
      <c r="C28" s="74">
        <v>170000</v>
      </c>
      <c r="D28" s="73">
        <v>5</v>
      </c>
      <c r="E28" s="74">
        <v>430000</v>
      </c>
      <c r="F28" s="73">
        <v>5</v>
      </c>
      <c r="G28" s="74">
        <v>320000</v>
      </c>
      <c r="H28" s="73">
        <v>14</v>
      </c>
      <c r="I28" s="74">
        <v>920000</v>
      </c>
    </row>
    <row r="29" spans="1:9" s="4" customFormat="1" ht="16.5" customHeight="1">
      <c r="A29" s="69" t="s">
        <v>21</v>
      </c>
      <c r="B29" s="81" t="s">
        <v>104</v>
      </c>
      <c r="C29" s="77" t="s">
        <v>104</v>
      </c>
      <c r="D29" s="73">
        <v>2</v>
      </c>
      <c r="E29" s="74">
        <v>270000</v>
      </c>
      <c r="F29" s="73">
        <v>3</v>
      </c>
      <c r="G29" s="74">
        <v>700000</v>
      </c>
      <c r="H29" s="73">
        <v>5</v>
      </c>
      <c r="I29" s="74">
        <v>970000</v>
      </c>
    </row>
    <row r="30" spans="1:9" s="4" customFormat="1" ht="12" customHeight="1">
      <c r="A30" s="70"/>
      <c r="B30" s="75"/>
      <c r="C30" s="76"/>
      <c r="D30" s="75"/>
      <c r="E30" s="76"/>
      <c r="F30" s="75"/>
      <c r="G30" s="76"/>
      <c r="H30" s="75"/>
      <c r="I30" s="76"/>
    </row>
    <row r="31" spans="1:9" s="4" customFormat="1" ht="16.5" customHeight="1">
      <c r="A31" s="88" t="s">
        <v>112</v>
      </c>
      <c r="B31" s="71"/>
      <c r="C31" s="72"/>
      <c r="D31" s="71"/>
      <c r="E31" s="72"/>
      <c r="F31" s="71"/>
      <c r="G31" s="72"/>
      <c r="H31" s="71"/>
      <c r="I31" s="72"/>
    </row>
    <row r="32" spans="1:9" s="4" customFormat="1" ht="16.5" customHeight="1">
      <c r="A32" s="69" t="s">
        <v>23</v>
      </c>
      <c r="B32" s="73">
        <v>3</v>
      </c>
      <c r="C32" s="74">
        <v>900000</v>
      </c>
      <c r="D32" s="73">
        <v>2</v>
      </c>
      <c r="E32" s="74">
        <v>600000</v>
      </c>
      <c r="F32" s="73">
        <v>4</v>
      </c>
      <c r="G32" s="74">
        <v>670000</v>
      </c>
      <c r="H32" s="73">
        <v>10</v>
      </c>
      <c r="I32" s="74">
        <v>2170000</v>
      </c>
    </row>
    <row r="33" spans="1:9" s="4" customFormat="1" ht="16.5" customHeight="1">
      <c r="A33" s="69" t="s">
        <v>24</v>
      </c>
      <c r="B33" s="73">
        <v>16</v>
      </c>
      <c r="C33" s="74">
        <v>1358000</v>
      </c>
      <c r="D33" s="73">
        <v>16</v>
      </c>
      <c r="E33" s="74">
        <v>1528000</v>
      </c>
      <c r="F33" s="73">
        <v>15</v>
      </c>
      <c r="G33" s="74">
        <v>1338000</v>
      </c>
      <c r="H33" s="73">
        <v>47</v>
      </c>
      <c r="I33" s="74">
        <v>4224000</v>
      </c>
    </row>
    <row r="34" spans="1:9" s="4" customFormat="1" ht="16.5" customHeight="1">
      <c r="A34" s="70"/>
      <c r="B34" s="75"/>
      <c r="C34" s="76"/>
      <c r="D34" s="75"/>
      <c r="E34" s="76"/>
      <c r="F34" s="75"/>
      <c r="G34" s="76"/>
      <c r="H34" s="75"/>
      <c r="I34" s="76"/>
    </row>
    <row r="35" spans="1:9" s="4" customFormat="1" ht="16.5" customHeight="1">
      <c r="A35" s="78" t="s">
        <v>9</v>
      </c>
      <c r="B35" s="79">
        <f>SUM(B17:B33)</f>
        <v>98</v>
      </c>
      <c r="C35" s="89" t="s">
        <v>160</v>
      </c>
      <c r="D35" s="80">
        <f>SUM(D17:D33)</f>
        <v>88</v>
      </c>
      <c r="E35" s="89" t="s">
        <v>161</v>
      </c>
      <c r="F35" s="80">
        <f t="shared" ref="F35:H35" si="0">SUM(F17:F33)</f>
        <v>164</v>
      </c>
      <c r="G35" s="89" t="s">
        <v>187</v>
      </c>
      <c r="H35" s="80">
        <f t="shared" si="0"/>
        <v>351</v>
      </c>
      <c r="I35" s="89" t="s">
        <v>162</v>
      </c>
    </row>
    <row r="36" spans="1:9" s="4" customFormat="1" ht="16.5" customHeight="1">
      <c r="C36" s="7"/>
      <c r="E36" s="7"/>
      <c r="G36" s="7"/>
      <c r="I36" s="7"/>
    </row>
    <row r="37" spans="1:9" s="4" customFormat="1" ht="16.5" customHeight="1">
      <c r="C37" s="7"/>
      <c r="E37" s="7"/>
      <c r="G37" s="7"/>
      <c r="I37" s="7"/>
    </row>
    <row r="38" spans="1:9" s="4" customFormat="1" ht="22.5" customHeight="1">
      <c r="C38" s="7"/>
      <c r="D38" s="1" t="s">
        <v>189</v>
      </c>
      <c r="E38" s="7"/>
      <c r="G38" s="7"/>
      <c r="I38" s="7"/>
    </row>
    <row r="39" spans="1:9" s="4" customFormat="1" ht="25.5" customHeight="1">
      <c r="A39" s="55" t="s">
        <v>26</v>
      </c>
      <c r="B39" s="82"/>
      <c r="C39" s="210"/>
      <c r="D39" s="82"/>
      <c r="E39" s="210"/>
      <c r="G39" s="7"/>
      <c r="I39" s="7"/>
    </row>
    <row r="40" spans="1:9" s="4" customFormat="1" ht="16.5" customHeight="1">
      <c r="C40" s="7"/>
      <c r="E40" s="7"/>
      <c r="G40" s="7"/>
      <c r="I40" s="7"/>
    </row>
    <row r="41" spans="1:9" s="2" customFormat="1" ht="24.75" customHeight="1">
      <c r="A41" s="60" t="s">
        <v>25</v>
      </c>
      <c r="B41" s="243">
        <v>2558</v>
      </c>
      <c r="C41" s="243"/>
      <c r="D41" s="243">
        <v>2559</v>
      </c>
      <c r="E41" s="243"/>
      <c r="F41" s="243">
        <v>2560</v>
      </c>
      <c r="G41" s="243"/>
      <c r="H41" s="243" t="s">
        <v>9</v>
      </c>
      <c r="I41" s="243"/>
    </row>
    <row r="42" spans="1:9" s="3" customFormat="1" ht="43.5" customHeight="1">
      <c r="A42" s="62" t="s">
        <v>6</v>
      </c>
      <c r="B42" s="66" t="s">
        <v>7</v>
      </c>
      <c r="C42" s="67" t="s">
        <v>8</v>
      </c>
      <c r="D42" s="66" t="s">
        <v>7</v>
      </c>
      <c r="E42" s="67" t="s">
        <v>8</v>
      </c>
      <c r="F42" s="66" t="s">
        <v>7</v>
      </c>
      <c r="G42" s="67" t="s">
        <v>8</v>
      </c>
      <c r="H42" s="66" t="s">
        <v>7</v>
      </c>
      <c r="I42" s="67" t="s">
        <v>8</v>
      </c>
    </row>
    <row r="43" spans="1:9" s="4" customFormat="1" ht="16.5" customHeight="1">
      <c r="A43" s="68" t="s">
        <v>27</v>
      </c>
      <c r="B43" s="71"/>
      <c r="C43" s="72"/>
      <c r="D43" s="71"/>
      <c r="E43" s="72"/>
      <c r="F43" s="71"/>
      <c r="G43" s="72"/>
      <c r="H43" s="71"/>
      <c r="I43" s="72"/>
    </row>
    <row r="44" spans="1:9" s="4" customFormat="1" ht="16.5" customHeight="1">
      <c r="A44" s="69" t="s">
        <v>28</v>
      </c>
      <c r="B44" s="73"/>
      <c r="C44" s="74"/>
      <c r="D44" s="73"/>
      <c r="E44" s="74"/>
      <c r="F44" s="73"/>
      <c r="G44" s="74"/>
      <c r="H44" s="73"/>
      <c r="I44" s="74"/>
    </row>
    <row r="45" spans="1:9" s="4" customFormat="1" ht="16.5" customHeight="1">
      <c r="A45" s="69" t="s">
        <v>29</v>
      </c>
      <c r="B45" s="213">
        <v>1</v>
      </c>
      <c r="C45" s="214">
        <v>50000</v>
      </c>
      <c r="D45" s="213">
        <v>1</v>
      </c>
      <c r="E45" s="214">
        <v>50000</v>
      </c>
      <c r="F45" s="213">
        <v>1</v>
      </c>
      <c r="G45" s="214">
        <v>50000</v>
      </c>
      <c r="H45" s="213">
        <v>3</v>
      </c>
      <c r="I45" s="214">
        <v>150000</v>
      </c>
    </row>
    <row r="46" spans="1:9" s="4" customFormat="1" ht="16.5" customHeight="1">
      <c r="A46" s="70"/>
      <c r="B46" s="75"/>
      <c r="C46" s="76"/>
      <c r="D46" s="75"/>
      <c r="E46" s="76"/>
      <c r="F46" s="75"/>
      <c r="G46" s="76"/>
      <c r="H46" s="75"/>
      <c r="I46" s="76"/>
    </row>
    <row r="47" spans="1:9" s="4" customFormat="1" ht="16.5" customHeight="1">
      <c r="A47" s="68" t="s">
        <v>30</v>
      </c>
      <c r="B47" s="71"/>
      <c r="C47" s="72"/>
      <c r="D47" s="71"/>
      <c r="E47" s="72"/>
      <c r="F47" s="71"/>
      <c r="G47" s="72"/>
      <c r="H47" s="71"/>
      <c r="I47" s="72"/>
    </row>
    <row r="48" spans="1:9" s="4" customFormat="1" ht="16.5" customHeight="1">
      <c r="A48" s="69" t="s">
        <v>31</v>
      </c>
      <c r="B48" s="73"/>
      <c r="C48" s="74"/>
      <c r="D48" s="73"/>
      <c r="E48" s="74"/>
      <c r="F48" s="73"/>
      <c r="G48" s="74"/>
      <c r="H48" s="73"/>
      <c r="I48" s="74"/>
    </row>
    <row r="49" spans="1:9" s="4" customFormat="1" ht="16.5" customHeight="1">
      <c r="A49" s="69" t="s">
        <v>32</v>
      </c>
      <c r="B49" s="73"/>
      <c r="C49" s="74"/>
      <c r="D49" s="73"/>
      <c r="E49" s="74"/>
      <c r="F49" s="73"/>
      <c r="G49" s="74"/>
      <c r="H49" s="73"/>
      <c r="I49" s="74"/>
    </row>
    <row r="50" spans="1:9" s="4" customFormat="1" ht="16.5" customHeight="1">
      <c r="A50" s="69" t="s">
        <v>33</v>
      </c>
      <c r="B50" s="81" t="s">
        <v>104</v>
      </c>
      <c r="C50" s="87" t="s">
        <v>104</v>
      </c>
      <c r="D50" s="213">
        <v>4</v>
      </c>
      <c r="E50" s="214">
        <v>1350000</v>
      </c>
      <c r="F50" s="213">
        <v>6</v>
      </c>
      <c r="G50" s="214">
        <v>2250000</v>
      </c>
      <c r="H50" s="213">
        <v>10</v>
      </c>
      <c r="I50" s="214">
        <v>3600000</v>
      </c>
    </row>
    <row r="51" spans="1:9" s="4" customFormat="1" ht="16.5" customHeight="1">
      <c r="A51" s="70"/>
      <c r="B51" s="75"/>
      <c r="C51" s="76"/>
      <c r="D51" s="75"/>
      <c r="E51" s="76"/>
      <c r="F51" s="75"/>
      <c r="G51" s="76"/>
      <c r="H51" s="75"/>
      <c r="I51" s="76"/>
    </row>
    <row r="52" spans="1:9" s="4" customFormat="1" ht="16.5" customHeight="1">
      <c r="A52" s="68" t="s">
        <v>34</v>
      </c>
      <c r="B52" s="211">
        <v>1</v>
      </c>
      <c r="C52" s="241">
        <v>3000000</v>
      </c>
      <c r="D52" s="211" t="s">
        <v>104</v>
      </c>
      <c r="E52" s="211" t="s">
        <v>104</v>
      </c>
      <c r="F52" s="211" t="s">
        <v>104</v>
      </c>
      <c r="G52" s="211" t="s">
        <v>104</v>
      </c>
      <c r="H52" s="215">
        <v>1</v>
      </c>
      <c r="I52" s="216">
        <v>3000000</v>
      </c>
    </row>
    <row r="53" spans="1:9" s="4" customFormat="1" ht="16.5" customHeight="1">
      <c r="A53" s="70"/>
      <c r="B53" s="75"/>
      <c r="C53" s="76"/>
      <c r="D53" s="84"/>
      <c r="E53" s="76"/>
      <c r="F53" s="75"/>
      <c r="G53" s="76"/>
      <c r="H53" s="75"/>
      <c r="I53" s="76"/>
    </row>
    <row r="54" spans="1:9" s="4" customFormat="1" ht="16.5" customHeight="1">
      <c r="A54" s="68" t="s">
        <v>35</v>
      </c>
      <c r="B54" s="71"/>
      <c r="C54" s="72"/>
      <c r="D54" s="83"/>
      <c r="E54" s="72"/>
      <c r="F54" s="71"/>
      <c r="G54" s="72"/>
      <c r="H54" s="71"/>
      <c r="I54" s="72"/>
    </row>
    <row r="55" spans="1:9" s="4" customFormat="1" ht="16.5" customHeight="1">
      <c r="A55" s="69" t="s">
        <v>36</v>
      </c>
      <c r="B55" s="73"/>
      <c r="C55" s="74"/>
      <c r="D55" s="85"/>
      <c r="E55" s="74"/>
      <c r="F55" s="73"/>
      <c r="G55" s="74"/>
      <c r="H55" s="73"/>
      <c r="I55" s="74"/>
    </row>
    <row r="56" spans="1:9" s="4" customFormat="1" ht="16.5" customHeight="1">
      <c r="A56" s="69" t="s">
        <v>37</v>
      </c>
      <c r="B56" s="213">
        <v>3</v>
      </c>
      <c r="C56" s="214">
        <v>170000</v>
      </c>
      <c r="D56" s="212">
        <v>5</v>
      </c>
      <c r="E56" s="214">
        <v>430000</v>
      </c>
      <c r="F56" s="213">
        <v>5</v>
      </c>
      <c r="G56" s="214">
        <v>320000</v>
      </c>
      <c r="H56" s="213">
        <v>13</v>
      </c>
      <c r="I56" s="214">
        <v>920000</v>
      </c>
    </row>
    <row r="57" spans="1:9" s="4" customFormat="1" ht="16.5" customHeight="1">
      <c r="A57" s="70"/>
      <c r="B57" s="75"/>
      <c r="C57" s="76"/>
      <c r="D57" s="84"/>
      <c r="E57" s="76"/>
      <c r="F57" s="75"/>
      <c r="G57" s="76"/>
      <c r="H57" s="75"/>
      <c r="I57" s="76"/>
    </row>
    <row r="58" spans="1:9" s="4" customFormat="1" ht="16.5" customHeight="1">
      <c r="A58" s="68" t="s">
        <v>38</v>
      </c>
      <c r="B58" s="71"/>
      <c r="C58" s="72"/>
      <c r="D58" s="83"/>
      <c r="E58" s="72"/>
      <c r="F58" s="71"/>
      <c r="G58" s="72"/>
      <c r="H58" s="71"/>
      <c r="I58" s="72"/>
    </row>
    <row r="59" spans="1:9" s="4" customFormat="1" ht="16.5" customHeight="1">
      <c r="A59" s="69" t="s">
        <v>39</v>
      </c>
      <c r="B59" s="73"/>
      <c r="C59" s="74"/>
      <c r="D59" s="85"/>
      <c r="E59" s="74"/>
      <c r="F59" s="73"/>
      <c r="G59" s="74"/>
      <c r="H59" s="73"/>
      <c r="I59" s="74"/>
    </row>
    <row r="60" spans="1:9" s="4" customFormat="1" ht="16.5" customHeight="1">
      <c r="A60" s="69" t="s">
        <v>40</v>
      </c>
      <c r="B60" s="213">
        <v>19</v>
      </c>
      <c r="C60" s="214">
        <v>2258000</v>
      </c>
      <c r="D60" s="212">
        <v>18</v>
      </c>
      <c r="E60" s="214">
        <v>2128000</v>
      </c>
      <c r="F60" s="213">
        <v>19</v>
      </c>
      <c r="G60" s="214">
        <v>2098000</v>
      </c>
      <c r="H60" s="212">
        <v>56</v>
      </c>
      <c r="I60" s="214">
        <f>C60+E60+G60</f>
        <v>6484000</v>
      </c>
    </row>
    <row r="61" spans="1:9" s="4" customFormat="1" ht="16.5" customHeight="1">
      <c r="A61" s="70"/>
      <c r="B61" s="75"/>
      <c r="C61" s="76"/>
      <c r="D61" s="84"/>
      <c r="E61" s="76"/>
      <c r="F61" s="75"/>
      <c r="G61" s="76"/>
      <c r="H61" s="84"/>
      <c r="I61" s="76"/>
    </row>
    <row r="62" spans="1:9" s="4" customFormat="1" ht="16.5" customHeight="1">
      <c r="A62" s="78" t="s">
        <v>9</v>
      </c>
      <c r="B62" s="217">
        <f t="shared" ref="B62:I62" si="1">SUM(B45:B60)</f>
        <v>24</v>
      </c>
      <c r="C62" s="218" t="s">
        <v>183</v>
      </c>
      <c r="D62" s="219">
        <f t="shared" si="1"/>
        <v>28</v>
      </c>
      <c r="E62" s="220">
        <f t="shared" si="1"/>
        <v>3958000</v>
      </c>
      <c r="F62" s="217">
        <f t="shared" si="1"/>
        <v>31</v>
      </c>
      <c r="G62" s="220">
        <f t="shared" si="1"/>
        <v>4718000</v>
      </c>
      <c r="H62" s="217">
        <f t="shared" si="1"/>
        <v>83</v>
      </c>
      <c r="I62" s="220">
        <f t="shared" si="1"/>
        <v>14154000</v>
      </c>
    </row>
    <row r="63" spans="1:9" s="4" customFormat="1" ht="16.5" customHeight="1">
      <c r="C63" s="7"/>
      <c r="D63" s="8"/>
      <c r="E63" s="7"/>
      <c r="G63" s="7"/>
      <c r="I63" s="7"/>
    </row>
    <row r="64" spans="1:9" s="4" customFormat="1" ht="16.5" customHeight="1">
      <c r="C64" s="7"/>
      <c r="D64" s="8"/>
      <c r="E64" s="7"/>
      <c r="G64" s="7"/>
      <c r="I64" s="7"/>
    </row>
    <row r="65" spans="4:4" ht="16.5" customHeight="1">
      <c r="D65" s="8"/>
    </row>
    <row r="66" spans="4:4" ht="16.5" customHeight="1">
      <c r="D66" s="8"/>
    </row>
  </sheetData>
  <mergeCells count="9">
    <mergeCell ref="B41:C41"/>
    <mergeCell ref="D41:E41"/>
    <mergeCell ref="F41:G41"/>
    <mergeCell ref="H41:I41"/>
    <mergeCell ref="A2:F2"/>
    <mergeCell ref="B14:C14"/>
    <mergeCell ref="D14:E14"/>
    <mergeCell ref="F14:G14"/>
    <mergeCell ref="H14:I14"/>
  </mergeCells>
  <pageMargins left="0.42" right="0.19685039370078741" top="0.34" bottom="0.19685039370078741" header="0.31496062992125984" footer="0.1968503937007874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O141"/>
  <sheetViews>
    <sheetView topLeftCell="A85" zoomScale="86" zoomScaleNormal="86" workbookViewId="0">
      <selection activeCell="E39" sqref="E39"/>
    </sheetView>
  </sheetViews>
  <sheetFormatPr defaultRowHeight="14.25"/>
  <cols>
    <col min="1" max="1" width="25.875" customWidth="1"/>
    <col min="2" max="2" width="5.875" style="12" customWidth="1"/>
    <col min="3" max="3" width="6.75" style="15" customWidth="1"/>
    <col min="4" max="4" width="5.375" style="12" customWidth="1"/>
    <col min="5" max="5" width="5.5" style="12" customWidth="1"/>
    <col min="6" max="6" width="5.375" style="12" customWidth="1"/>
    <col min="7" max="7" width="5.875" style="15" customWidth="1"/>
    <col min="8" max="8" width="5.5" style="12" customWidth="1"/>
    <col min="9" max="9" width="5.625" style="12" customWidth="1"/>
    <col min="10" max="10" width="5.25" style="12" customWidth="1"/>
    <col min="11" max="11" width="5.375" style="12" customWidth="1"/>
    <col min="12" max="12" width="5.625" style="12" customWidth="1"/>
    <col min="13" max="13" width="5.5" style="12" customWidth="1"/>
  </cols>
  <sheetData>
    <row r="3" spans="1:14" ht="24.75">
      <c r="E3" s="55" t="s">
        <v>190</v>
      </c>
    </row>
    <row r="4" spans="1:14" ht="24.75">
      <c r="A4" s="59" t="s">
        <v>0</v>
      </c>
      <c r="B4" s="55"/>
      <c r="C4" s="116"/>
      <c r="D4" s="55"/>
      <c r="E4" s="56"/>
      <c r="F4" s="55"/>
      <c r="G4" s="116"/>
      <c r="H4" s="55"/>
      <c r="I4" s="56"/>
    </row>
    <row r="5" spans="1:14" ht="24" customHeight="1">
      <c r="A5" s="55" t="s">
        <v>163</v>
      </c>
      <c r="B5" s="55"/>
      <c r="C5" s="116"/>
      <c r="D5" s="55"/>
      <c r="E5" s="56"/>
      <c r="F5" s="55"/>
      <c r="G5" s="116"/>
      <c r="H5" s="55"/>
      <c r="I5" s="56"/>
    </row>
    <row r="6" spans="1:14" s="55" customFormat="1" ht="30.75" customHeight="1">
      <c r="A6" s="90" t="s">
        <v>132</v>
      </c>
      <c r="C6" s="91"/>
      <c r="G6" s="91"/>
    </row>
    <row r="7" spans="1:14" s="93" customFormat="1" ht="67.5" customHeight="1">
      <c r="A7" s="92" t="s">
        <v>41</v>
      </c>
      <c r="B7" s="247" t="s">
        <v>43</v>
      </c>
      <c r="C7" s="248"/>
      <c r="D7" s="247" t="s">
        <v>44</v>
      </c>
      <c r="E7" s="248"/>
      <c r="F7" s="247" t="s">
        <v>45</v>
      </c>
      <c r="G7" s="248"/>
      <c r="H7" s="247" t="s">
        <v>46</v>
      </c>
      <c r="I7" s="248"/>
      <c r="J7" s="247" t="s">
        <v>47</v>
      </c>
      <c r="K7" s="248"/>
      <c r="L7" s="247" t="s">
        <v>48</v>
      </c>
      <c r="M7" s="248"/>
    </row>
    <row r="8" spans="1:14" s="3" customFormat="1" ht="39" customHeight="1">
      <c r="A8" s="62" t="s">
        <v>6</v>
      </c>
      <c r="B8" s="10" t="s">
        <v>41</v>
      </c>
      <c r="C8" s="44" t="s">
        <v>42</v>
      </c>
      <c r="D8" s="10" t="s">
        <v>41</v>
      </c>
      <c r="E8" s="11" t="s">
        <v>42</v>
      </c>
      <c r="F8" s="10" t="s">
        <v>41</v>
      </c>
      <c r="G8" s="44" t="s">
        <v>42</v>
      </c>
      <c r="H8" s="10" t="s">
        <v>41</v>
      </c>
      <c r="I8" s="11" t="s">
        <v>42</v>
      </c>
      <c r="J8" s="10" t="s">
        <v>41</v>
      </c>
      <c r="K8" s="11" t="s">
        <v>42</v>
      </c>
      <c r="L8" s="10" t="s">
        <v>41</v>
      </c>
      <c r="M8" s="11" t="s">
        <v>42</v>
      </c>
    </row>
    <row r="9" spans="1:14" s="98" customFormat="1" ht="20.25" customHeight="1">
      <c r="A9" s="94" t="s">
        <v>10</v>
      </c>
      <c r="B9" s="95"/>
      <c r="C9" s="96"/>
      <c r="D9" s="95"/>
      <c r="E9" s="97"/>
      <c r="F9" s="95"/>
      <c r="G9" s="96"/>
      <c r="H9" s="95"/>
      <c r="I9" s="97"/>
      <c r="J9" s="95"/>
      <c r="K9" s="97"/>
      <c r="L9" s="95"/>
      <c r="M9" s="97"/>
    </row>
    <row r="10" spans="1:14" s="98" customFormat="1" ht="20.25" customHeight="1">
      <c r="A10" s="99" t="s">
        <v>11</v>
      </c>
      <c r="B10" s="223">
        <v>1</v>
      </c>
      <c r="C10" s="223">
        <v>0</v>
      </c>
      <c r="D10" s="223">
        <v>0</v>
      </c>
      <c r="E10" s="223">
        <f>D10*M10/L10</f>
        <v>0</v>
      </c>
      <c r="F10" s="100">
        <v>0</v>
      </c>
      <c r="G10" s="100">
        <v>0</v>
      </c>
      <c r="H10" s="100">
        <v>0</v>
      </c>
      <c r="I10" s="100">
        <f>H10*M10/L10</f>
        <v>0</v>
      </c>
      <c r="J10" s="100">
        <v>0</v>
      </c>
      <c r="K10" s="100">
        <f ca="1">J10*M10/K10</f>
        <v>0</v>
      </c>
      <c r="L10" s="100">
        <v>1</v>
      </c>
      <c r="M10" s="100">
        <v>100</v>
      </c>
    </row>
    <row r="11" spans="1:14" s="98" customFormat="1" ht="20.25" customHeight="1">
      <c r="A11" s="99" t="s">
        <v>12</v>
      </c>
      <c r="B11" s="227">
        <v>2</v>
      </c>
      <c r="C11" s="226">
        <v>5.88</v>
      </c>
      <c r="D11" s="225">
        <v>0</v>
      </c>
      <c r="E11" s="224">
        <f t="shared" ref="E11:F12" si="0">D11*M11/L11</f>
        <v>0</v>
      </c>
      <c r="F11" s="100">
        <v>32</v>
      </c>
      <c r="G11" s="121" t="s">
        <v>168</v>
      </c>
      <c r="H11" s="100">
        <v>0</v>
      </c>
      <c r="I11" s="100">
        <f t="shared" ref="I11:I12" si="1">H11*M11/L11</f>
        <v>0</v>
      </c>
      <c r="J11" s="100">
        <v>0</v>
      </c>
      <c r="K11" s="100">
        <f t="shared" ref="K11:M12" ca="1" si="2">J11*M11/K11</f>
        <v>0</v>
      </c>
      <c r="L11" s="100">
        <v>34</v>
      </c>
      <c r="M11" s="100">
        <v>100</v>
      </c>
      <c r="N11" s="102"/>
    </row>
    <row r="12" spans="1:14" s="98" customFormat="1" ht="20.25" customHeight="1">
      <c r="A12" s="99" t="s">
        <v>13</v>
      </c>
      <c r="B12" s="223">
        <v>0</v>
      </c>
      <c r="C12" s="101">
        <f ca="1">B12*M12/L12</f>
        <v>0</v>
      </c>
      <c r="D12" s="100">
        <v>0</v>
      </c>
      <c r="E12" s="100">
        <f t="shared" ca="1" si="0"/>
        <v>0</v>
      </c>
      <c r="F12" s="100">
        <f t="shared" ca="1" si="0"/>
        <v>0</v>
      </c>
      <c r="G12" s="119" t="s">
        <v>104</v>
      </c>
      <c r="H12" s="100">
        <v>0</v>
      </c>
      <c r="I12" s="100">
        <f t="shared" ca="1" si="1"/>
        <v>0</v>
      </c>
      <c r="J12" s="100">
        <v>0</v>
      </c>
      <c r="K12" s="100">
        <v>0</v>
      </c>
      <c r="L12" s="100">
        <f t="shared" ca="1" si="2"/>
        <v>0</v>
      </c>
      <c r="M12" s="100">
        <f t="shared" ca="1" si="2"/>
        <v>0</v>
      </c>
    </row>
    <row r="13" spans="1:14" s="82" customFormat="1" ht="20.25" customHeight="1">
      <c r="A13" s="70"/>
      <c r="B13" s="75"/>
      <c r="C13" s="103"/>
      <c r="D13" s="75"/>
      <c r="E13" s="76"/>
      <c r="F13" s="75"/>
      <c r="G13" s="103"/>
      <c r="H13" s="75"/>
      <c r="I13" s="76"/>
      <c r="J13" s="75"/>
      <c r="K13" s="76"/>
      <c r="L13" s="75"/>
      <c r="M13" s="76"/>
    </row>
    <row r="14" spans="1:14" s="98" customFormat="1" ht="20.25" customHeight="1">
      <c r="A14" s="94" t="s">
        <v>17</v>
      </c>
      <c r="B14" s="95"/>
      <c r="C14" s="96"/>
      <c r="D14" s="95"/>
      <c r="E14" s="97"/>
      <c r="F14" s="95"/>
      <c r="G14" s="96"/>
      <c r="H14" s="95"/>
      <c r="I14" s="97"/>
      <c r="J14" s="95"/>
      <c r="K14" s="97"/>
      <c r="L14" s="95"/>
      <c r="M14" s="97"/>
    </row>
    <row r="15" spans="1:14" s="98" customFormat="1" ht="20.25" customHeight="1">
      <c r="A15" s="99" t="s">
        <v>18</v>
      </c>
      <c r="B15" s="119" t="s">
        <v>104</v>
      </c>
      <c r="C15" s="121" t="s">
        <v>104</v>
      </c>
      <c r="D15" s="105">
        <v>2</v>
      </c>
      <c r="E15" s="119" t="s">
        <v>164</v>
      </c>
      <c r="F15" s="106">
        <v>11</v>
      </c>
      <c r="G15" s="226" t="s">
        <v>165</v>
      </c>
      <c r="H15" s="104">
        <v>0</v>
      </c>
      <c r="I15" s="100">
        <f t="shared" ref="I15:I18" si="3">H15*M15/L15</f>
        <v>0</v>
      </c>
      <c r="J15" s="104">
        <v>0</v>
      </c>
      <c r="K15" s="100">
        <f t="shared" ref="K15:K17" ca="1" si="4">J15*M15/K15</f>
        <v>0</v>
      </c>
      <c r="L15" s="104">
        <v>13</v>
      </c>
      <c r="M15" s="100">
        <v>100</v>
      </c>
    </row>
    <row r="16" spans="1:14" s="82" customFormat="1" ht="20.25" customHeight="1">
      <c r="A16" s="199" t="s">
        <v>49</v>
      </c>
      <c r="B16" s="107">
        <v>6</v>
      </c>
      <c r="C16" s="226">
        <v>40</v>
      </c>
      <c r="D16" s="107">
        <v>0</v>
      </c>
      <c r="E16" s="105">
        <f t="shared" ref="E16:E18" si="5">D16*M16/L16</f>
        <v>0</v>
      </c>
      <c r="F16" s="107">
        <v>9</v>
      </c>
      <c r="G16" s="226" t="s">
        <v>166</v>
      </c>
      <c r="H16" s="85">
        <v>0</v>
      </c>
      <c r="I16" s="100">
        <f t="shared" si="3"/>
        <v>0</v>
      </c>
      <c r="J16" s="104">
        <v>0</v>
      </c>
      <c r="K16" s="100">
        <f t="shared" ca="1" si="4"/>
        <v>0</v>
      </c>
      <c r="L16" s="85">
        <v>15</v>
      </c>
      <c r="M16" s="100">
        <v>100</v>
      </c>
    </row>
    <row r="17" spans="1:13" s="98" customFormat="1" ht="20.25" customHeight="1">
      <c r="A17" s="99" t="s">
        <v>14</v>
      </c>
      <c r="B17" s="106">
        <v>1</v>
      </c>
      <c r="C17" s="226" t="s">
        <v>127</v>
      </c>
      <c r="D17" s="106">
        <v>3</v>
      </c>
      <c r="E17" s="119" t="s">
        <v>128</v>
      </c>
      <c r="F17" s="106">
        <v>4</v>
      </c>
      <c r="G17" s="226" t="s">
        <v>126</v>
      </c>
      <c r="H17" s="104">
        <v>0</v>
      </c>
      <c r="I17" s="100">
        <f t="shared" si="3"/>
        <v>0</v>
      </c>
      <c r="J17" s="104">
        <v>0</v>
      </c>
      <c r="K17" s="100">
        <f t="shared" ca="1" si="4"/>
        <v>0</v>
      </c>
      <c r="L17" s="104">
        <v>8</v>
      </c>
      <c r="M17" s="100">
        <v>100</v>
      </c>
    </row>
    <row r="18" spans="1:13" s="98" customFormat="1" ht="20.25" customHeight="1">
      <c r="A18" s="99" t="s">
        <v>15</v>
      </c>
      <c r="B18" s="119" t="s">
        <v>104</v>
      </c>
      <c r="C18" s="119" t="s">
        <v>104</v>
      </c>
      <c r="D18" s="104">
        <v>2</v>
      </c>
      <c r="E18" s="100">
        <f t="shared" si="5"/>
        <v>50</v>
      </c>
      <c r="F18" s="104">
        <v>2</v>
      </c>
      <c r="G18" s="226" t="s">
        <v>126</v>
      </c>
      <c r="H18" s="104">
        <v>0</v>
      </c>
      <c r="I18" s="100">
        <f t="shared" si="3"/>
        <v>0</v>
      </c>
      <c r="J18" s="104">
        <v>0</v>
      </c>
      <c r="K18" s="100">
        <f ca="1">J18*M18/K18</f>
        <v>0</v>
      </c>
      <c r="L18" s="104">
        <v>4</v>
      </c>
      <c r="M18" s="100">
        <v>100</v>
      </c>
    </row>
    <row r="19" spans="1:13" s="98" customFormat="1" ht="20.25" customHeight="1">
      <c r="A19" s="108"/>
      <c r="B19" s="109"/>
      <c r="C19" s="110"/>
      <c r="D19" s="109"/>
      <c r="E19" s="111"/>
      <c r="F19" s="109"/>
      <c r="G19" s="110"/>
      <c r="H19" s="109"/>
      <c r="I19" s="111"/>
      <c r="J19" s="109"/>
      <c r="K19" s="111"/>
      <c r="L19" s="109"/>
      <c r="M19" s="111"/>
    </row>
    <row r="20" spans="1:13" s="98" customFormat="1" ht="20.25" customHeight="1">
      <c r="A20" s="94" t="s">
        <v>20</v>
      </c>
      <c r="B20" s="95"/>
      <c r="C20" s="96"/>
      <c r="D20" s="95"/>
      <c r="E20" s="97"/>
      <c r="F20" s="95"/>
      <c r="G20" s="96"/>
      <c r="H20" s="95"/>
      <c r="I20" s="97"/>
      <c r="J20" s="95"/>
      <c r="K20" s="97"/>
      <c r="L20" s="95"/>
      <c r="M20" s="97"/>
    </row>
    <row r="21" spans="1:13" s="98" customFormat="1" ht="20.25" customHeight="1">
      <c r="A21" s="99" t="s">
        <v>16</v>
      </c>
      <c r="B21" s="104">
        <v>0</v>
      </c>
      <c r="C21" s="104">
        <v>0</v>
      </c>
      <c r="D21" s="104">
        <v>0</v>
      </c>
      <c r="E21" s="100">
        <f t="shared" ref="E21:E22" si="6">D21*M21/L21</f>
        <v>0</v>
      </c>
      <c r="F21" s="106">
        <v>4</v>
      </c>
      <c r="G21" s="121" t="s">
        <v>125</v>
      </c>
      <c r="H21" s="106">
        <v>0</v>
      </c>
      <c r="I21" s="105">
        <f t="shared" ref="I21" si="7">H21*M21/L21</f>
        <v>0</v>
      </c>
      <c r="J21" s="106">
        <v>0</v>
      </c>
      <c r="K21" s="105">
        <f ca="1">J21*M21/K21</f>
        <v>0</v>
      </c>
      <c r="L21" s="106">
        <v>4</v>
      </c>
      <c r="M21" s="100">
        <v>100</v>
      </c>
    </row>
    <row r="22" spans="1:13" s="98" customFormat="1" ht="20.25" customHeight="1">
      <c r="A22" s="99" t="s">
        <v>21</v>
      </c>
      <c r="B22" s="104">
        <v>0</v>
      </c>
      <c r="C22" s="104">
        <v>0</v>
      </c>
      <c r="D22" s="104">
        <v>0</v>
      </c>
      <c r="E22" s="100">
        <f t="shared" ca="1" si="6"/>
        <v>0</v>
      </c>
      <c r="F22" s="104">
        <v>0</v>
      </c>
      <c r="G22" s="228">
        <f t="shared" ref="G22" ca="1" si="8">F22*M22/L22</f>
        <v>0</v>
      </c>
      <c r="H22" s="106">
        <v>0</v>
      </c>
      <c r="I22" s="121" t="s">
        <v>104</v>
      </c>
      <c r="J22" s="119" t="s">
        <v>104</v>
      </c>
      <c r="K22" s="119" t="s">
        <v>104</v>
      </c>
      <c r="L22" s="119" t="s">
        <v>104</v>
      </c>
      <c r="M22" s="105">
        <f ca="1">L22*O22/M22</f>
        <v>0</v>
      </c>
    </row>
    <row r="23" spans="1:13" s="98" customFormat="1" ht="20.25" customHeight="1">
      <c r="A23" s="108"/>
      <c r="B23" s="109"/>
      <c r="C23" s="110"/>
      <c r="D23" s="109"/>
      <c r="E23" s="111"/>
      <c r="F23" s="109"/>
      <c r="G23" s="110"/>
      <c r="H23" s="109"/>
      <c r="I23" s="111"/>
      <c r="J23" s="109"/>
      <c r="K23" s="111"/>
      <c r="L23" s="109"/>
      <c r="M23" s="111"/>
    </row>
    <row r="24" spans="1:13" s="98" customFormat="1" ht="20.25" customHeight="1">
      <c r="A24" s="94" t="s">
        <v>22</v>
      </c>
      <c r="B24" s="95"/>
      <c r="C24" s="96"/>
      <c r="D24" s="95"/>
      <c r="E24" s="97"/>
      <c r="F24" s="95"/>
      <c r="G24" s="96"/>
      <c r="H24" s="95"/>
      <c r="I24" s="97"/>
      <c r="J24" s="95"/>
      <c r="K24" s="97"/>
      <c r="L24" s="95"/>
      <c r="M24" s="97"/>
    </row>
    <row r="25" spans="1:13" s="98" customFormat="1" ht="20.25" customHeight="1">
      <c r="A25" s="99" t="s">
        <v>23</v>
      </c>
      <c r="B25" s="104">
        <v>1</v>
      </c>
      <c r="C25" s="226" t="s">
        <v>167</v>
      </c>
      <c r="D25" s="104">
        <v>0</v>
      </c>
      <c r="E25" s="104">
        <v>0</v>
      </c>
      <c r="F25" s="104">
        <v>2</v>
      </c>
      <c r="G25" s="120" t="s">
        <v>131</v>
      </c>
      <c r="H25" s="104">
        <v>0</v>
      </c>
      <c r="I25" s="100">
        <f t="shared" ref="I25:I26" si="9">H25*M25/L25</f>
        <v>0</v>
      </c>
      <c r="J25" s="104">
        <v>0</v>
      </c>
      <c r="K25" s="100">
        <f ca="1">J25*M25/K25</f>
        <v>0</v>
      </c>
      <c r="L25" s="104">
        <v>3</v>
      </c>
      <c r="M25" s="100">
        <v>100</v>
      </c>
    </row>
    <row r="26" spans="1:13" s="98" customFormat="1" ht="20.25" customHeight="1">
      <c r="A26" s="99" t="s">
        <v>24</v>
      </c>
      <c r="B26" s="104">
        <v>5</v>
      </c>
      <c r="C26" s="226" t="s">
        <v>129</v>
      </c>
      <c r="D26" s="104">
        <v>2</v>
      </c>
      <c r="E26" s="120" t="s">
        <v>199</v>
      </c>
      <c r="F26" s="104">
        <v>9</v>
      </c>
      <c r="G26" s="226" t="s">
        <v>176</v>
      </c>
      <c r="H26" s="104">
        <v>0</v>
      </c>
      <c r="I26" s="100">
        <f t="shared" si="9"/>
        <v>0</v>
      </c>
      <c r="J26" s="104">
        <v>0</v>
      </c>
      <c r="K26" s="100">
        <f ca="1">J26*M26/K26</f>
        <v>0</v>
      </c>
      <c r="L26" s="104">
        <v>16</v>
      </c>
      <c r="M26" s="100">
        <v>100</v>
      </c>
    </row>
    <row r="27" spans="1:13" s="82" customFormat="1" ht="20.25" customHeight="1">
      <c r="A27" s="70"/>
      <c r="B27" s="84"/>
      <c r="C27" s="103"/>
      <c r="D27" s="84"/>
      <c r="E27" s="76"/>
      <c r="F27" s="84"/>
      <c r="G27" s="103"/>
      <c r="H27" s="84"/>
      <c r="I27" s="76"/>
      <c r="J27" s="84"/>
      <c r="K27" s="76"/>
      <c r="L27" s="84"/>
      <c r="M27" s="76"/>
    </row>
    <row r="28" spans="1:13" s="82" customFormat="1" ht="20.25" customHeight="1">
      <c r="A28" s="112" t="s">
        <v>9</v>
      </c>
      <c r="B28" s="113">
        <v>16</v>
      </c>
      <c r="C28" s="229" t="s">
        <v>169</v>
      </c>
      <c r="D28" s="113">
        <v>9</v>
      </c>
      <c r="E28" s="113">
        <f>D28*M28/L28</f>
        <v>9.183673469387756</v>
      </c>
      <c r="F28" s="113">
        <v>73</v>
      </c>
      <c r="G28" s="229" t="s">
        <v>200</v>
      </c>
      <c r="H28" s="113">
        <f t="shared" ref="H28" si="10">SUM(H10:H27)</f>
        <v>0</v>
      </c>
      <c r="I28" s="113">
        <f>H28*M28/L28</f>
        <v>0</v>
      </c>
      <c r="J28" s="113">
        <v>0</v>
      </c>
      <c r="K28" s="113">
        <f>J28*M28/L28</f>
        <v>0</v>
      </c>
      <c r="L28" s="115">
        <v>98</v>
      </c>
      <c r="M28" s="230" t="s">
        <v>125</v>
      </c>
    </row>
    <row r="29" spans="1:13" ht="28.5" customHeight="1">
      <c r="L29" s="14"/>
      <c r="M29" s="14"/>
    </row>
    <row r="30" spans="1:13" ht="20.25" customHeight="1"/>
    <row r="31" spans="1:13" ht="20.25" customHeight="1"/>
    <row r="32" spans="1:13" ht="26.25" customHeight="1">
      <c r="E32" s="55" t="s">
        <v>195</v>
      </c>
    </row>
    <row r="33" spans="1:13" s="55" customFormat="1" ht="24.75" customHeight="1">
      <c r="A33" s="59" t="s">
        <v>0</v>
      </c>
      <c r="C33" s="116"/>
      <c r="E33" s="56"/>
      <c r="G33" s="116"/>
      <c r="I33" s="56"/>
    </row>
    <row r="34" spans="1:13" s="55" customFormat="1" ht="24.75" customHeight="1">
      <c r="A34" s="55" t="s">
        <v>63</v>
      </c>
      <c r="C34" s="116"/>
      <c r="E34" s="56"/>
      <c r="G34" s="116"/>
      <c r="I34" s="56"/>
    </row>
    <row r="35" spans="1:13" s="1" customFormat="1" ht="18.75" customHeight="1">
      <c r="C35" s="45"/>
      <c r="E35" s="5"/>
      <c r="G35" s="45"/>
      <c r="I35" s="51"/>
    </row>
    <row r="36" spans="1:13" s="55" customFormat="1" ht="24.75" customHeight="1">
      <c r="A36" s="59" t="s">
        <v>4</v>
      </c>
      <c r="C36" s="116"/>
      <c r="E36" s="56"/>
      <c r="G36" s="116"/>
      <c r="I36" s="56"/>
    </row>
    <row r="37" spans="1:13" s="117" customFormat="1" ht="28.5" customHeight="1">
      <c r="A37" s="90" t="s">
        <v>132</v>
      </c>
      <c r="C37" s="118"/>
      <c r="G37" s="118"/>
    </row>
    <row r="38" spans="1:13" s="93" customFormat="1" ht="64.5" customHeight="1">
      <c r="A38" s="92" t="s">
        <v>41</v>
      </c>
      <c r="B38" s="247" t="s">
        <v>43</v>
      </c>
      <c r="C38" s="248"/>
      <c r="D38" s="247" t="s">
        <v>44</v>
      </c>
      <c r="E38" s="248"/>
      <c r="F38" s="247" t="s">
        <v>45</v>
      </c>
      <c r="G38" s="248"/>
      <c r="H38" s="247" t="s">
        <v>46</v>
      </c>
      <c r="I38" s="248"/>
      <c r="J38" s="247" t="s">
        <v>47</v>
      </c>
      <c r="K38" s="248"/>
      <c r="L38" s="247" t="s">
        <v>48</v>
      </c>
      <c r="M38" s="248"/>
    </row>
    <row r="39" spans="1:13" s="65" customFormat="1" ht="46.5" customHeight="1">
      <c r="A39" s="62" t="s">
        <v>6</v>
      </c>
      <c r="B39" s="200" t="s">
        <v>41</v>
      </c>
      <c r="C39" s="201" t="s">
        <v>42</v>
      </c>
      <c r="D39" s="200" t="s">
        <v>41</v>
      </c>
      <c r="E39" s="202" t="s">
        <v>42</v>
      </c>
      <c r="F39" s="200" t="s">
        <v>41</v>
      </c>
      <c r="G39" s="201" t="s">
        <v>42</v>
      </c>
      <c r="H39" s="200" t="s">
        <v>41</v>
      </c>
      <c r="I39" s="202" t="s">
        <v>42</v>
      </c>
      <c r="J39" s="200" t="s">
        <v>41</v>
      </c>
      <c r="K39" s="202" t="s">
        <v>42</v>
      </c>
      <c r="L39" s="200" t="s">
        <v>41</v>
      </c>
      <c r="M39" s="202" t="s">
        <v>42</v>
      </c>
    </row>
    <row r="40" spans="1:13" s="98" customFormat="1" ht="20.25" customHeight="1">
      <c r="A40" s="94" t="s">
        <v>10</v>
      </c>
      <c r="B40" s="95"/>
      <c r="C40" s="96"/>
      <c r="D40" s="95"/>
      <c r="E40" s="97"/>
      <c r="F40" s="95"/>
      <c r="G40" s="96"/>
      <c r="H40" s="95"/>
      <c r="I40" s="97"/>
      <c r="J40" s="95"/>
      <c r="K40" s="97"/>
      <c r="L40" s="95"/>
      <c r="M40" s="97"/>
    </row>
    <row r="41" spans="1:13" s="98" customFormat="1" ht="20.25" customHeight="1">
      <c r="A41" s="99" t="s">
        <v>11</v>
      </c>
      <c r="B41" s="100">
        <v>1</v>
      </c>
      <c r="C41" s="226" t="s">
        <v>170</v>
      </c>
      <c r="D41" s="100">
        <f t="shared" ref="D41:D43" ca="1" si="11">C41*L41/K41</f>
        <v>0</v>
      </c>
      <c r="E41" s="100">
        <f ca="1">D41*M41/L41</f>
        <v>0</v>
      </c>
      <c r="F41" s="119" t="s">
        <v>104</v>
      </c>
      <c r="G41" s="226" t="s">
        <v>104</v>
      </c>
      <c r="H41" s="100">
        <v>0</v>
      </c>
      <c r="I41" s="100">
        <f>H41*M41/L41</f>
        <v>0</v>
      </c>
      <c r="J41" s="100">
        <v>0</v>
      </c>
      <c r="K41" s="100">
        <f ca="1">J41*M41/K41</f>
        <v>0</v>
      </c>
      <c r="L41" s="100">
        <v>1</v>
      </c>
      <c r="M41" s="100">
        <v>100</v>
      </c>
    </row>
    <row r="42" spans="1:13" s="98" customFormat="1" ht="20.25" customHeight="1">
      <c r="A42" s="99" t="s">
        <v>12</v>
      </c>
      <c r="B42" s="100">
        <v>18</v>
      </c>
      <c r="C42" s="226" t="s">
        <v>171</v>
      </c>
      <c r="D42" s="100">
        <f t="shared" ca="1" si="11"/>
        <v>0</v>
      </c>
      <c r="E42" s="100">
        <f t="shared" ref="E42:G43" ca="1" si="12">D42*M42/L42</f>
        <v>0</v>
      </c>
      <c r="F42" s="100">
        <v>14</v>
      </c>
      <c r="G42" s="119" t="s">
        <v>172</v>
      </c>
      <c r="H42" s="100"/>
      <c r="I42" s="100">
        <f t="shared" ref="I42:I43" si="13">H42*M42/L42</f>
        <v>0</v>
      </c>
      <c r="J42" s="100">
        <v>0</v>
      </c>
      <c r="K42" s="100">
        <f t="shared" ref="K42:K43" ca="1" si="14">J42*M42/K42</f>
        <v>0</v>
      </c>
      <c r="L42" s="100">
        <v>34</v>
      </c>
      <c r="M42" s="100">
        <v>100</v>
      </c>
    </row>
    <row r="43" spans="1:13" s="98" customFormat="1" ht="20.25" customHeight="1">
      <c r="A43" s="99" t="s">
        <v>13</v>
      </c>
      <c r="B43" s="100">
        <v>0</v>
      </c>
      <c r="C43" s="101">
        <f ca="1">B43*M43/L43</f>
        <v>0</v>
      </c>
      <c r="D43" s="100">
        <f t="shared" ca="1" si="11"/>
        <v>0</v>
      </c>
      <c r="E43" s="100">
        <f t="shared" ca="1" si="12"/>
        <v>0</v>
      </c>
      <c r="F43" s="100">
        <f t="shared" ca="1" si="12"/>
        <v>0</v>
      </c>
      <c r="G43" s="100">
        <f t="shared" ca="1" si="12"/>
        <v>0</v>
      </c>
      <c r="H43" s="100">
        <v>0</v>
      </c>
      <c r="I43" s="100">
        <f t="shared" ca="1" si="13"/>
        <v>0</v>
      </c>
      <c r="J43" s="100">
        <v>0</v>
      </c>
      <c r="K43" s="100">
        <f t="shared" ca="1" si="14"/>
        <v>0</v>
      </c>
      <c r="L43" s="100">
        <f t="shared" ref="L43:M43" ca="1" si="15">K43*T43/S43</f>
        <v>0</v>
      </c>
      <c r="M43" s="100">
        <f t="shared" ca="1" si="15"/>
        <v>0</v>
      </c>
    </row>
    <row r="44" spans="1:13" s="82" customFormat="1" ht="20.25" customHeight="1">
      <c r="A44" s="70"/>
      <c r="B44" s="75"/>
      <c r="C44" s="103"/>
      <c r="D44" s="75"/>
      <c r="E44" s="76"/>
      <c r="F44" s="75"/>
      <c r="G44" s="103"/>
      <c r="H44" s="75"/>
      <c r="I44" s="76"/>
      <c r="J44" s="75"/>
      <c r="K44" s="76"/>
      <c r="L44" s="75"/>
      <c r="M44" s="76"/>
    </row>
    <row r="45" spans="1:13" s="98" customFormat="1" ht="20.25" customHeight="1">
      <c r="A45" s="94" t="s">
        <v>17</v>
      </c>
      <c r="B45" s="95"/>
      <c r="C45" s="96"/>
      <c r="D45" s="95"/>
      <c r="E45" s="97"/>
      <c r="F45" s="95"/>
      <c r="G45" s="96"/>
      <c r="H45" s="95"/>
      <c r="I45" s="97"/>
      <c r="J45" s="95"/>
      <c r="K45" s="97"/>
      <c r="L45" s="95"/>
      <c r="M45" s="97"/>
    </row>
    <row r="46" spans="1:13" s="98" customFormat="1" ht="20.25" customHeight="1">
      <c r="A46" s="99" t="s">
        <v>18</v>
      </c>
      <c r="B46" s="104">
        <v>5</v>
      </c>
      <c r="C46" s="101">
        <f>B46*M46/L46</f>
        <v>38.46153846153846</v>
      </c>
      <c r="D46" s="100">
        <f t="shared" ref="D46:E49" ca="1" si="16">C46*L46/K46</f>
        <v>0</v>
      </c>
      <c r="E46" s="100">
        <f t="shared" ca="1" si="16"/>
        <v>0</v>
      </c>
      <c r="F46" s="104">
        <v>8</v>
      </c>
      <c r="G46" s="226" t="s">
        <v>181</v>
      </c>
      <c r="H46" s="104">
        <v>0</v>
      </c>
      <c r="I46" s="100">
        <f t="shared" ref="I46:I49" si="17">H46*M46/L46</f>
        <v>0</v>
      </c>
      <c r="J46" s="104">
        <v>0</v>
      </c>
      <c r="K46" s="100">
        <f t="shared" ref="K46:K48" ca="1" si="18">J46*M46/K46</f>
        <v>0</v>
      </c>
      <c r="L46" s="104">
        <v>13</v>
      </c>
      <c r="M46" s="100">
        <v>100</v>
      </c>
    </row>
    <row r="47" spans="1:13" s="82" customFormat="1" ht="20.25" customHeight="1">
      <c r="A47" s="69" t="s">
        <v>49</v>
      </c>
      <c r="B47" s="85">
        <v>7</v>
      </c>
      <c r="C47" s="226" t="s">
        <v>173</v>
      </c>
      <c r="D47" s="100">
        <f t="shared" ca="1" si="16"/>
        <v>0</v>
      </c>
      <c r="E47" s="100">
        <f t="shared" ca="1" si="16"/>
        <v>0</v>
      </c>
      <c r="F47" s="85">
        <v>2</v>
      </c>
      <c r="G47" s="226" t="s">
        <v>174</v>
      </c>
      <c r="H47" s="85">
        <v>0</v>
      </c>
      <c r="I47" s="100">
        <f t="shared" si="17"/>
        <v>0</v>
      </c>
      <c r="J47" s="104">
        <v>0</v>
      </c>
      <c r="K47" s="100">
        <f t="shared" ca="1" si="18"/>
        <v>0</v>
      </c>
      <c r="L47" s="85">
        <v>15</v>
      </c>
      <c r="M47" s="100">
        <v>100</v>
      </c>
    </row>
    <row r="48" spans="1:13" s="98" customFormat="1" ht="20.25" customHeight="1">
      <c r="A48" s="99" t="s">
        <v>14</v>
      </c>
      <c r="B48" s="104">
        <v>3</v>
      </c>
      <c r="C48" s="121" t="s">
        <v>128</v>
      </c>
      <c r="D48" s="100">
        <f t="shared" ca="1" si="16"/>
        <v>0</v>
      </c>
      <c r="E48" s="100">
        <f ca="1">D48*M48/L48</f>
        <v>0</v>
      </c>
      <c r="F48" s="104">
        <v>4</v>
      </c>
      <c r="G48" s="226" t="s">
        <v>126</v>
      </c>
      <c r="H48" s="104">
        <v>0</v>
      </c>
      <c r="I48" s="100">
        <f t="shared" si="17"/>
        <v>0</v>
      </c>
      <c r="J48" s="104">
        <v>0</v>
      </c>
      <c r="K48" s="100">
        <f t="shared" ca="1" si="18"/>
        <v>0</v>
      </c>
      <c r="L48" s="104">
        <v>8</v>
      </c>
      <c r="M48" s="100">
        <v>100</v>
      </c>
    </row>
    <row r="49" spans="1:15" s="98" customFormat="1" ht="20.25" customHeight="1">
      <c r="A49" s="99" t="s">
        <v>15</v>
      </c>
      <c r="B49" s="104">
        <v>2</v>
      </c>
      <c r="C49" s="121" t="s">
        <v>126</v>
      </c>
      <c r="D49" s="100">
        <f t="shared" ca="1" si="16"/>
        <v>0</v>
      </c>
      <c r="E49" s="100">
        <f t="shared" ca="1" si="16"/>
        <v>0</v>
      </c>
      <c r="F49" s="100">
        <v>2</v>
      </c>
      <c r="G49" s="119" t="s">
        <v>126</v>
      </c>
      <c r="H49" s="104">
        <v>0</v>
      </c>
      <c r="I49" s="100">
        <f t="shared" si="17"/>
        <v>0</v>
      </c>
      <c r="J49" s="104">
        <v>0</v>
      </c>
      <c r="K49" s="100">
        <f ca="1">J49*M49/K49</f>
        <v>0</v>
      </c>
      <c r="L49" s="104">
        <v>4</v>
      </c>
      <c r="M49" s="100">
        <v>100</v>
      </c>
    </row>
    <row r="50" spans="1:15" s="98" customFormat="1" ht="20.25" customHeight="1">
      <c r="A50" s="108"/>
      <c r="B50" s="109"/>
      <c r="C50" s="110"/>
      <c r="D50" s="109"/>
      <c r="E50" s="111" t="s">
        <v>98</v>
      </c>
      <c r="F50" s="109"/>
      <c r="G50" s="110"/>
      <c r="H50" s="109"/>
      <c r="I50" s="111"/>
      <c r="J50" s="109"/>
      <c r="K50" s="111"/>
      <c r="L50" s="109"/>
      <c r="M50" s="111"/>
    </row>
    <row r="51" spans="1:15" s="98" customFormat="1" ht="20.25" customHeight="1">
      <c r="A51" s="94" t="s">
        <v>20</v>
      </c>
      <c r="B51" s="95"/>
      <c r="C51" s="96"/>
      <c r="D51" s="95"/>
      <c r="E51" s="97"/>
      <c r="F51" s="95"/>
      <c r="G51" s="96"/>
      <c r="H51" s="95"/>
      <c r="I51" s="97"/>
      <c r="J51" s="95"/>
      <c r="K51" s="97"/>
      <c r="L51" s="95"/>
      <c r="M51" s="97"/>
    </row>
    <row r="52" spans="1:15" s="98" customFormat="1" ht="20.25" customHeight="1">
      <c r="A52" s="99" t="s">
        <v>16</v>
      </c>
      <c r="B52" s="104">
        <v>1</v>
      </c>
      <c r="C52" s="226" t="s">
        <v>130</v>
      </c>
      <c r="D52" s="100">
        <f t="shared" ref="D52:E53" ca="1" si="19">C52*L52/K52</f>
        <v>0</v>
      </c>
      <c r="E52" s="100">
        <f t="shared" ca="1" si="19"/>
        <v>0</v>
      </c>
      <c r="F52" s="104">
        <v>3</v>
      </c>
      <c r="G52" s="226" t="s">
        <v>175</v>
      </c>
      <c r="H52" s="104">
        <v>0</v>
      </c>
      <c r="I52" s="100">
        <f t="shared" ref="I52:I53" si="20">H52*M52/L52</f>
        <v>0</v>
      </c>
      <c r="J52" s="104">
        <v>0</v>
      </c>
      <c r="K52" s="100">
        <f ca="1">J52*M52/K52</f>
        <v>0</v>
      </c>
      <c r="L52" s="104">
        <v>4</v>
      </c>
      <c r="M52" s="100">
        <v>100</v>
      </c>
    </row>
    <row r="53" spans="1:15" s="98" customFormat="1" ht="20.25" customHeight="1">
      <c r="A53" s="99" t="s">
        <v>21</v>
      </c>
      <c r="B53" s="100">
        <f t="shared" ref="B53" ca="1" si="21">A53*J53/I53</f>
        <v>0</v>
      </c>
      <c r="C53" s="104">
        <v>0</v>
      </c>
      <c r="D53" s="100">
        <f t="shared" ca="1" si="19"/>
        <v>0</v>
      </c>
      <c r="E53" s="100">
        <f t="shared" ca="1" si="19"/>
        <v>0</v>
      </c>
      <c r="F53" s="104">
        <v>0</v>
      </c>
      <c r="G53" s="101">
        <f t="shared" ref="G53" ca="1" si="22">F53*M53/L53</f>
        <v>0</v>
      </c>
      <c r="H53" s="104">
        <v>0</v>
      </c>
      <c r="I53" s="100">
        <f t="shared" ca="1" si="20"/>
        <v>0</v>
      </c>
      <c r="J53" s="104">
        <v>0</v>
      </c>
      <c r="K53" s="100">
        <f ca="1">J53*M53/K53</f>
        <v>0</v>
      </c>
      <c r="L53" s="100">
        <f ca="1">K53*N53/L53</f>
        <v>0</v>
      </c>
      <c r="M53" s="100">
        <v>0</v>
      </c>
    </row>
    <row r="54" spans="1:15" s="98" customFormat="1" ht="20.25" customHeight="1">
      <c r="A54" s="108"/>
      <c r="B54" s="109"/>
      <c r="C54" s="110"/>
      <c r="D54" s="109"/>
      <c r="E54" s="111"/>
      <c r="F54" s="109"/>
      <c r="G54" s="110"/>
      <c r="H54" s="109"/>
      <c r="I54" s="111"/>
      <c r="J54" s="109"/>
      <c r="K54" s="111"/>
      <c r="L54" s="109"/>
      <c r="M54" s="111"/>
    </row>
    <row r="55" spans="1:15" s="98" customFormat="1" ht="20.25" customHeight="1">
      <c r="A55" s="94" t="s">
        <v>22</v>
      </c>
      <c r="B55" s="95"/>
      <c r="C55" s="96"/>
      <c r="D55" s="95"/>
      <c r="E55" s="97"/>
      <c r="F55" s="95"/>
      <c r="G55" s="96"/>
      <c r="H55" s="95"/>
      <c r="I55" s="97"/>
      <c r="J55" s="95"/>
      <c r="K55" s="97"/>
      <c r="L55" s="95"/>
      <c r="M55" s="97"/>
    </row>
    <row r="56" spans="1:15" s="98" customFormat="1" ht="20.25" customHeight="1">
      <c r="A56" s="99" t="s">
        <v>23</v>
      </c>
      <c r="B56" s="119">
        <v>2</v>
      </c>
      <c r="C56" s="119" t="s">
        <v>131</v>
      </c>
      <c r="D56" s="100">
        <f t="shared" ref="D56:E57" ca="1" si="23">C56*L56/K56</f>
        <v>0</v>
      </c>
      <c r="E56" s="100">
        <f t="shared" ca="1" si="23"/>
        <v>0</v>
      </c>
      <c r="F56" s="120">
        <v>0</v>
      </c>
      <c r="G56" s="121" t="s">
        <v>104</v>
      </c>
      <c r="H56" s="104">
        <v>0</v>
      </c>
      <c r="I56" s="100">
        <f t="shared" ref="I56:I57" si="24">H56*M56/L56</f>
        <v>0</v>
      </c>
      <c r="J56" s="104">
        <v>0</v>
      </c>
      <c r="K56" s="100">
        <f ca="1">J56*M56/K56</f>
        <v>0</v>
      </c>
      <c r="L56" s="104">
        <v>3</v>
      </c>
      <c r="M56" s="100">
        <v>100</v>
      </c>
    </row>
    <row r="57" spans="1:15" s="98" customFormat="1" ht="20.25" customHeight="1">
      <c r="A57" s="99" t="s">
        <v>24</v>
      </c>
      <c r="B57" s="106">
        <v>9</v>
      </c>
      <c r="C57" s="226" t="s">
        <v>176</v>
      </c>
      <c r="D57" s="100">
        <f t="shared" ca="1" si="23"/>
        <v>0</v>
      </c>
      <c r="E57" s="100">
        <f t="shared" ca="1" si="23"/>
        <v>0</v>
      </c>
      <c r="F57" s="104">
        <v>2</v>
      </c>
      <c r="G57" s="226" t="s">
        <v>127</v>
      </c>
      <c r="H57" s="104">
        <v>0</v>
      </c>
      <c r="I57" s="100">
        <f t="shared" si="24"/>
        <v>0</v>
      </c>
      <c r="J57" s="104">
        <v>0</v>
      </c>
      <c r="K57" s="100">
        <f ca="1">J57*M57/K57</f>
        <v>0</v>
      </c>
      <c r="L57" s="104">
        <v>16</v>
      </c>
      <c r="M57" s="100">
        <v>100</v>
      </c>
    </row>
    <row r="58" spans="1:15" s="82" customFormat="1" ht="20.25" customHeight="1">
      <c r="A58" s="70"/>
      <c r="B58" s="84"/>
      <c r="C58" s="103"/>
      <c r="D58" s="84"/>
      <c r="E58" s="76"/>
      <c r="F58" s="84"/>
      <c r="G58" s="103"/>
      <c r="H58" s="84"/>
      <c r="I58" s="76"/>
      <c r="J58" s="84"/>
      <c r="K58" s="76"/>
      <c r="L58" s="84"/>
      <c r="M58" s="76"/>
    </row>
    <row r="59" spans="1:15" s="82" customFormat="1" ht="20.25" customHeight="1">
      <c r="A59" s="112" t="s">
        <v>9</v>
      </c>
      <c r="B59" s="113">
        <v>48</v>
      </c>
      <c r="C59" s="114">
        <f>B59*M59/L59</f>
        <v>48.979591836734691</v>
      </c>
      <c r="D59" s="113">
        <v>0</v>
      </c>
      <c r="E59" s="113">
        <f>D59*M59/L59</f>
        <v>0</v>
      </c>
      <c r="F59" s="113">
        <v>35</v>
      </c>
      <c r="G59" s="229" t="s">
        <v>177</v>
      </c>
      <c r="H59" s="113">
        <f t="shared" ref="H59" si="25">SUM(H41:H58)</f>
        <v>0</v>
      </c>
      <c r="I59" s="113">
        <f>H59*M59/L59</f>
        <v>0</v>
      </c>
      <c r="J59" s="113">
        <f t="shared" ref="J59" si="26">SUM(J41:J58)</f>
        <v>0</v>
      </c>
      <c r="K59" s="113">
        <f>J59*M59/L59</f>
        <v>0</v>
      </c>
      <c r="L59" s="115">
        <v>98</v>
      </c>
      <c r="M59" s="230" t="s">
        <v>125</v>
      </c>
    </row>
    <row r="60" spans="1:15" ht="20.25" customHeight="1">
      <c r="O60" s="32"/>
    </row>
    <row r="61" spans="1:15" ht="20.25" customHeight="1">
      <c r="O61" s="32"/>
    </row>
    <row r="62" spans="1:15" ht="20.25" customHeight="1">
      <c r="O62" s="32"/>
    </row>
    <row r="63" spans="1:15" ht="24" customHeight="1">
      <c r="E63" s="55" t="s">
        <v>108</v>
      </c>
      <c r="O63" s="32"/>
    </row>
    <row r="64" spans="1:15" s="55" customFormat="1" ht="27.75" customHeight="1">
      <c r="A64" s="59" t="s">
        <v>62</v>
      </c>
      <c r="C64" s="116"/>
      <c r="E64" s="56"/>
      <c r="G64" s="116"/>
      <c r="I64" s="56"/>
      <c r="O64" s="91"/>
    </row>
    <row r="65" spans="1:13" s="117" customFormat="1" ht="27.75" customHeight="1">
      <c r="A65" s="90" t="s">
        <v>133</v>
      </c>
      <c r="C65" s="118"/>
      <c r="G65" s="118"/>
    </row>
    <row r="66" spans="1:13" s="93" customFormat="1" ht="65.25" customHeight="1">
      <c r="A66" s="92" t="s">
        <v>41</v>
      </c>
      <c r="B66" s="247" t="s">
        <v>43</v>
      </c>
      <c r="C66" s="248"/>
      <c r="D66" s="247" t="s">
        <v>44</v>
      </c>
      <c r="E66" s="248"/>
      <c r="F66" s="247" t="s">
        <v>45</v>
      </c>
      <c r="G66" s="248"/>
      <c r="H66" s="247" t="s">
        <v>46</v>
      </c>
      <c r="I66" s="248"/>
      <c r="J66" s="247" t="s">
        <v>47</v>
      </c>
      <c r="K66" s="248"/>
      <c r="L66" s="247" t="s">
        <v>48</v>
      </c>
      <c r="M66" s="248"/>
    </row>
    <row r="67" spans="1:13" s="3" customFormat="1" ht="45.75" customHeight="1">
      <c r="A67" s="62" t="s">
        <v>6</v>
      </c>
      <c r="B67" s="200" t="s">
        <v>41</v>
      </c>
      <c r="C67" s="201" t="s">
        <v>42</v>
      </c>
      <c r="D67" s="200" t="s">
        <v>41</v>
      </c>
      <c r="E67" s="202" t="s">
        <v>42</v>
      </c>
      <c r="F67" s="200" t="s">
        <v>41</v>
      </c>
      <c r="G67" s="201" t="s">
        <v>42</v>
      </c>
      <c r="H67" s="200" t="s">
        <v>41</v>
      </c>
      <c r="I67" s="202" t="s">
        <v>42</v>
      </c>
      <c r="J67" s="200" t="s">
        <v>41</v>
      </c>
      <c r="K67" s="202" t="s">
        <v>42</v>
      </c>
      <c r="L67" s="200" t="s">
        <v>41</v>
      </c>
      <c r="M67" s="202" t="s">
        <v>42</v>
      </c>
    </row>
    <row r="68" spans="1:13" s="13" customFormat="1" ht="20.25" customHeight="1">
      <c r="A68" s="94" t="s">
        <v>10</v>
      </c>
      <c r="B68" s="95"/>
      <c r="C68" s="96"/>
      <c r="D68" s="95"/>
      <c r="E68" s="97"/>
      <c r="F68" s="95"/>
      <c r="G68" s="96"/>
      <c r="H68" s="95"/>
      <c r="I68" s="97"/>
      <c r="J68" s="95"/>
      <c r="K68" s="97"/>
      <c r="L68" s="95"/>
      <c r="M68" s="97"/>
    </row>
    <row r="69" spans="1:13" s="13" customFormat="1" ht="20.25" customHeight="1">
      <c r="A69" s="99" t="s">
        <v>11</v>
      </c>
      <c r="B69" s="100">
        <v>1</v>
      </c>
      <c r="C69" s="226" t="s">
        <v>125</v>
      </c>
      <c r="D69" s="100"/>
      <c r="E69" s="105">
        <f>D69*M69/L69</f>
        <v>0</v>
      </c>
      <c r="F69" s="119" t="s">
        <v>104</v>
      </c>
      <c r="G69" s="121" t="s">
        <v>104</v>
      </c>
      <c r="H69" s="100">
        <v>0</v>
      </c>
      <c r="I69" s="100">
        <f>H69*M69/L69</f>
        <v>0</v>
      </c>
      <c r="J69" s="100">
        <v>0</v>
      </c>
      <c r="K69" s="100">
        <f ca="1">J69*M69/K69</f>
        <v>0</v>
      </c>
      <c r="L69" s="100">
        <v>1</v>
      </c>
      <c r="M69" s="100">
        <v>100</v>
      </c>
    </row>
    <row r="70" spans="1:13" s="13" customFormat="1" ht="20.25" customHeight="1">
      <c r="A70" s="99" t="s">
        <v>12</v>
      </c>
      <c r="B70" s="100">
        <f>B11+B42</f>
        <v>20</v>
      </c>
      <c r="C70" s="121" t="s">
        <v>179</v>
      </c>
      <c r="D70" s="100"/>
      <c r="E70" s="105">
        <f t="shared" ref="E70" si="27">D70*M70/L70</f>
        <v>0</v>
      </c>
      <c r="F70" s="105">
        <v>14</v>
      </c>
      <c r="G70" s="101">
        <f t="shared" ref="G70" si="28">F70*M70/L70</f>
        <v>41.176470588235297</v>
      </c>
      <c r="H70" s="100"/>
      <c r="I70" s="100">
        <f t="shared" ref="I70" si="29">H70*M70/L70</f>
        <v>0</v>
      </c>
      <c r="J70" s="100">
        <v>0</v>
      </c>
      <c r="K70" s="100">
        <f t="shared" ref="K70:K71" ca="1" si="30">J70*M70/K70</f>
        <v>0</v>
      </c>
      <c r="L70" s="100">
        <v>34</v>
      </c>
      <c r="M70" s="100">
        <v>100</v>
      </c>
    </row>
    <row r="71" spans="1:13" s="13" customFormat="1" ht="20.25" customHeight="1">
      <c r="A71" s="99" t="s">
        <v>13</v>
      </c>
      <c r="B71" s="100">
        <f>B43+B12</f>
        <v>0</v>
      </c>
      <c r="C71" s="226" t="s">
        <v>104</v>
      </c>
      <c r="D71" s="240" t="s">
        <v>104</v>
      </c>
      <c r="E71" s="119" t="s">
        <v>104</v>
      </c>
      <c r="F71" s="119" t="s">
        <v>104</v>
      </c>
      <c r="G71" s="121" t="s">
        <v>104</v>
      </c>
      <c r="H71" s="100">
        <v>0</v>
      </c>
      <c r="I71" s="240" t="s">
        <v>104</v>
      </c>
      <c r="J71" s="100">
        <v>0</v>
      </c>
      <c r="K71" s="100">
        <f t="shared" ca="1" si="30"/>
        <v>0</v>
      </c>
      <c r="L71" s="119" t="s">
        <v>104</v>
      </c>
      <c r="M71" s="119" t="s">
        <v>104</v>
      </c>
    </row>
    <row r="72" spans="1:13" s="4" customFormat="1" ht="20.25" customHeight="1">
      <c r="A72" s="70"/>
      <c r="B72" s="75"/>
      <c r="C72" s="103"/>
      <c r="D72" s="75"/>
      <c r="E72" s="76"/>
      <c r="F72" s="75"/>
      <c r="G72" s="103"/>
      <c r="H72" s="75"/>
      <c r="I72" s="76"/>
      <c r="J72" s="75"/>
      <c r="K72" s="76"/>
      <c r="L72" s="75"/>
      <c r="M72" s="76"/>
    </row>
    <row r="73" spans="1:13" s="13" customFormat="1" ht="20.25" customHeight="1">
      <c r="A73" s="94" t="s">
        <v>17</v>
      </c>
      <c r="B73" s="95"/>
      <c r="C73" s="96"/>
      <c r="D73" s="95"/>
      <c r="E73" s="97"/>
      <c r="F73" s="95"/>
      <c r="G73" s="96"/>
      <c r="H73" s="95"/>
      <c r="I73" s="97"/>
      <c r="J73" s="95"/>
      <c r="K73" s="97"/>
      <c r="L73" s="95"/>
      <c r="M73" s="97"/>
    </row>
    <row r="74" spans="1:13" s="13" customFormat="1" ht="20.25" customHeight="1">
      <c r="A74" s="99" t="s">
        <v>18</v>
      </c>
      <c r="B74" s="104">
        <v>5</v>
      </c>
      <c r="C74" s="101">
        <f>B74*M74/L74</f>
        <v>38.46153846153846</v>
      </c>
      <c r="D74" s="104"/>
      <c r="E74" s="100">
        <f t="shared" ref="E74:E77" si="31">D74*M74/L74</f>
        <v>0</v>
      </c>
      <c r="F74" s="104">
        <v>8</v>
      </c>
      <c r="G74" s="226" t="s">
        <v>181</v>
      </c>
      <c r="H74" s="104">
        <v>0</v>
      </c>
      <c r="I74" s="100">
        <f t="shared" ref="I74:I77" si="32">H74*M74/L74</f>
        <v>0</v>
      </c>
      <c r="J74" s="104">
        <v>0</v>
      </c>
      <c r="K74" s="100">
        <f t="shared" ref="K74:K76" ca="1" si="33">J74*M74/K74</f>
        <v>0</v>
      </c>
      <c r="L74" s="104">
        <v>13</v>
      </c>
      <c r="M74" s="100">
        <v>100</v>
      </c>
    </row>
    <row r="75" spans="1:13" s="4" customFormat="1" ht="20.25" customHeight="1">
      <c r="A75" s="199" t="s">
        <v>180</v>
      </c>
      <c r="B75" s="85">
        <v>13</v>
      </c>
      <c r="C75" s="101">
        <f t="shared" ref="C75:C77" si="34">B75*M75/L75</f>
        <v>86.666666666666671</v>
      </c>
      <c r="D75" s="85"/>
      <c r="E75" s="100">
        <f t="shared" si="31"/>
        <v>0</v>
      </c>
      <c r="F75" s="85">
        <v>2</v>
      </c>
      <c r="G75" s="226" t="s">
        <v>182</v>
      </c>
      <c r="H75" s="85">
        <v>0</v>
      </c>
      <c r="I75" s="100">
        <f t="shared" si="32"/>
        <v>0</v>
      </c>
      <c r="J75" s="104">
        <v>0</v>
      </c>
      <c r="K75" s="100">
        <f t="shared" ca="1" si="33"/>
        <v>0</v>
      </c>
      <c r="L75" s="85">
        <v>15</v>
      </c>
      <c r="M75" s="100">
        <v>100</v>
      </c>
    </row>
    <row r="76" spans="1:13" s="13" customFormat="1" ht="20.25" customHeight="1">
      <c r="A76" s="99" t="s">
        <v>14</v>
      </c>
      <c r="B76" s="104">
        <v>4</v>
      </c>
      <c r="C76" s="101">
        <f t="shared" si="34"/>
        <v>50</v>
      </c>
      <c r="D76" s="104"/>
      <c r="E76" s="100">
        <f t="shared" si="31"/>
        <v>0</v>
      </c>
      <c r="F76" s="104">
        <v>4</v>
      </c>
      <c r="G76" s="226" t="s">
        <v>126</v>
      </c>
      <c r="H76" s="104">
        <v>0</v>
      </c>
      <c r="I76" s="100">
        <f t="shared" si="32"/>
        <v>0</v>
      </c>
      <c r="J76" s="104">
        <v>0</v>
      </c>
      <c r="K76" s="100">
        <f t="shared" ca="1" si="33"/>
        <v>0</v>
      </c>
      <c r="L76" s="104">
        <v>8</v>
      </c>
      <c r="M76" s="100">
        <v>100</v>
      </c>
    </row>
    <row r="77" spans="1:13" s="13" customFormat="1" ht="20.25" customHeight="1">
      <c r="A77" s="99" t="s">
        <v>15</v>
      </c>
      <c r="B77" s="104">
        <v>2</v>
      </c>
      <c r="C77" s="101">
        <f t="shared" si="34"/>
        <v>50</v>
      </c>
      <c r="D77" s="104"/>
      <c r="E77" s="100">
        <f t="shared" si="31"/>
        <v>0</v>
      </c>
      <c r="F77" s="122">
        <v>2</v>
      </c>
      <c r="G77" s="121" t="s">
        <v>126</v>
      </c>
      <c r="H77" s="104">
        <v>0</v>
      </c>
      <c r="I77" s="100">
        <f t="shared" si="32"/>
        <v>0</v>
      </c>
      <c r="J77" s="104">
        <v>0</v>
      </c>
      <c r="K77" s="100">
        <f ca="1">J77*M77/K77</f>
        <v>0</v>
      </c>
      <c r="L77" s="104">
        <v>4</v>
      </c>
      <c r="M77" s="100">
        <v>100</v>
      </c>
    </row>
    <row r="78" spans="1:13" s="13" customFormat="1" ht="20.25" customHeight="1">
      <c r="A78" s="108"/>
      <c r="B78" s="109"/>
      <c r="C78" s="110"/>
      <c r="D78" s="109"/>
      <c r="E78" s="111"/>
      <c r="F78" s="109"/>
      <c r="G78" s="110"/>
      <c r="H78" s="109"/>
      <c r="I78" s="111"/>
      <c r="J78" s="109"/>
      <c r="K78" s="111"/>
      <c r="L78" s="109"/>
      <c r="M78" s="111"/>
    </row>
    <row r="79" spans="1:13" s="13" customFormat="1" ht="20.25" customHeight="1">
      <c r="A79" s="94" t="s">
        <v>20</v>
      </c>
      <c r="B79" s="95"/>
      <c r="C79" s="96"/>
      <c r="D79" s="95"/>
      <c r="E79" s="97"/>
      <c r="F79" s="95"/>
      <c r="G79" s="96"/>
      <c r="H79" s="95"/>
      <c r="I79" s="97"/>
      <c r="J79" s="95"/>
      <c r="K79" s="97"/>
      <c r="L79" s="95"/>
      <c r="M79" s="97"/>
    </row>
    <row r="80" spans="1:13" s="13" customFormat="1" ht="20.25" customHeight="1">
      <c r="A80" s="99" t="s">
        <v>16</v>
      </c>
      <c r="B80" s="104">
        <v>1</v>
      </c>
      <c r="C80" s="101">
        <f t="shared" ref="C80" si="35">B80*M80/L80</f>
        <v>25</v>
      </c>
      <c r="D80" s="104"/>
      <c r="E80" s="100">
        <f t="shared" ref="E80" si="36">D80*M80/L80</f>
        <v>0</v>
      </c>
      <c r="F80" s="104">
        <v>3</v>
      </c>
      <c r="G80" s="226" t="s">
        <v>175</v>
      </c>
      <c r="H80" s="104">
        <v>0</v>
      </c>
      <c r="I80" s="100">
        <f t="shared" ref="I80" si="37">H80*M80/L80</f>
        <v>0</v>
      </c>
      <c r="J80" s="104">
        <v>0</v>
      </c>
      <c r="K80" s="100">
        <f ca="1">J80*M80/K80</f>
        <v>0</v>
      </c>
      <c r="L80" s="104">
        <v>4</v>
      </c>
      <c r="M80" s="100">
        <v>100</v>
      </c>
    </row>
    <row r="81" spans="1:13" s="13" customFormat="1" ht="20.25" customHeight="1">
      <c r="A81" s="99" t="s">
        <v>21</v>
      </c>
      <c r="B81" s="121" t="s">
        <v>104</v>
      </c>
      <c r="C81" s="121" t="s">
        <v>104</v>
      </c>
      <c r="D81" s="106"/>
      <c r="E81" s="119" t="s">
        <v>104</v>
      </c>
      <c r="F81" s="106">
        <v>0</v>
      </c>
      <c r="G81" s="121" t="s">
        <v>104</v>
      </c>
      <c r="H81" s="106">
        <v>0</v>
      </c>
      <c r="I81" s="119" t="s">
        <v>104</v>
      </c>
      <c r="J81" s="106">
        <v>0</v>
      </c>
      <c r="K81" s="105">
        <f ca="1">J81*M81/K81</f>
        <v>0</v>
      </c>
      <c r="L81" s="122" t="s">
        <v>104</v>
      </c>
      <c r="M81" s="100">
        <v>0</v>
      </c>
    </row>
    <row r="82" spans="1:13" s="13" customFormat="1" ht="20.25" customHeight="1">
      <c r="A82" s="108"/>
      <c r="B82" s="109"/>
      <c r="C82" s="110"/>
      <c r="D82" s="109"/>
      <c r="E82" s="111"/>
      <c r="F82" s="109"/>
      <c r="G82" s="110"/>
      <c r="H82" s="109"/>
      <c r="I82" s="111"/>
      <c r="J82" s="109"/>
      <c r="K82" s="111"/>
      <c r="L82" s="109"/>
      <c r="M82" s="111"/>
    </row>
    <row r="83" spans="1:13" s="13" customFormat="1" ht="20.25" customHeight="1">
      <c r="A83" s="94" t="s">
        <v>112</v>
      </c>
      <c r="B83" s="95"/>
      <c r="C83" s="96"/>
      <c r="D83" s="95"/>
      <c r="E83" s="97"/>
      <c r="F83" s="95"/>
      <c r="G83" s="96"/>
      <c r="H83" s="95"/>
      <c r="I83" s="97"/>
      <c r="J83" s="95"/>
      <c r="K83" s="97"/>
      <c r="L83" s="95"/>
      <c r="M83" s="97"/>
    </row>
    <row r="84" spans="1:13" s="13" customFormat="1" ht="20.25" customHeight="1">
      <c r="A84" s="99" t="s">
        <v>23</v>
      </c>
      <c r="B84" s="104">
        <v>3</v>
      </c>
      <c r="C84" s="226" t="s">
        <v>125</v>
      </c>
      <c r="D84" s="104"/>
      <c r="E84" s="100">
        <f t="shared" ref="E84:E85" si="38">D84*M84/L84</f>
        <v>0</v>
      </c>
      <c r="F84" s="122">
        <v>0</v>
      </c>
      <c r="G84" s="104">
        <v>0</v>
      </c>
      <c r="H84" s="104">
        <v>0</v>
      </c>
      <c r="I84" s="100">
        <f t="shared" ref="I84:I85" si="39">H84*M84/L84</f>
        <v>0</v>
      </c>
      <c r="J84" s="104">
        <v>0</v>
      </c>
      <c r="K84" s="100">
        <f ca="1">J84*M84/K84</f>
        <v>0</v>
      </c>
      <c r="L84" s="104">
        <v>3</v>
      </c>
      <c r="M84" s="100">
        <v>100</v>
      </c>
    </row>
    <row r="85" spans="1:13" s="13" customFormat="1" ht="20.25" customHeight="1">
      <c r="A85" s="99" t="s">
        <v>24</v>
      </c>
      <c r="B85" s="104">
        <v>14</v>
      </c>
      <c r="C85" s="101">
        <f t="shared" ref="C85" si="40">B85*M85/L85</f>
        <v>87.5</v>
      </c>
      <c r="D85" s="104"/>
      <c r="E85" s="100">
        <f t="shared" si="38"/>
        <v>0</v>
      </c>
      <c r="F85" s="104">
        <v>2</v>
      </c>
      <c r="G85" s="226" t="s">
        <v>127</v>
      </c>
      <c r="H85" s="104">
        <v>0</v>
      </c>
      <c r="I85" s="100">
        <f t="shared" si="39"/>
        <v>0</v>
      </c>
      <c r="J85" s="104">
        <v>0</v>
      </c>
      <c r="K85" s="100">
        <f ca="1">J85*M85/K85</f>
        <v>0</v>
      </c>
      <c r="L85" s="104">
        <v>16</v>
      </c>
      <c r="M85" s="100">
        <v>100</v>
      </c>
    </row>
    <row r="86" spans="1:13" s="4" customFormat="1" ht="20.25" customHeight="1">
      <c r="A86" s="70"/>
      <c r="B86" s="84"/>
      <c r="C86" s="103"/>
      <c r="D86" s="84"/>
      <c r="E86" s="76"/>
      <c r="F86" s="84"/>
      <c r="G86" s="103"/>
      <c r="H86" s="84"/>
      <c r="I86" s="76"/>
      <c r="J86" s="84"/>
      <c r="K86" s="76"/>
      <c r="L86" s="84"/>
      <c r="M86" s="76"/>
    </row>
    <row r="87" spans="1:13" s="4" customFormat="1" ht="20.25" customHeight="1">
      <c r="A87" s="112" t="s">
        <v>9</v>
      </c>
      <c r="B87" s="113">
        <f>SUM(B69:B86)</f>
        <v>63</v>
      </c>
      <c r="C87" s="114">
        <f>B87*M87/L87</f>
        <v>64.285714285714292</v>
      </c>
      <c r="D87" s="113">
        <f t="shared" ref="D87" si="41">SUM(D69:D86)</f>
        <v>0</v>
      </c>
      <c r="E87" s="113">
        <f>D87*M87/L87</f>
        <v>0</v>
      </c>
      <c r="F87" s="113">
        <f>SUM(F69:F86)</f>
        <v>35</v>
      </c>
      <c r="G87" s="229" t="s">
        <v>177</v>
      </c>
      <c r="H87" s="113">
        <f t="shared" ref="H87" si="42">SUM(H69:H86)</f>
        <v>0</v>
      </c>
      <c r="I87" s="113">
        <f>H87*M87/L87</f>
        <v>0</v>
      </c>
      <c r="J87" s="113">
        <f t="shared" ref="J87" si="43">SUM(J69:J86)</f>
        <v>0</v>
      </c>
      <c r="K87" s="113">
        <f>J87*M87/L87</f>
        <v>0</v>
      </c>
      <c r="L87" s="115">
        <f>SUM(L69:L85)</f>
        <v>98</v>
      </c>
      <c r="M87" s="230" t="s">
        <v>125</v>
      </c>
    </row>
    <row r="88" spans="1:13" ht="20.25" customHeight="1">
      <c r="A88" s="117"/>
      <c r="B88" s="117"/>
      <c r="C88" s="118"/>
      <c r="D88" s="117"/>
      <c r="E88" s="117"/>
      <c r="F88" s="117"/>
      <c r="G88" s="118"/>
      <c r="H88" s="117"/>
      <c r="I88" s="117"/>
      <c r="J88" s="117"/>
      <c r="K88" s="117"/>
      <c r="L88" s="117"/>
      <c r="M88" s="117"/>
    </row>
    <row r="89" spans="1:13" ht="20.25" customHeight="1">
      <c r="A89" s="117"/>
      <c r="B89" s="117"/>
      <c r="C89" s="118"/>
      <c r="D89" s="117"/>
      <c r="E89" s="117"/>
      <c r="F89" s="117"/>
      <c r="G89" s="118"/>
      <c r="H89" s="117"/>
      <c r="I89" s="117"/>
      <c r="J89" s="117"/>
      <c r="K89" s="117"/>
      <c r="L89" s="117"/>
      <c r="M89" s="117"/>
    </row>
    <row r="90" spans="1:13" ht="20.25" customHeight="1">
      <c r="A90" s="117"/>
      <c r="B90" s="117"/>
      <c r="C90" s="118"/>
      <c r="D90" s="117"/>
      <c r="E90" s="117"/>
      <c r="F90" s="117"/>
      <c r="G90" s="118"/>
      <c r="H90" s="117"/>
      <c r="I90" s="117"/>
      <c r="J90" s="117"/>
      <c r="K90" s="117"/>
      <c r="L90" s="117"/>
      <c r="M90" s="117"/>
    </row>
    <row r="91" spans="1:13" ht="20.25" customHeight="1">
      <c r="A91" s="117"/>
      <c r="B91" s="117"/>
      <c r="C91" s="118"/>
      <c r="D91" s="117"/>
      <c r="E91" s="117"/>
      <c r="F91" s="117"/>
      <c r="G91" s="118"/>
      <c r="H91" s="117"/>
      <c r="I91" s="117"/>
      <c r="J91" s="117"/>
      <c r="K91" s="117"/>
      <c r="L91" s="117"/>
      <c r="M91" s="117"/>
    </row>
    <row r="92" spans="1:13" ht="20.25" customHeight="1"/>
    <row r="93" spans="1:13" ht="20.25" customHeight="1"/>
    <row r="94" spans="1:13" ht="20.25" customHeight="1"/>
    <row r="95" spans="1:13" ht="20.25" customHeight="1"/>
    <row r="96" spans="1:13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</sheetData>
  <mergeCells count="18">
    <mergeCell ref="L66:M66"/>
    <mergeCell ref="B38:C38"/>
    <mergeCell ref="D38:E38"/>
    <mergeCell ref="F38:G38"/>
    <mergeCell ref="H38:I38"/>
    <mergeCell ref="J38:K38"/>
    <mergeCell ref="L38:M38"/>
    <mergeCell ref="B66:C66"/>
    <mergeCell ref="D66:E66"/>
    <mergeCell ref="F66:G66"/>
    <mergeCell ref="H66:I66"/>
    <mergeCell ref="J66:K66"/>
    <mergeCell ref="L7:M7"/>
    <mergeCell ref="B7:C7"/>
    <mergeCell ref="D7:E7"/>
    <mergeCell ref="F7:G7"/>
    <mergeCell ref="H7:I7"/>
    <mergeCell ref="J7:K7"/>
  </mergeCells>
  <pageMargins left="0.35433070866141736" right="0.23622047244094491" top="0.3937007874015748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35"/>
  <sheetViews>
    <sheetView topLeftCell="A37" workbookViewId="0">
      <selection activeCell="B9" sqref="B9:B26"/>
    </sheetView>
  </sheetViews>
  <sheetFormatPr defaultRowHeight="18"/>
  <cols>
    <col min="1" max="1" width="30.5" style="19" customWidth="1"/>
    <col min="2" max="2" width="13" style="19" customWidth="1"/>
    <col min="3" max="3" width="7.625" style="20" customWidth="1"/>
    <col min="4" max="4" width="13" style="19" customWidth="1"/>
    <col min="5" max="5" width="7.625" style="19" customWidth="1"/>
    <col min="6" max="6" width="13" style="19" customWidth="1"/>
    <col min="7" max="7" width="7.625" style="21" customWidth="1"/>
    <col min="8" max="16384" width="9" style="19"/>
  </cols>
  <sheetData>
    <row r="2" spans="1:7" ht="24.75">
      <c r="C2" s="91" t="s">
        <v>178</v>
      </c>
    </row>
    <row r="3" spans="1:7" ht="24.75">
      <c r="A3" s="59" t="s">
        <v>0</v>
      </c>
      <c r="B3" s="55"/>
      <c r="C3" s="56"/>
      <c r="D3" s="55"/>
      <c r="E3" s="56"/>
    </row>
    <row r="4" spans="1:7" ht="27.75" customHeight="1">
      <c r="A4" s="55" t="s">
        <v>163</v>
      </c>
      <c r="B4" s="55"/>
      <c r="C4" s="56"/>
      <c r="D4" s="55"/>
      <c r="E4" s="56"/>
    </row>
    <row r="5" spans="1:7" s="1" customFormat="1" ht="33" customHeight="1">
      <c r="A5" s="90" t="s">
        <v>134</v>
      </c>
      <c r="C5" s="30"/>
      <c r="G5" s="9"/>
    </row>
    <row r="6" spans="1:7" s="22" customFormat="1" ht="65.25" customHeight="1">
      <c r="A6" s="123" t="s">
        <v>8</v>
      </c>
      <c r="B6" s="249" t="s">
        <v>50</v>
      </c>
      <c r="C6" s="249"/>
      <c r="D6" s="249" t="s">
        <v>51</v>
      </c>
      <c r="E6" s="249"/>
      <c r="F6" s="249" t="s">
        <v>9</v>
      </c>
      <c r="G6" s="249"/>
    </row>
    <row r="7" spans="1:7" s="3" customFormat="1" ht="65.25" customHeight="1">
      <c r="A7" s="124" t="s">
        <v>6</v>
      </c>
      <c r="B7" s="63" t="s">
        <v>52</v>
      </c>
      <c r="C7" s="125" t="s">
        <v>42</v>
      </c>
      <c r="D7" s="63" t="s">
        <v>52</v>
      </c>
      <c r="E7" s="64" t="s">
        <v>42</v>
      </c>
      <c r="F7" s="63" t="s">
        <v>52</v>
      </c>
      <c r="G7" s="126" t="s">
        <v>42</v>
      </c>
    </row>
    <row r="8" spans="1:7" s="16" customFormat="1" ht="20.25" customHeight="1">
      <c r="A8" s="23" t="s">
        <v>98</v>
      </c>
      <c r="B8" s="24"/>
      <c r="C8" s="25"/>
      <c r="D8" s="24"/>
      <c r="E8" s="26"/>
      <c r="F8" s="24"/>
      <c r="G8" s="27"/>
    </row>
    <row r="9" spans="1:7" s="16" customFormat="1" ht="20.25" customHeight="1">
      <c r="A9" s="127" t="s">
        <v>11</v>
      </c>
      <c r="B9" s="128">
        <v>11039</v>
      </c>
      <c r="C9" s="129">
        <v>0.44</v>
      </c>
      <c r="D9" s="128">
        <v>0</v>
      </c>
      <c r="E9" s="130"/>
      <c r="F9" s="128">
        <v>11039</v>
      </c>
      <c r="G9" s="128">
        <f>F9*G27/F27</f>
        <v>0.43673981101727549</v>
      </c>
    </row>
    <row r="10" spans="1:7" s="16" customFormat="1" ht="20.25" customHeight="1">
      <c r="A10" s="127" t="s">
        <v>12</v>
      </c>
      <c r="B10" s="128">
        <v>481000</v>
      </c>
      <c r="C10" s="129">
        <f>B10*C27/B27</f>
        <v>19.029970930275343</v>
      </c>
      <c r="D10" s="128">
        <v>0</v>
      </c>
      <c r="E10" s="131">
        <f>D10*G10/F10</f>
        <v>0</v>
      </c>
      <c r="F10" s="128">
        <f>B10+D10</f>
        <v>481000</v>
      </c>
      <c r="G10" s="128">
        <f>F10*G27/F27</f>
        <v>19.029970930275343</v>
      </c>
    </row>
    <row r="11" spans="1:7" s="16" customFormat="1" ht="20.25" customHeight="1">
      <c r="A11" s="127" t="s">
        <v>13</v>
      </c>
      <c r="B11" s="128">
        <v>0</v>
      </c>
      <c r="C11" s="129"/>
      <c r="D11" s="128">
        <v>0</v>
      </c>
      <c r="E11" s="131"/>
      <c r="F11" s="128">
        <f>B11+D11</f>
        <v>0</v>
      </c>
      <c r="G11" s="128">
        <f>F11*G27/F27</f>
        <v>0</v>
      </c>
    </row>
    <row r="12" spans="1:7" s="16" customFormat="1" ht="20.25" customHeight="1">
      <c r="A12" s="132"/>
      <c r="B12" s="133"/>
      <c r="C12" s="134"/>
      <c r="D12" s="133"/>
      <c r="E12" s="135"/>
      <c r="F12" s="133"/>
      <c r="G12" s="133"/>
    </row>
    <row r="13" spans="1:7" s="16" customFormat="1" ht="20.25" customHeight="1">
      <c r="A13" s="136" t="s">
        <v>17</v>
      </c>
      <c r="B13" s="137"/>
      <c r="C13" s="138"/>
      <c r="D13" s="137"/>
      <c r="E13" s="139"/>
      <c r="F13" s="137"/>
      <c r="G13" s="137"/>
    </row>
    <row r="14" spans="1:7" s="16" customFormat="1" ht="20.25" customHeight="1">
      <c r="A14" s="127" t="s">
        <v>18</v>
      </c>
      <c r="B14" s="128">
        <v>151000</v>
      </c>
      <c r="C14" s="129">
        <f>B14*C27/B27</f>
        <v>5.9740657182361261</v>
      </c>
      <c r="D14" s="128">
        <v>0</v>
      </c>
      <c r="E14" s="131">
        <f>D14*G14/F14</f>
        <v>0</v>
      </c>
      <c r="F14" s="128">
        <f>B14+D14</f>
        <v>151000</v>
      </c>
      <c r="G14" s="128">
        <f>F14*G27/F27</f>
        <v>5.9740657182361261</v>
      </c>
    </row>
    <row r="15" spans="1:7" s="16" customFormat="1" ht="20.25" customHeight="1">
      <c r="A15" s="127" t="s">
        <v>19</v>
      </c>
      <c r="B15" s="128">
        <v>236835</v>
      </c>
      <c r="C15" s="129">
        <f>B15*C27/B27</f>
        <v>9.3699857905857815</v>
      </c>
      <c r="D15" s="128">
        <v>0</v>
      </c>
      <c r="E15" s="131">
        <f>D15*G15/F15</f>
        <v>0</v>
      </c>
      <c r="F15" s="128">
        <f t="shared" ref="F15" si="0">B15+D15</f>
        <v>236835</v>
      </c>
      <c r="G15" s="128">
        <f>F15*G27/F27</f>
        <v>9.3699857905857815</v>
      </c>
    </row>
    <row r="16" spans="1:7" s="16" customFormat="1" ht="20.25" customHeight="1">
      <c r="A16" s="127" t="s">
        <v>14</v>
      </c>
      <c r="B16" s="128">
        <v>1105917</v>
      </c>
      <c r="C16" s="129">
        <f>B16*C27/B27</f>
        <v>43.753780376917497</v>
      </c>
      <c r="D16" s="128">
        <v>0</v>
      </c>
      <c r="E16" s="131">
        <f>D16*G16/F16</f>
        <v>0</v>
      </c>
      <c r="F16" s="128">
        <f>B16+D16</f>
        <v>1105917</v>
      </c>
      <c r="G16" s="128">
        <f>F16*G27/F27</f>
        <v>43.753780376917497</v>
      </c>
    </row>
    <row r="17" spans="1:9" s="16" customFormat="1" ht="20.25" customHeight="1">
      <c r="A17" s="127" t="s">
        <v>15</v>
      </c>
      <c r="B17" s="128">
        <v>0</v>
      </c>
      <c r="C17" s="129">
        <f>B17*C27/B27</f>
        <v>0</v>
      </c>
      <c r="D17" s="128">
        <v>0</v>
      </c>
      <c r="E17" s="128">
        <v>0</v>
      </c>
      <c r="F17" s="128">
        <f>B17+D17</f>
        <v>0</v>
      </c>
      <c r="G17" s="128">
        <f>F17*G27/F27</f>
        <v>0</v>
      </c>
    </row>
    <row r="18" spans="1:9" s="16" customFormat="1" ht="20.25" customHeight="1">
      <c r="A18" s="132"/>
      <c r="B18" s="133"/>
      <c r="C18" s="134"/>
      <c r="D18" s="133"/>
      <c r="E18" s="135"/>
      <c r="F18" s="133"/>
      <c r="G18" s="133"/>
    </row>
    <row r="19" spans="1:9" s="16" customFormat="1" ht="20.25" customHeight="1">
      <c r="A19" s="136" t="s">
        <v>20</v>
      </c>
      <c r="B19" s="137"/>
      <c r="C19" s="138"/>
      <c r="D19" s="137"/>
      <c r="E19" s="139"/>
      <c r="F19" s="137"/>
      <c r="G19" s="137"/>
    </row>
    <row r="20" spans="1:9" s="16" customFormat="1" ht="20.25" customHeight="1">
      <c r="A20" s="127" t="s">
        <v>16</v>
      </c>
      <c r="B20" s="128">
        <v>0</v>
      </c>
      <c r="C20" s="129">
        <v>0</v>
      </c>
      <c r="D20" s="128">
        <v>0</v>
      </c>
      <c r="E20" s="131">
        <v>0</v>
      </c>
      <c r="F20" s="128">
        <v>0</v>
      </c>
      <c r="G20" s="128">
        <f>F20*G27/F27</f>
        <v>0</v>
      </c>
    </row>
    <row r="21" spans="1:9" s="16" customFormat="1" ht="20.25" customHeight="1">
      <c r="A21" s="127" t="s">
        <v>21</v>
      </c>
      <c r="B21" s="128">
        <v>0</v>
      </c>
      <c r="C21" s="129">
        <v>0</v>
      </c>
      <c r="D21" s="128">
        <v>0</v>
      </c>
      <c r="E21" s="131">
        <v>0</v>
      </c>
      <c r="F21" s="128">
        <v>0</v>
      </c>
      <c r="G21" s="140" t="s">
        <v>104</v>
      </c>
    </row>
    <row r="22" spans="1:9" s="16" customFormat="1" ht="20.25" customHeight="1">
      <c r="A22" s="132"/>
      <c r="B22" s="133"/>
      <c r="C22" s="134"/>
      <c r="D22" s="133"/>
      <c r="E22" s="135"/>
      <c r="F22" s="133"/>
      <c r="G22" s="133"/>
    </row>
    <row r="23" spans="1:9" s="16" customFormat="1" ht="20.25" customHeight="1">
      <c r="A23" s="136" t="s">
        <v>112</v>
      </c>
      <c r="B23" s="137"/>
      <c r="C23" s="138"/>
      <c r="D23" s="137"/>
      <c r="E23" s="139"/>
      <c r="F23" s="137"/>
      <c r="G23" s="137"/>
    </row>
    <row r="24" spans="1:9" s="16" customFormat="1" ht="20.25" customHeight="1">
      <c r="A24" s="127" t="s">
        <v>23</v>
      </c>
      <c r="B24" s="128">
        <v>198785</v>
      </c>
      <c r="C24" s="129">
        <f>B24*C27/B27</f>
        <v>7.8646003562885323</v>
      </c>
      <c r="D24" s="128">
        <v>0</v>
      </c>
      <c r="E24" s="131">
        <f>D24*G24/F24</f>
        <v>0</v>
      </c>
      <c r="F24" s="128">
        <f t="shared" ref="F24:F25" si="1">B24+D24</f>
        <v>198785</v>
      </c>
      <c r="G24" s="128">
        <f>F24*G27/F27</f>
        <v>7.8646003562885323</v>
      </c>
    </row>
    <row r="25" spans="1:9" s="16" customFormat="1" ht="20.25" customHeight="1">
      <c r="A25" s="127" t="s">
        <v>24</v>
      </c>
      <c r="B25" s="128">
        <v>343015.88</v>
      </c>
      <c r="C25" s="129">
        <f>B25*C27/B27</f>
        <v>13.570857016679449</v>
      </c>
      <c r="D25" s="128">
        <v>0</v>
      </c>
      <c r="E25" s="131">
        <f>D25*G25/F25</f>
        <v>0</v>
      </c>
      <c r="F25" s="128">
        <f t="shared" si="1"/>
        <v>343015.88</v>
      </c>
      <c r="G25" s="128">
        <f>F25*G27/F27</f>
        <v>13.570857016679449</v>
      </c>
    </row>
    <row r="26" spans="1:9" s="16" customFormat="1" ht="20.25" customHeight="1">
      <c r="A26" s="132"/>
      <c r="B26" s="133"/>
      <c r="C26" s="134"/>
      <c r="D26" s="133"/>
      <c r="E26" s="135"/>
      <c r="F26" s="133"/>
      <c r="G26" s="133"/>
    </row>
    <row r="27" spans="1:9" s="17" customFormat="1" ht="20.25" customHeight="1">
      <c r="A27" s="141" t="s">
        <v>9</v>
      </c>
      <c r="B27" s="142">
        <f>SUM(B9:B26)</f>
        <v>2527591.88</v>
      </c>
      <c r="C27" s="231" t="s">
        <v>125</v>
      </c>
      <c r="D27" s="142">
        <f t="shared" ref="D27" si="2">SUM(D9:D26)</f>
        <v>0</v>
      </c>
      <c r="E27" s="142">
        <f>D27*G27/F27</f>
        <v>0</v>
      </c>
      <c r="F27" s="142">
        <f>SUM(F9:F25)</f>
        <v>2527591.88</v>
      </c>
      <c r="G27" s="232" t="s">
        <v>125</v>
      </c>
      <c r="I27" s="29"/>
    </row>
    <row r="28" spans="1:9" ht="20.25" customHeight="1">
      <c r="C28" s="33"/>
      <c r="F28" s="28"/>
    </row>
    <row r="29" spans="1:9" ht="20.25" customHeight="1"/>
    <row r="30" spans="1:9" ht="20.25" customHeight="1"/>
    <row r="31" spans="1:9" ht="24.75">
      <c r="C31" s="91" t="s">
        <v>99</v>
      </c>
    </row>
    <row r="32" spans="1:9" s="55" customFormat="1" ht="24.75" customHeight="1">
      <c r="A32" s="59" t="s">
        <v>0</v>
      </c>
      <c r="C32" s="56"/>
      <c r="E32" s="56"/>
      <c r="G32" s="56"/>
      <c r="I32" s="56"/>
    </row>
    <row r="33" spans="1:9" s="55" customFormat="1" ht="24.75" customHeight="1">
      <c r="A33" s="55" t="s">
        <v>63</v>
      </c>
      <c r="C33" s="56"/>
      <c r="E33" s="56"/>
      <c r="G33" s="56"/>
      <c r="I33" s="56"/>
    </row>
    <row r="34" spans="1:9" s="55" customFormat="1" ht="15.75" customHeight="1">
      <c r="C34" s="56"/>
      <c r="E34" s="56"/>
      <c r="G34" s="56"/>
      <c r="I34" s="56"/>
    </row>
    <row r="35" spans="1:9" s="55" customFormat="1" ht="24.75" customHeight="1">
      <c r="A35" s="59" t="s">
        <v>4</v>
      </c>
      <c r="C35" s="56"/>
      <c r="E35" s="56"/>
      <c r="G35" s="56"/>
      <c r="I35" s="56"/>
    </row>
    <row r="36" spans="1:9" s="55" customFormat="1" ht="36.75" customHeight="1">
      <c r="A36" s="90" t="s">
        <v>134</v>
      </c>
      <c r="C36" s="91"/>
      <c r="G36" s="143"/>
    </row>
    <row r="37" spans="1:9" s="144" customFormat="1" ht="49.5" customHeight="1">
      <c r="A37" s="123" t="s">
        <v>8</v>
      </c>
      <c r="B37" s="249" t="s">
        <v>50</v>
      </c>
      <c r="C37" s="249"/>
      <c r="D37" s="249" t="s">
        <v>51</v>
      </c>
      <c r="E37" s="249"/>
      <c r="F37" s="249" t="s">
        <v>9</v>
      </c>
      <c r="G37" s="249"/>
    </row>
    <row r="38" spans="1:9" s="65" customFormat="1" ht="48" customHeight="1">
      <c r="A38" s="124" t="s">
        <v>6</v>
      </c>
      <c r="B38" s="63" t="s">
        <v>52</v>
      </c>
      <c r="C38" s="125" t="s">
        <v>42</v>
      </c>
      <c r="D38" s="63" t="s">
        <v>52</v>
      </c>
      <c r="E38" s="64" t="s">
        <v>42</v>
      </c>
      <c r="F38" s="63" t="s">
        <v>52</v>
      </c>
      <c r="G38" s="126" t="s">
        <v>42</v>
      </c>
    </row>
    <row r="39" spans="1:9" s="146" customFormat="1" ht="20.25" customHeight="1">
      <c r="A39" s="136" t="s">
        <v>10</v>
      </c>
      <c r="B39" s="145"/>
      <c r="C39" s="138"/>
      <c r="D39" s="145"/>
      <c r="E39" s="139"/>
      <c r="F39" s="145"/>
      <c r="G39" s="137"/>
    </row>
    <row r="40" spans="1:9" s="146" customFormat="1" ht="20.25" customHeight="1">
      <c r="A40" s="127" t="s">
        <v>11</v>
      </c>
      <c r="B40" s="128">
        <v>0</v>
      </c>
      <c r="C40" s="129"/>
      <c r="D40" s="147">
        <v>0</v>
      </c>
      <c r="E40" s="148"/>
      <c r="F40" s="128">
        <v>0</v>
      </c>
      <c r="G40" s="128">
        <f>F40*G58/F58</f>
        <v>0</v>
      </c>
    </row>
    <row r="41" spans="1:9" s="146" customFormat="1" ht="20.25" customHeight="1">
      <c r="A41" s="127" t="s">
        <v>12</v>
      </c>
      <c r="B41" s="128">
        <v>4108000</v>
      </c>
      <c r="C41" s="129">
        <f>B41*G58/B58</f>
        <v>46.45454848866855</v>
      </c>
      <c r="D41" s="147">
        <v>810000</v>
      </c>
      <c r="E41" s="149">
        <v>100</v>
      </c>
      <c r="F41" s="128">
        <v>4918000</v>
      </c>
      <c r="G41" s="128">
        <f>F41*G58/F58</f>
        <v>50.947616023783965</v>
      </c>
    </row>
    <row r="42" spans="1:9" s="146" customFormat="1" ht="20.25" customHeight="1">
      <c r="A42" s="127" t="s">
        <v>13</v>
      </c>
      <c r="B42" s="128"/>
      <c r="C42" s="129"/>
      <c r="D42" s="147">
        <v>0</v>
      </c>
      <c r="E42" s="150"/>
      <c r="F42" s="128">
        <f>B42+D42</f>
        <v>0</v>
      </c>
      <c r="G42" s="128">
        <f>F42*G58/F58</f>
        <v>0</v>
      </c>
    </row>
    <row r="43" spans="1:9" s="146" customFormat="1" ht="20.25" customHeight="1">
      <c r="A43" s="132"/>
      <c r="B43" s="133"/>
      <c r="C43" s="134"/>
      <c r="D43" s="133"/>
      <c r="E43" s="151"/>
      <c r="F43" s="133"/>
      <c r="G43" s="133"/>
    </row>
    <row r="44" spans="1:9" s="146" customFormat="1" ht="20.25" customHeight="1">
      <c r="A44" s="136" t="s">
        <v>17</v>
      </c>
      <c r="B44" s="137"/>
      <c r="C44" s="138"/>
      <c r="D44" s="137"/>
      <c r="E44" s="139"/>
      <c r="F44" s="137"/>
      <c r="G44" s="137"/>
    </row>
    <row r="45" spans="1:9" s="146" customFormat="1" ht="20.25" customHeight="1">
      <c r="A45" s="127" t="s">
        <v>18</v>
      </c>
      <c r="B45" s="128">
        <v>179624</v>
      </c>
      <c r="C45" s="129">
        <f>B45*C58/B58</f>
        <v>2.0312443567985881</v>
      </c>
      <c r="D45" s="128">
        <v>0</v>
      </c>
      <c r="E45" s="131">
        <f>D45*G45/F45</f>
        <v>0</v>
      </c>
      <c r="F45" s="128">
        <f>B45+D45</f>
        <v>179624</v>
      </c>
      <c r="G45" s="128">
        <f>F45*G58/F58</f>
        <v>1.8608000367336663</v>
      </c>
    </row>
    <row r="46" spans="1:9" s="146" customFormat="1" ht="20.25" customHeight="1">
      <c r="A46" s="127" t="s">
        <v>19</v>
      </c>
      <c r="B46" s="128">
        <v>832493</v>
      </c>
      <c r="C46" s="129">
        <f>B46*C58/B58</f>
        <v>9.4140911477549043</v>
      </c>
      <c r="D46" s="128">
        <v>0</v>
      </c>
      <c r="E46" s="131">
        <f>D46*G46/F46</f>
        <v>0</v>
      </c>
      <c r="F46" s="128">
        <f>B46+D46</f>
        <v>832493</v>
      </c>
      <c r="G46" s="128">
        <f>F46*G58/F58</f>
        <v>8.6241426812704312</v>
      </c>
    </row>
    <row r="47" spans="1:9" s="146" customFormat="1" ht="20.25" customHeight="1">
      <c r="A47" s="127" t="s">
        <v>14</v>
      </c>
      <c r="B47" s="128">
        <v>1732755.92</v>
      </c>
      <c r="C47" s="129">
        <f>B47*C58/B58</f>
        <v>19.594545741155667</v>
      </c>
      <c r="D47" s="128">
        <v>0</v>
      </c>
      <c r="E47" s="131">
        <f>D47*G47/F47</f>
        <v>0</v>
      </c>
      <c r="F47" s="128">
        <f>B47+D47</f>
        <v>1732755.92</v>
      </c>
      <c r="G47" s="128">
        <f>F47*G58/F58</f>
        <v>17.950342268218488</v>
      </c>
    </row>
    <row r="48" spans="1:9" s="146" customFormat="1" ht="20.25" customHeight="1">
      <c r="A48" s="127" t="s">
        <v>15</v>
      </c>
      <c r="B48" s="128">
        <v>195018</v>
      </c>
      <c r="C48" s="129">
        <f>B48*C58/B58</f>
        <v>2.2053245221916171</v>
      </c>
      <c r="D48" s="128">
        <v>0</v>
      </c>
      <c r="E48" s="131">
        <f>D48*G48/F48</f>
        <v>0</v>
      </c>
      <c r="F48" s="128">
        <f>B48+D48</f>
        <v>195018</v>
      </c>
      <c r="G48" s="128">
        <f>F48*G58/F58</f>
        <v>2.0202729121037621</v>
      </c>
    </row>
    <row r="49" spans="1:9" s="146" customFormat="1" ht="20.25" customHeight="1">
      <c r="A49" s="132"/>
      <c r="B49" s="133"/>
      <c r="C49" s="134"/>
      <c r="D49" s="133"/>
      <c r="E49" s="135"/>
      <c r="F49" s="133"/>
      <c r="G49" s="133"/>
    </row>
    <row r="50" spans="1:9" s="146" customFormat="1" ht="20.25" customHeight="1">
      <c r="A50" s="136" t="s">
        <v>20</v>
      </c>
      <c r="B50" s="137"/>
      <c r="C50" s="138"/>
      <c r="D50" s="137"/>
      <c r="E50" s="139"/>
      <c r="F50" s="137"/>
      <c r="G50" s="137"/>
    </row>
    <row r="51" spans="1:9" s="146" customFormat="1" ht="20.25" customHeight="1">
      <c r="A51" s="127" t="s">
        <v>185</v>
      </c>
      <c r="B51" s="140">
        <v>9400</v>
      </c>
      <c r="C51" s="149">
        <v>0.11</v>
      </c>
      <c r="D51" s="147">
        <v>0</v>
      </c>
      <c r="E51" s="150">
        <v>0</v>
      </c>
      <c r="F51" s="140">
        <v>9400</v>
      </c>
      <c r="G51" s="140">
        <v>0.1</v>
      </c>
    </row>
    <row r="52" spans="1:9" s="146" customFormat="1" ht="20.25" customHeight="1">
      <c r="A52" s="127" t="s">
        <v>21</v>
      </c>
      <c r="B52" s="140" t="s">
        <v>104</v>
      </c>
      <c r="C52" s="149" t="s">
        <v>104</v>
      </c>
      <c r="D52" s="147">
        <v>0</v>
      </c>
      <c r="E52" s="150">
        <v>0</v>
      </c>
      <c r="F52" s="140" t="s">
        <v>104</v>
      </c>
      <c r="G52" s="140" t="s">
        <v>104</v>
      </c>
    </row>
    <row r="53" spans="1:9" s="146" customFormat="1" ht="20.25" customHeight="1">
      <c r="A53" s="132"/>
      <c r="B53" s="133"/>
      <c r="C53" s="134"/>
      <c r="D53" s="133"/>
      <c r="E53" s="135"/>
      <c r="F53" s="133"/>
      <c r="G53" s="133"/>
    </row>
    <row r="54" spans="1:9" s="146" customFormat="1" ht="20.25" customHeight="1">
      <c r="A54" s="136" t="s">
        <v>22</v>
      </c>
      <c r="B54" s="137"/>
      <c r="C54" s="138"/>
      <c r="D54" s="137" t="s">
        <v>98</v>
      </c>
      <c r="E54" s="139"/>
      <c r="F54" s="137"/>
      <c r="G54" s="137"/>
    </row>
    <row r="55" spans="1:9" s="146" customFormat="1" ht="20.25" customHeight="1">
      <c r="A55" s="127" t="s">
        <v>23</v>
      </c>
      <c r="B55" s="128">
        <v>191704</v>
      </c>
      <c r="C55" s="129">
        <f>B55*C58/B58</f>
        <v>2.1678487739707197</v>
      </c>
      <c r="D55" s="128">
        <v>0</v>
      </c>
      <c r="E55" s="131">
        <f>D55*G55/F55</f>
        <v>0</v>
      </c>
      <c r="F55" s="128">
        <f t="shared" ref="F55:F56" si="3">B55+D55</f>
        <v>191704</v>
      </c>
      <c r="G55" s="128">
        <f>F55*G58/F58</f>
        <v>1.9859418019974544</v>
      </c>
    </row>
    <row r="56" spans="1:9" s="146" customFormat="1" ht="20.25" customHeight="1">
      <c r="A56" s="127" t="s">
        <v>24</v>
      </c>
      <c r="B56" s="128">
        <v>1594057.34</v>
      </c>
      <c r="C56" s="129">
        <f>B56*C58/B58</f>
        <v>18.026098830269721</v>
      </c>
      <c r="D56" s="128">
        <v>0</v>
      </c>
      <c r="E56" s="131">
        <f>D56*G56/F56</f>
        <v>0</v>
      </c>
      <c r="F56" s="128">
        <f t="shared" si="3"/>
        <v>1594057.34</v>
      </c>
      <c r="G56" s="128">
        <f>F56*G58/F58</f>
        <v>16.513505749941935</v>
      </c>
    </row>
    <row r="57" spans="1:9" s="146" customFormat="1" ht="20.25" customHeight="1">
      <c r="A57" s="132"/>
      <c r="B57" s="133"/>
      <c r="C57" s="134"/>
      <c r="D57" s="133"/>
      <c r="E57" s="135"/>
      <c r="F57" s="133"/>
      <c r="G57" s="133"/>
    </row>
    <row r="58" spans="1:9" s="152" customFormat="1" ht="20.25" customHeight="1">
      <c r="A58" s="141" t="s">
        <v>9</v>
      </c>
      <c r="B58" s="142">
        <f>SUM(B40:B57)</f>
        <v>8843052.2599999998</v>
      </c>
      <c r="C58" s="231" t="s">
        <v>125</v>
      </c>
      <c r="D58" s="142">
        <f t="shared" ref="D58" si="4">SUM(D40:D57)</f>
        <v>810000</v>
      </c>
      <c r="E58" s="232" t="s">
        <v>125</v>
      </c>
      <c r="F58" s="142">
        <f>SUM(F40:F56)</f>
        <v>9653052.2599999998</v>
      </c>
      <c r="G58" s="232" t="s">
        <v>125</v>
      </c>
      <c r="I58" s="153"/>
    </row>
    <row r="59" spans="1:9" ht="20.25" customHeight="1">
      <c r="C59" s="33"/>
      <c r="G59" s="34"/>
    </row>
    <row r="60" spans="1:9" ht="20.25" customHeight="1">
      <c r="C60" s="33"/>
      <c r="G60" s="34"/>
    </row>
    <row r="61" spans="1:9" ht="20.25" customHeight="1"/>
    <row r="62" spans="1:9" ht="20.25" customHeight="1"/>
    <row r="63" spans="1:9" ht="20.25" customHeight="1"/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</sheetData>
  <mergeCells count="6">
    <mergeCell ref="B37:C37"/>
    <mergeCell ref="D37:E37"/>
    <mergeCell ref="F37:G37"/>
    <mergeCell ref="B6:C6"/>
    <mergeCell ref="D6:E6"/>
    <mergeCell ref="F6:G6"/>
  </mergeCells>
  <pageMargins left="0.43307086614173229" right="0.31496062992125984" top="0.3937007874015748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8"/>
  <sheetViews>
    <sheetView topLeftCell="A22" workbookViewId="0">
      <selection activeCell="A5" sqref="A5:A6"/>
    </sheetView>
  </sheetViews>
  <sheetFormatPr defaultRowHeight="28.5" customHeight="1"/>
  <cols>
    <col min="1" max="1" width="33.375" style="1" customWidth="1"/>
    <col min="2" max="3" width="10.125" style="1" customWidth="1"/>
    <col min="4" max="4" width="10" style="1" customWidth="1"/>
    <col min="5" max="5" width="14.875" style="1" customWidth="1"/>
    <col min="6" max="6" width="14.75" style="1" customWidth="1"/>
    <col min="7" max="16384" width="9" style="1"/>
  </cols>
  <sheetData>
    <row r="1" spans="1:7" s="146" customFormat="1" ht="24.75">
      <c r="C1" s="156" t="s">
        <v>191</v>
      </c>
      <c r="G1" s="157"/>
    </row>
    <row r="2" spans="1:7" s="59" customFormat="1" ht="28.5" customHeight="1">
      <c r="A2" s="59" t="s">
        <v>139</v>
      </c>
    </row>
    <row r="3" spans="1:7" s="55" customFormat="1" ht="26.25" customHeight="1">
      <c r="A3" s="55" t="s">
        <v>186</v>
      </c>
    </row>
    <row r="4" spans="1:7" s="55" customFormat="1" ht="21" customHeight="1"/>
    <row r="5" spans="1:7" s="59" customFormat="1" ht="30" customHeight="1">
      <c r="A5" s="250" t="s">
        <v>53</v>
      </c>
      <c r="B5" s="243" t="s">
        <v>56</v>
      </c>
      <c r="C5" s="243"/>
      <c r="D5" s="243"/>
      <c r="E5" s="243" t="s">
        <v>8</v>
      </c>
      <c r="F5" s="243"/>
    </row>
    <row r="6" spans="1:7" s="158" customFormat="1" ht="50.25" customHeight="1">
      <c r="A6" s="250"/>
      <c r="B6" s="155" t="s">
        <v>54</v>
      </c>
      <c r="C6" s="155" t="s">
        <v>55</v>
      </c>
      <c r="D6" s="155" t="s">
        <v>57</v>
      </c>
      <c r="E6" s="155" t="s">
        <v>58</v>
      </c>
      <c r="F6" s="155" t="s">
        <v>59</v>
      </c>
    </row>
    <row r="7" spans="1:7" s="55" customFormat="1" ht="28.5" customHeight="1">
      <c r="A7" s="159" t="s">
        <v>140</v>
      </c>
      <c r="B7" s="160"/>
      <c r="C7" s="237" t="s">
        <v>152</v>
      </c>
      <c r="D7" s="161"/>
      <c r="E7" s="162">
        <v>7396952</v>
      </c>
      <c r="F7" s="236" t="s">
        <v>151</v>
      </c>
    </row>
    <row r="8" spans="1:7" s="55" customFormat="1" ht="28.5" customHeight="1">
      <c r="A8" s="235" t="s">
        <v>141</v>
      </c>
      <c r="B8" s="235"/>
      <c r="C8" s="237" t="s">
        <v>152</v>
      </c>
      <c r="D8" s="163"/>
      <c r="E8" s="164">
        <v>1058512</v>
      </c>
      <c r="F8" s="164">
        <v>1055500</v>
      </c>
    </row>
    <row r="9" spans="1:7" s="55" customFormat="1" ht="28.5" customHeight="1">
      <c r="A9" s="163" t="s">
        <v>116</v>
      </c>
      <c r="B9" s="163"/>
      <c r="C9" s="237" t="s">
        <v>152</v>
      </c>
      <c r="D9" s="163"/>
      <c r="E9" s="164">
        <v>9334200</v>
      </c>
      <c r="F9" s="164">
        <f>E9</f>
        <v>9334200</v>
      </c>
    </row>
    <row r="10" spans="1:7" s="55" customFormat="1" ht="28.5" customHeight="1">
      <c r="A10" s="163" t="s">
        <v>142</v>
      </c>
      <c r="B10" s="163"/>
      <c r="C10" s="237" t="s">
        <v>152</v>
      </c>
      <c r="D10" s="163"/>
      <c r="E10" s="164">
        <v>2070400</v>
      </c>
      <c r="F10" s="164">
        <v>2070400</v>
      </c>
    </row>
    <row r="11" spans="1:7" s="55" customFormat="1" ht="28.5" customHeight="1">
      <c r="A11" s="163" t="s">
        <v>143</v>
      </c>
      <c r="B11" s="165"/>
      <c r="C11" s="237" t="s">
        <v>152</v>
      </c>
      <c r="D11" s="163"/>
      <c r="E11" s="164">
        <v>149044</v>
      </c>
      <c r="F11" s="164">
        <v>149044</v>
      </c>
    </row>
    <row r="12" spans="1:7" s="55" customFormat="1" ht="28.5" customHeight="1">
      <c r="A12" s="235" t="s">
        <v>144</v>
      </c>
      <c r="B12" s="235"/>
      <c r="C12" s="237" t="s">
        <v>152</v>
      </c>
      <c r="D12" s="163"/>
      <c r="E12" s="164">
        <v>153655</v>
      </c>
      <c r="F12" s="164">
        <v>153655</v>
      </c>
    </row>
    <row r="13" spans="1:7" s="55" customFormat="1" ht="28.5" customHeight="1">
      <c r="A13" s="171" t="s">
        <v>105</v>
      </c>
      <c r="B13" s="196"/>
      <c r="C13" s="237" t="s">
        <v>152</v>
      </c>
      <c r="D13" s="163"/>
      <c r="E13" s="172">
        <v>7683</v>
      </c>
      <c r="F13" s="172">
        <v>7683</v>
      </c>
    </row>
    <row r="14" spans="1:7" s="55" customFormat="1" ht="28.5" customHeight="1">
      <c r="A14" s="171" t="s">
        <v>150</v>
      </c>
      <c r="B14" s="196"/>
      <c r="C14" s="165"/>
      <c r="E14" s="172">
        <v>45900</v>
      </c>
      <c r="F14" s="238" t="s">
        <v>104</v>
      </c>
    </row>
    <row r="15" spans="1:7" s="55" customFormat="1" ht="28.5" customHeight="1">
      <c r="A15" s="171" t="s">
        <v>145</v>
      </c>
      <c r="B15" s="196"/>
      <c r="C15" s="237" t="s">
        <v>152</v>
      </c>
      <c r="D15" s="163"/>
      <c r="E15" s="172">
        <v>45500</v>
      </c>
      <c r="F15" s="172">
        <v>45500</v>
      </c>
    </row>
    <row r="16" spans="1:7" s="55" customFormat="1" ht="28.5" customHeight="1">
      <c r="A16" s="171" t="s">
        <v>146</v>
      </c>
      <c r="B16" s="196"/>
      <c r="C16" s="165"/>
      <c r="D16" s="237" t="s">
        <v>152</v>
      </c>
      <c r="E16" s="172">
        <v>715000</v>
      </c>
      <c r="F16" s="238" t="s">
        <v>104</v>
      </c>
    </row>
    <row r="17" spans="1:7" s="55" customFormat="1" ht="28.5" customHeight="1">
      <c r="A17" s="171" t="s">
        <v>153</v>
      </c>
      <c r="B17" s="196"/>
      <c r="C17" s="165"/>
      <c r="D17" s="163"/>
      <c r="E17" s="172"/>
      <c r="F17" s="172"/>
    </row>
    <row r="18" spans="1:7" s="55" customFormat="1" ht="28.5" customHeight="1">
      <c r="A18" s="171" t="s">
        <v>147</v>
      </c>
      <c r="B18" s="196"/>
      <c r="C18" s="165"/>
      <c r="D18" s="237" t="s">
        <v>152</v>
      </c>
      <c r="E18" s="172">
        <v>2272000</v>
      </c>
      <c r="F18" s="238" t="s">
        <v>104</v>
      </c>
    </row>
    <row r="19" spans="1:7" s="55" customFormat="1" ht="28.5" customHeight="1">
      <c r="A19" s="171" t="s">
        <v>148</v>
      </c>
      <c r="B19" s="196"/>
      <c r="C19" s="165"/>
      <c r="D19" s="163"/>
      <c r="E19" s="172"/>
      <c r="F19" s="172"/>
    </row>
    <row r="20" spans="1:7" s="55" customFormat="1" ht="28.5" customHeight="1">
      <c r="A20" s="171" t="s">
        <v>149</v>
      </c>
      <c r="B20" s="196"/>
      <c r="C20" s="165"/>
      <c r="D20" s="237" t="s">
        <v>152</v>
      </c>
      <c r="E20" s="172">
        <v>2240000</v>
      </c>
      <c r="F20" s="238" t="s">
        <v>104</v>
      </c>
    </row>
    <row r="21" spans="1:7" s="55" customFormat="1" ht="28.5" customHeight="1">
      <c r="A21" s="171"/>
      <c r="B21" s="196"/>
      <c r="C21" s="165"/>
      <c r="D21" s="171"/>
      <c r="E21" s="172"/>
      <c r="F21" s="172"/>
    </row>
    <row r="22" spans="1:7" s="59" customFormat="1" ht="28.5" customHeight="1">
      <c r="A22" s="244" t="s">
        <v>9</v>
      </c>
      <c r="B22" s="245"/>
      <c r="C22" s="245"/>
      <c r="D22" s="246"/>
      <c r="E22" s="242" t="s">
        <v>201</v>
      </c>
      <c r="F22" s="174" t="s">
        <v>154</v>
      </c>
    </row>
    <row r="26" spans="1:7" s="146" customFormat="1" ht="24.75">
      <c r="C26" s="156" t="s">
        <v>196</v>
      </c>
      <c r="G26" s="157"/>
    </row>
    <row r="27" spans="1:7" s="239" customFormat="1" ht="28.5" customHeight="1">
      <c r="A27" s="59" t="s">
        <v>139</v>
      </c>
    </row>
    <row r="28" spans="1:7" s="55" customFormat="1" ht="27" customHeight="1">
      <c r="A28" s="55" t="s">
        <v>135</v>
      </c>
    </row>
    <row r="29" spans="1:7" s="55" customFormat="1" ht="27.75" customHeight="1"/>
    <row r="30" spans="1:7" s="59" customFormat="1" ht="41.25" customHeight="1">
      <c r="A30" s="250" t="s">
        <v>53</v>
      </c>
      <c r="B30" s="243" t="s">
        <v>56</v>
      </c>
      <c r="C30" s="243"/>
      <c r="D30" s="243"/>
      <c r="E30" s="243" t="s">
        <v>8</v>
      </c>
      <c r="F30" s="243"/>
    </row>
    <row r="31" spans="1:7" s="158" customFormat="1" ht="50.25" customHeight="1">
      <c r="A31" s="250"/>
      <c r="B31" s="155" t="s">
        <v>54</v>
      </c>
      <c r="C31" s="66" t="s">
        <v>55</v>
      </c>
      <c r="D31" s="155" t="s">
        <v>57</v>
      </c>
      <c r="E31" s="155" t="s">
        <v>58</v>
      </c>
      <c r="F31" s="155" t="s">
        <v>59</v>
      </c>
    </row>
    <row r="32" spans="1:7" s="55" customFormat="1" ht="28.5" customHeight="1">
      <c r="A32" s="159" t="s">
        <v>140</v>
      </c>
      <c r="B32" s="237" t="s">
        <v>152</v>
      </c>
      <c r="C32" s="168"/>
      <c r="D32" s="165"/>
      <c r="E32" s="162">
        <v>7396952</v>
      </c>
      <c r="F32" s="236" t="s">
        <v>151</v>
      </c>
    </row>
    <row r="33" spans="1:6" s="55" customFormat="1" ht="28.5" customHeight="1">
      <c r="A33" s="235" t="s">
        <v>141</v>
      </c>
      <c r="B33" s="237" t="s">
        <v>152</v>
      </c>
      <c r="C33" s="169"/>
      <c r="D33" s="163"/>
      <c r="E33" s="164">
        <v>1058512</v>
      </c>
      <c r="F33" s="164">
        <v>1055500</v>
      </c>
    </row>
    <row r="34" spans="1:6" s="55" customFormat="1" ht="28.5" customHeight="1">
      <c r="A34" s="163" t="s">
        <v>116</v>
      </c>
      <c r="B34" s="237" t="s">
        <v>152</v>
      </c>
      <c r="C34" s="169"/>
      <c r="D34" s="163"/>
      <c r="E34" s="164">
        <v>9334200</v>
      </c>
      <c r="F34" s="164">
        <f>E34</f>
        <v>9334200</v>
      </c>
    </row>
    <row r="35" spans="1:6" s="55" customFormat="1" ht="28.5" customHeight="1">
      <c r="A35" s="163" t="s">
        <v>142</v>
      </c>
      <c r="B35" s="237" t="s">
        <v>152</v>
      </c>
      <c r="C35" s="170"/>
      <c r="D35" s="171"/>
      <c r="E35" s="164">
        <v>2070400</v>
      </c>
      <c r="F35" s="164">
        <v>2070400</v>
      </c>
    </row>
    <row r="36" spans="1:6" s="55" customFormat="1" ht="28.5" customHeight="1">
      <c r="A36" s="163" t="s">
        <v>143</v>
      </c>
      <c r="B36" s="237" t="s">
        <v>152</v>
      </c>
      <c r="C36" s="170"/>
      <c r="D36" s="171"/>
      <c r="E36" s="164">
        <v>149044</v>
      </c>
      <c r="F36" s="164">
        <v>149044</v>
      </c>
    </row>
    <row r="37" spans="1:6" s="55" customFormat="1" ht="28.5" customHeight="1">
      <c r="A37" s="235" t="s">
        <v>144</v>
      </c>
      <c r="B37" s="237" t="s">
        <v>152</v>
      </c>
      <c r="C37" s="170"/>
      <c r="D37" s="171"/>
      <c r="E37" s="164">
        <v>153655</v>
      </c>
      <c r="F37" s="164">
        <v>153655</v>
      </c>
    </row>
    <row r="38" spans="1:6" s="55" customFormat="1" ht="28.5" customHeight="1">
      <c r="A38" s="171" t="s">
        <v>105</v>
      </c>
      <c r="B38" s="237" t="s">
        <v>152</v>
      </c>
      <c r="C38" s="170"/>
      <c r="D38" s="171"/>
      <c r="E38" s="172">
        <v>7683</v>
      </c>
      <c r="F38" s="172">
        <v>7683</v>
      </c>
    </row>
    <row r="39" spans="1:6" s="55" customFormat="1" ht="28.5" customHeight="1">
      <c r="A39" s="171" t="s">
        <v>150</v>
      </c>
      <c r="B39" s="237" t="s">
        <v>152</v>
      </c>
      <c r="C39" s="170"/>
      <c r="D39" s="171"/>
      <c r="E39" s="172">
        <v>45900</v>
      </c>
      <c r="F39" s="238">
        <v>45900</v>
      </c>
    </row>
    <row r="40" spans="1:6" s="55" customFormat="1" ht="28.5" customHeight="1">
      <c r="A40" s="171" t="s">
        <v>145</v>
      </c>
      <c r="B40" s="237" t="s">
        <v>152</v>
      </c>
      <c r="C40" s="170"/>
      <c r="D40" s="171"/>
      <c r="E40" s="172">
        <v>45500</v>
      </c>
      <c r="F40" s="172">
        <v>45500</v>
      </c>
    </row>
    <row r="41" spans="1:6" s="55" customFormat="1" ht="28.5" customHeight="1">
      <c r="A41" s="171" t="s">
        <v>146</v>
      </c>
      <c r="B41" s="237" t="s">
        <v>152</v>
      </c>
      <c r="C41" s="170"/>
      <c r="D41" s="171"/>
      <c r="E41" s="172">
        <v>715000</v>
      </c>
      <c r="F41" s="172">
        <v>715000</v>
      </c>
    </row>
    <row r="42" spans="1:6" s="55" customFormat="1" ht="28.5" customHeight="1">
      <c r="A42" s="171" t="s">
        <v>153</v>
      </c>
      <c r="B42" s="165"/>
      <c r="C42" s="170"/>
      <c r="D42" s="171"/>
      <c r="E42" s="172"/>
      <c r="F42" s="164"/>
    </row>
    <row r="43" spans="1:6" s="55" customFormat="1" ht="28.5" customHeight="1">
      <c r="A43" s="171" t="s">
        <v>147</v>
      </c>
      <c r="B43" s="237" t="s">
        <v>152</v>
      </c>
      <c r="C43" s="170"/>
      <c r="D43" s="171"/>
      <c r="E43" s="172">
        <v>2272000</v>
      </c>
      <c r="F43" s="172">
        <v>2272000</v>
      </c>
    </row>
    <row r="44" spans="1:6" s="55" customFormat="1" ht="28.5" customHeight="1">
      <c r="A44" s="171" t="s">
        <v>148</v>
      </c>
      <c r="B44" s="163"/>
      <c r="C44" s="170"/>
      <c r="D44" s="165"/>
      <c r="E44" s="164"/>
      <c r="F44" s="164"/>
    </row>
    <row r="45" spans="1:6" s="55" customFormat="1" ht="28.5" customHeight="1">
      <c r="A45" s="171" t="s">
        <v>149</v>
      </c>
      <c r="B45" s="237" t="s">
        <v>152</v>
      </c>
      <c r="C45" s="170"/>
      <c r="D45" s="171"/>
      <c r="E45" s="172">
        <v>2240000</v>
      </c>
      <c r="F45" s="172">
        <v>2240000</v>
      </c>
    </row>
    <row r="46" spans="1:6" s="55" customFormat="1" ht="28.5" customHeight="1">
      <c r="A46" s="163"/>
      <c r="B46" s="167"/>
      <c r="C46" s="173"/>
      <c r="D46" s="166"/>
      <c r="E46" s="164"/>
      <c r="F46" s="164"/>
    </row>
    <row r="47" spans="1:6" s="59" customFormat="1" ht="28.5" customHeight="1">
      <c r="A47" s="244" t="s">
        <v>9</v>
      </c>
      <c r="B47" s="245"/>
      <c r="C47" s="245"/>
      <c r="D47" s="246"/>
      <c r="E47" s="242" t="s">
        <v>201</v>
      </c>
      <c r="F47" s="174" t="s">
        <v>155</v>
      </c>
    </row>
    <row r="48" spans="1:6" s="55" customFormat="1" ht="28.5" customHeight="1"/>
  </sheetData>
  <mergeCells count="8">
    <mergeCell ref="A47:D47"/>
    <mergeCell ref="B5:D5"/>
    <mergeCell ref="E5:F5"/>
    <mergeCell ref="A5:A6"/>
    <mergeCell ref="A22:D22"/>
    <mergeCell ref="A30:A31"/>
    <mergeCell ref="B30:D30"/>
    <mergeCell ref="E30:F30"/>
  </mergeCells>
  <pageMargins left="0.35433070866141736" right="0.35433070866141736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C14" sqref="C14"/>
    </sheetView>
  </sheetViews>
  <sheetFormatPr defaultRowHeight="20.25" customHeight="1"/>
  <sheetData>
    <row r="1" spans="1:8" s="19" customFormat="1" ht="21">
      <c r="E1" s="52" t="s">
        <v>197</v>
      </c>
      <c r="G1" s="21"/>
    </row>
    <row r="2" spans="1:8" ht="20.25" customHeight="1">
      <c r="A2" t="s">
        <v>64</v>
      </c>
    </row>
    <row r="4" spans="1:8" ht="20.25" customHeight="1" thickBot="1"/>
    <row r="5" spans="1:8" ht="27.75" customHeight="1" thickTop="1">
      <c r="A5" s="36"/>
      <c r="B5" s="37" t="s">
        <v>65</v>
      </c>
      <c r="C5" s="37"/>
      <c r="D5" s="37"/>
      <c r="E5" s="36"/>
      <c r="F5" s="37"/>
      <c r="G5" s="37"/>
      <c r="H5" s="38"/>
    </row>
    <row r="6" spans="1:8" ht="20.25" customHeight="1">
      <c r="A6" s="39"/>
      <c r="B6" s="35" t="s">
        <v>102</v>
      </c>
      <c r="C6" s="35"/>
      <c r="D6" s="35"/>
      <c r="E6" s="39"/>
      <c r="F6" s="35"/>
      <c r="G6" s="35"/>
      <c r="H6" s="40"/>
    </row>
    <row r="7" spans="1:8" ht="20.25" customHeight="1">
      <c r="A7" s="39"/>
      <c r="B7" s="35" t="s">
        <v>103</v>
      </c>
      <c r="C7" s="35"/>
      <c r="D7" s="35"/>
      <c r="E7" s="35"/>
      <c r="F7" s="35"/>
      <c r="G7" s="35"/>
      <c r="H7" s="40"/>
    </row>
    <row r="8" spans="1:8" ht="20.25" customHeight="1" thickBot="1">
      <c r="A8" s="41"/>
      <c r="B8" s="42"/>
      <c r="C8" s="42"/>
      <c r="D8" s="42"/>
      <c r="E8" s="42"/>
      <c r="F8" s="42"/>
      <c r="G8" s="42"/>
      <c r="H8" s="43"/>
    </row>
    <row r="9" spans="1:8" ht="20.25" customHeight="1" thickTop="1"/>
    <row r="12" spans="1:8" ht="20.25" customHeight="1">
      <c r="E12" t="s">
        <v>98</v>
      </c>
    </row>
    <row r="13" spans="1:8" ht="20.25" customHeight="1">
      <c r="E13" t="s">
        <v>98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opLeftCell="A15" workbookViewId="0">
      <selection activeCell="B28" sqref="B28"/>
    </sheetView>
  </sheetViews>
  <sheetFormatPr defaultRowHeight="20.25" customHeight="1"/>
  <cols>
    <col min="1" max="1" width="45.625" style="1" customWidth="1"/>
    <col min="2" max="2" width="17" style="1" customWidth="1"/>
    <col min="3" max="3" width="16" style="1" customWidth="1"/>
    <col min="4" max="16384" width="9" style="1"/>
  </cols>
  <sheetData>
    <row r="1" spans="1:7" s="146" customFormat="1" ht="21.75" customHeight="1">
      <c r="B1" s="175" t="s">
        <v>100</v>
      </c>
      <c r="G1" s="157"/>
    </row>
    <row r="2" spans="1:7" s="59" customFormat="1" ht="24" customHeight="1">
      <c r="A2" s="59" t="s">
        <v>66</v>
      </c>
    </row>
    <row r="3" spans="1:7" s="59" customFormat="1" ht="20.25" customHeight="1">
      <c r="A3" s="59" t="s">
        <v>67</v>
      </c>
    </row>
    <row r="4" spans="1:7" s="55" customFormat="1" ht="20.25" customHeight="1">
      <c r="A4" s="55" t="s">
        <v>68</v>
      </c>
    </row>
    <row r="5" spans="1:7" s="55" customFormat="1" ht="20.25" customHeight="1">
      <c r="A5" s="55" t="s">
        <v>136</v>
      </c>
    </row>
    <row r="7" spans="1:7" s="59" customFormat="1" ht="20.25" customHeight="1">
      <c r="A7" s="59" t="s">
        <v>156</v>
      </c>
    </row>
    <row r="8" spans="1:7" ht="21.75" customHeight="1">
      <c r="A8" s="1" t="s">
        <v>69</v>
      </c>
    </row>
    <row r="9" spans="1:7" ht="11.25" customHeight="1"/>
    <row r="10" spans="1:7" s="59" customFormat="1" ht="27.75" customHeight="1">
      <c r="A10" s="251" t="s">
        <v>6</v>
      </c>
      <c r="B10" s="243" t="s">
        <v>7</v>
      </c>
      <c r="C10" s="243"/>
    </row>
    <row r="11" spans="1:7" s="59" customFormat="1" ht="47.25" customHeight="1">
      <c r="A11" s="251"/>
      <c r="B11" s="176" t="s">
        <v>70</v>
      </c>
      <c r="C11" s="155" t="s">
        <v>71</v>
      </c>
    </row>
    <row r="12" spans="1:7" s="55" customFormat="1" ht="22.5" customHeight="1">
      <c r="A12" s="159" t="s">
        <v>10</v>
      </c>
      <c r="B12" s="159"/>
      <c r="C12" s="159"/>
    </row>
    <row r="13" spans="1:7" s="55" customFormat="1" ht="22.5" customHeight="1">
      <c r="A13" s="163" t="s">
        <v>11</v>
      </c>
      <c r="B13" s="222">
        <v>1</v>
      </c>
      <c r="C13" s="204">
        <v>1</v>
      </c>
    </row>
    <row r="14" spans="1:7" s="55" customFormat="1" ht="22.5" customHeight="1">
      <c r="A14" s="163" t="s">
        <v>12</v>
      </c>
      <c r="B14" s="222">
        <v>34</v>
      </c>
      <c r="C14" s="204">
        <v>20</v>
      </c>
    </row>
    <row r="15" spans="1:7" s="55" customFormat="1" ht="22.5" customHeight="1">
      <c r="A15" s="163" t="s">
        <v>13</v>
      </c>
      <c r="B15" s="203">
        <v>0</v>
      </c>
      <c r="C15" s="203">
        <v>0</v>
      </c>
    </row>
    <row r="16" spans="1:7" s="55" customFormat="1" ht="22.5" customHeight="1">
      <c r="A16" s="166"/>
      <c r="B16" s="167"/>
      <c r="C16" s="205"/>
    </row>
    <row r="17" spans="1:3" s="55" customFormat="1" ht="22.5" customHeight="1">
      <c r="A17" s="160" t="s">
        <v>17</v>
      </c>
      <c r="B17" s="161"/>
      <c r="C17" s="206"/>
    </row>
    <row r="18" spans="1:3" s="55" customFormat="1" ht="22.5" customHeight="1">
      <c r="A18" s="163" t="s">
        <v>18</v>
      </c>
      <c r="B18" s="222">
        <v>13</v>
      </c>
      <c r="C18" s="204">
        <v>5</v>
      </c>
    </row>
    <row r="19" spans="1:3" s="55" customFormat="1" ht="22.5" customHeight="1">
      <c r="A19" s="163" t="s">
        <v>19</v>
      </c>
      <c r="B19" s="222">
        <v>15</v>
      </c>
      <c r="C19" s="207">
        <v>13</v>
      </c>
    </row>
    <row r="20" spans="1:3" s="55" customFormat="1" ht="22.5" customHeight="1">
      <c r="A20" s="163" t="s">
        <v>14</v>
      </c>
      <c r="B20" s="222">
        <v>8</v>
      </c>
      <c r="C20" s="207">
        <v>4</v>
      </c>
    </row>
    <row r="21" spans="1:3" s="55" customFormat="1" ht="22.5" customHeight="1">
      <c r="A21" s="163" t="s">
        <v>15</v>
      </c>
      <c r="B21" s="222">
        <v>4</v>
      </c>
      <c r="C21" s="207">
        <v>2</v>
      </c>
    </row>
    <row r="22" spans="1:3" s="55" customFormat="1" ht="22.5" customHeight="1">
      <c r="A22" s="166"/>
      <c r="B22" s="167"/>
      <c r="C22" s="205"/>
    </row>
    <row r="23" spans="1:3" s="55" customFormat="1" ht="22.5" customHeight="1">
      <c r="A23" s="160" t="s">
        <v>20</v>
      </c>
      <c r="B23" s="160"/>
      <c r="C23" s="178"/>
    </row>
    <row r="24" spans="1:3" s="55" customFormat="1" ht="22.5" customHeight="1">
      <c r="A24" s="163" t="s">
        <v>16</v>
      </c>
      <c r="B24" s="222">
        <v>4</v>
      </c>
      <c r="C24" s="221">
        <v>1</v>
      </c>
    </row>
    <row r="25" spans="1:3" s="55" customFormat="1" ht="22.5" customHeight="1">
      <c r="A25" s="163" t="s">
        <v>21</v>
      </c>
      <c r="B25" s="221" t="s">
        <v>104</v>
      </c>
      <c r="C25" s="221" t="s">
        <v>104</v>
      </c>
    </row>
    <row r="26" spans="1:3" s="55" customFormat="1" ht="22.5" customHeight="1">
      <c r="A26" s="166"/>
      <c r="B26" s="166"/>
      <c r="C26" s="179"/>
    </row>
    <row r="27" spans="1:3" s="55" customFormat="1" ht="22.5" customHeight="1">
      <c r="A27" s="160" t="s">
        <v>112</v>
      </c>
      <c r="B27" s="160"/>
      <c r="C27" s="180"/>
    </row>
    <row r="28" spans="1:3" s="55" customFormat="1" ht="22.5" customHeight="1">
      <c r="A28" s="163" t="s">
        <v>23</v>
      </c>
      <c r="B28" s="163">
        <v>3</v>
      </c>
      <c r="C28" s="177">
        <v>3</v>
      </c>
    </row>
    <row r="29" spans="1:3" s="55" customFormat="1" ht="22.5" customHeight="1">
      <c r="A29" s="163" t="s">
        <v>24</v>
      </c>
      <c r="B29" s="163">
        <v>16</v>
      </c>
      <c r="C29" s="177">
        <v>14</v>
      </c>
    </row>
    <row r="30" spans="1:3" s="55" customFormat="1" ht="22.5" customHeight="1">
      <c r="A30" s="171"/>
      <c r="B30" s="171"/>
      <c r="C30" s="171"/>
    </row>
    <row r="31" spans="1:3" s="55" customFormat="1" ht="22.5" customHeight="1">
      <c r="A31" s="61" t="s">
        <v>9</v>
      </c>
      <c r="B31" s="181">
        <v>98</v>
      </c>
      <c r="C31" s="181">
        <f>SUM(C13:C29)</f>
        <v>63</v>
      </c>
    </row>
    <row r="32" spans="1:3" s="55" customFormat="1" ht="20.25" customHeight="1"/>
  </sheetData>
  <mergeCells count="2">
    <mergeCell ref="A10:A11"/>
    <mergeCell ref="B10:C10"/>
  </mergeCells>
  <pageMargins left="0.59055118110236227" right="0.27559055118110237" top="0.39370078740157483" bottom="0.74803149606299213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8" sqref="A8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1" spans="1:10" s="146" customFormat="1" ht="18" customHeight="1">
      <c r="A1" s="252" t="s">
        <v>101</v>
      </c>
      <c r="B1" s="252"/>
      <c r="C1" s="252"/>
      <c r="D1" s="252"/>
      <c r="G1" s="157"/>
    </row>
    <row r="2" spans="1:10" s="55" customFormat="1" ht="24" customHeight="1">
      <c r="A2" s="59" t="s">
        <v>72</v>
      </c>
    </row>
    <row r="3" spans="1:10" s="55" customFormat="1" ht="27.75" customHeight="1">
      <c r="A3" s="55" t="s">
        <v>73</v>
      </c>
    </row>
    <row r="4" spans="1:10" s="48" customFormat="1" ht="51" customHeight="1">
      <c r="A4" s="31" t="s">
        <v>74</v>
      </c>
      <c r="B4" s="18" t="s">
        <v>84</v>
      </c>
      <c r="C4" s="18" t="s">
        <v>85</v>
      </c>
      <c r="D4" s="18" t="s">
        <v>86</v>
      </c>
    </row>
    <row r="5" spans="1:10" s="47" customFormat="1" ht="34.5" customHeight="1">
      <c r="A5" s="182" t="s">
        <v>88</v>
      </c>
      <c r="B5" s="191">
        <v>12.73</v>
      </c>
      <c r="C5" s="191">
        <v>80.91</v>
      </c>
      <c r="D5" s="191">
        <v>6.36</v>
      </c>
    </row>
    <row r="6" spans="1:10" s="47" customFormat="1" ht="24" customHeight="1">
      <c r="A6" s="182" t="s">
        <v>76</v>
      </c>
      <c r="B6" s="191">
        <v>10</v>
      </c>
      <c r="C6" s="191">
        <v>81.819999999999993</v>
      </c>
      <c r="D6" s="191">
        <v>8.18</v>
      </c>
    </row>
    <row r="7" spans="1:10" s="47" customFormat="1" ht="24" customHeight="1">
      <c r="A7" s="182" t="s">
        <v>77</v>
      </c>
      <c r="B7" s="191">
        <v>16.36</v>
      </c>
      <c r="C7" s="191">
        <v>69.099999999999994</v>
      </c>
      <c r="D7" s="191">
        <v>14.54</v>
      </c>
    </row>
    <row r="8" spans="1:10" s="47" customFormat="1" ht="24" customHeight="1">
      <c r="A8" s="182" t="s">
        <v>78</v>
      </c>
      <c r="B8" s="191">
        <v>9.1</v>
      </c>
      <c r="C8" s="191">
        <v>79.099999999999994</v>
      </c>
      <c r="D8" s="191">
        <v>11.8</v>
      </c>
    </row>
    <row r="9" spans="1:10" s="47" customFormat="1" ht="24" customHeight="1">
      <c r="A9" s="182" t="s">
        <v>79</v>
      </c>
      <c r="B9" s="191">
        <v>10</v>
      </c>
      <c r="C9" s="191">
        <v>73.64</v>
      </c>
      <c r="D9" s="191">
        <v>16.36</v>
      </c>
    </row>
    <row r="10" spans="1:10" s="47" customFormat="1" ht="24" customHeight="1">
      <c r="A10" s="182" t="s">
        <v>87</v>
      </c>
      <c r="B10" s="191">
        <v>9.1</v>
      </c>
      <c r="C10" s="191">
        <v>77.27</v>
      </c>
      <c r="D10" s="191">
        <v>13.63</v>
      </c>
      <c r="J10" s="47" t="s">
        <v>75</v>
      </c>
    </row>
    <row r="11" spans="1:10" s="47" customFormat="1" ht="24" customHeight="1">
      <c r="A11" s="182" t="s">
        <v>80</v>
      </c>
      <c r="B11" s="191">
        <v>16.36</v>
      </c>
      <c r="C11" s="191">
        <v>71.819999999999993</v>
      </c>
      <c r="D11" s="191">
        <v>11.82</v>
      </c>
    </row>
    <row r="12" spans="1:10" s="47" customFormat="1" ht="24" customHeight="1">
      <c r="A12" s="182" t="s">
        <v>81</v>
      </c>
      <c r="B12" s="191">
        <v>10.91</v>
      </c>
      <c r="C12" s="191">
        <v>70</v>
      </c>
      <c r="D12" s="191">
        <v>19.09</v>
      </c>
    </row>
    <row r="13" spans="1:10" s="47" customFormat="1" ht="24" customHeight="1">
      <c r="A13" s="182" t="s">
        <v>82</v>
      </c>
      <c r="B13" s="191">
        <v>12.73</v>
      </c>
      <c r="C13" s="191">
        <v>77.27</v>
      </c>
      <c r="D13" s="191">
        <v>10</v>
      </c>
    </row>
    <row r="14" spans="1:10" s="49" customFormat="1" ht="31.5" customHeight="1">
      <c r="A14" s="183" t="s">
        <v>83</v>
      </c>
      <c r="B14" s="192">
        <f>SUM(B5:B13)/9</f>
        <v>11.921111111111111</v>
      </c>
      <c r="C14" s="192">
        <f>SUM(C5:C13)/9</f>
        <v>75.658888888888868</v>
      </c>
      <c r="D14" s="192">
        <f>SUM(D5:D13)/9</f>
        <v>12.42</v>
      </c>
      <c r="E14" s="49" t="s">
        <v>106</v>
      </c>
    </row>
    <row r="15" spans="1:10" s="47" customFormat="1" ht="24" customHeight="1">
      <c r="D15" s="54"/>
    </row>
    <row r="16" spans="1:10" s="47" customFormat="1" ht="24" customHeight="1"/>
  </sheetData>
  <mergeCells count="1">
    <mergeCell ref="A1:D1"/>
  </mergeCells>
  <pageMargins left="0.55000000000000004" right="0.28999999999999998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topLeftCell="A7" workbookViewId="0">
      <selection activeCell="A8" sqref="A8"/>
    </sheetView>
  </sheetViews>
  <sheetFormatPr defaultRowHeight="25.5" customHeight="1"/>
  <cols>
    <col min="1" max="1" width="61.625" style="1" customWidth="1"/>
    <col min="2" max="2" width="20.375" style="1" customWidth="1"/>
    <col min="3" max="16384" width="9" style="1"/>
  </cols>
  <sheetData>
    <row r="1" spans="1:7" s="19" customFormat="1" ht="18" customHeight="1">
      <c r="A1" s="254" t="s">
        <v>198</v>
      </c>
      <c r="B1" s="254"/>
      <c r="C1" s="53"/>
      <c r="D1" s="53"/>
      <c r="G1" s="21"/>
    </row>
    <row r="2" spans="1:7" ht="25.5" customHeight="1">
      <c r="A2" s="1" t="s">
        <v>89</v>
      </c>
    </row>
    <row r="3" spans="1:7" ht="39.75" customHeight="1">
      <c r="A3" s="253" t="s">
        <v>95</v>
      </c>
      <c r="B3" s="253"/>
    </row>
    <row r="4" spans="1:7" ht="27.75" customHeight="1">
      <c r="A4" s="1" t="s">
        <v>90</v>
      </c>
    </row>
    <row r="5" spans="1:7" s="48" customFormat="1" ht="50.25" customHeight="1">
      <c r="A5" s="46" t="s">
        <v>74</v>
      </c>
      <c r="B5" s="185" t="s">
        <v>94</v>
      </c>
    </row>
    <row r="6" spans="1:7" s="55" customFormat="1" ht="25.5" customHeight="1">
      <c r="A6" s="160" t="s">
        <v>88</v>
      </c>
      <c r="B6" s="187">
        <v>6.7</v>
      </c>
    </row>
    <row r="7" spans="1:7" s="55" customFormat="1" ht="25.5" customHeight="1">
      <c r="A7" s="163" t="s">
        <v>76</v>
      </c>
      <c r="B7" s="188">
        <v>6.75</v>
      </c>
    </row>
    <row r="8" spans="1:7" s="55" customFormat="1" ht="25.5" customHeight="1">
      <c r="A8" s="163" t="s">
        <v>91</v>
      </c>
      <c r="B8" s="188">
        <v>6.71</v>
      </c>
    </row>
    <row r="9" spans="1:7" s="55" customFormat="1" ht="25.5" customHeight="1">
      <c r="A9" s="163" t="s">
        <v>92</v>
      </c>
      <c r="B9" s="188">
        <v>6.65</v>
      </c>
    </row>
    <row r="10" spans="1:7" s="55" customFormat="1" ht="25.5" customHeight="1">
      <c r="A10" s="163" t="s">
        <v>79</v>
      </c>
      <c r="B10" s="188">
        <v>6.27</v>
      </c>
    </row>
    <row r="11" spans="1:7" s="55" customFormat="1" ht="25.5" customHeight="1">
      <c r="A11" s="163" t="s">
        <v>87</v>
      </c>
      <c r="B11" s="188">
        <v>6.43</v>
      </c>
    </row>
    <row r="12" spans="1:7" s="55" customFormat="1" ht="25.5" customHeight="1">
      <c r="A12" s="163" t="s">
        <v>80</v>
      </c>
      <c r="B12" s="188">
        <v>6.79</v>
      </c>
    </row>
    <row r="13" spans="1:7" s="55" customFormat="1" ht="25.5" customHeight="1">
      <c r="A13" s="171" t="s">
        <v>93</v>
      </c>
      <c r="B13" s="189">
        <v>7.08</v>
      </c>
    </row>
    <row r="14" spans="1:7" s="55" customFormat="1" ht="30.75" customHeight="1">
      <c r="A14" s="61" t="s">
        <v>9</v>
      </c>
      <c r="B14" s="190">
        <f>SUM(B6:B13)/8</f>
        <v>6.6724999999999994</v>
      </c>
    </row>
  </sheetData>
  <mergeCells count="2">
    <mergeCell ref="A3:B3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topLeftCell="A4" workbookViewId="0">
      <selection sqref="A1:B1"/>
    </sheetView>
  </sheetViews>
  <sheetFormatPr defaultRowHeight="25.5" customHeight="1"/>
  <cols>
    <col min="1" max="1" width="62.25" style="1" customWidth="1"/>
    <col min="2" max="2" width="19.25" style="1" customWidth="1"/>
    <col min="3" max="16384" width="9" style="1"/>
  </cols>
  <sheetData>
    <row r="1" spans="1:7" s="146" customFormat="1" ht="18" customHeight="1">
      <c r="A1" s="252" t="s">
        <v>194</v>
      </c>
      <c r="B1" s="252"/>
      <c r="C1" s="184"/>
      <c r="D1" s="184"/>
      <c r="G1" s="157"/>
    </row>
    <row r="2" spans="1:7" s="55" customFormat="1" ht="25.5" customHeight="1">
      <c r="A2" s="55" t="s">
        <v>89</v>
      </c>
    </row>
    <row r="3" spans="1:7" s="55" customFormat="1" ht="39.75" customHeight="1">
      <c r="A3" s="255" t="s">
        <v>107</v>
      </c>
      <c r="B3" s="255"/>
    </row>
    <row r="4" spans="1:7" s="55" customFormat="1" ht="33" customHeight="1">
      <c r="A4" s="55" t="s">
        <v>90</v>
      </c>
    </row>
    <row r="5" spans="1:7" s="186" customFormat="1" ht="50.25" customHeight="1">
      <c r="A5" s="154" t="s">
        <v>74</v>
      </c>
      <c r="B5" s="185" t="s">
        <v>94</v>
      </c>
    </row>
    <row r="6" spans="1:7" s="55" customFormat="1" ht="25.5" customHeight="1">
      <c r="A6" s="160" t="s">
        <v>88</v>
      </c>
      <c r="B6" s="187">
        <v>6.83</v>
      </c>
    </row>
    <row r="7" spans="1:7" s="55" customFormat="1" ht="25.5" customHeight="1">
      <c r="A7" s="163" t="s">
        <v>76</v>
      </c>
      <c r="B7" s="188">
        <v>6.72</v>
      </c>
    </row>
    <row r="8" spans="1:7" s="55" customFormat="1" ht="25.5" customHeight="1">
      <c r="A8" s="163" t="s">
        <v>91</v>
      </c>
      <c r="B8" s="188">
        <v>6.7</v>
      </c>
    </row>
    <row r="9" spans="1:7" s="55" customFormat="1" ht="25.5" customHeight="1">
      <c r="A9" s="163" t="s">
        <v>92</v>
      </c>
      <c r="B9" s="188">
        <v>6.68</v>
      </c>
    </row>
    <row r="10" spans="1:7" s="55" customFormat="1" ht="25.5" customHeight="1">
      <c r="A10" s="163" t="s">
        <v>79</v>
      </c>
      <c r="B10" s="188">
        <v>6.34</v>
      </c>
    </row>
    <row r="11" spans="1:7" s="55" customFormat="1" ht="25.5" customHeight="1">
      <c r="A11" s="163" t="s">
        <v>87</v>
      </c>
      <c r="B11" s="188">
        <v>6.5</v>
      </c>
    </row>
    <row r="12" spans="1:7" s="55" customFormat="1" ht="25.5" customHeight="1">
      <c r="A12" s="163" t="s">
        <v>80</v>
      </c>
      <c r="B12" s="188">
        <v>6.55</v>
      </c>
    </row>
    <row r="13" spans="1:7" s="55" customFormat="1" ht="25.5" customHeight="1">
      <c r="A13" s="171" t="s">
        <v>93</v>
      </c>
      <c r="B13" s="189">
        <v>6.74</v>
      </c>
    </row>
    <row r="14" spans="1:7" s="55" customFormat="1" ht="35.25" customHeight="1">
      <c r="A14" s="61" t="s">
        <v>9</v>
      </c>
      <c r="B14" s="190">
        <f>SUM(B6:B13)/8</f>
        <v>6.6324999999999994</v>
      </c>
    </row>
  </sheetData>
  <mergeCells count="2">
    <mergeCell ref="A1:B1"/>
    <mergeCell ref="A3:B3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B1"/>
    </sheetView>
  </sheetViews>
  <sheetFormatPr defaultRowHeight="25.5" customHeight="1"/>
  <cols>
    <col min="1" max="1" width="62.375" style="1" customWidth="1"/>
    <col min="2" max="2" width="19.625" style="1" customWidth="1"/>
    <col min="3" max="16384" width="9" style="1"/>
  </cols>
  <sheetData>
    <row r="1" spans="1:7" s="146" customFormat="1" ht="26.25" customHeight="1">
      <c r="A1" s="252" t="s">
        <v>193</v>
      </c>
      <c r="B1" s="252"/>
      <c r="C1" s="184"/>
      <c r="D1" s="184"/>
      <c r="G1" s="157"/>
    </row>
    <row r="2" spans="1:7" s="55" customFormat="1" ht="32.25" customHeight="1">
      <c r="A2" s="255" t="s">
        <v>96</v>
      </c>
      <c r="B2" s="255"/>
    </row>
    <row r="3" spans="1:7" s="55" customFormat="1" ht="30" customHeight="1">
      <c r="A3" s="55" t="s">
        <v>90</v>
      </c>
    </row>
    <row r="4" spans="1:7" s="186" customFormat="1" ht="50.25" customHeight="1">
      <c r="A4" s="193" t="s">
        <v>74</v>
      </c>
      <c r="B4" s="194" t="s">
        <v>94</v>
      </c>
    </row>
    <row r="5" spans="1:7" s="55" customFormat="1" ht="25.5" customHeight="1">
      <c r="A5" s="195" t="s">
        <v>88</v>
      </c>
      <c r="B5" s="197">
        <v>6.6</v>
      </c>
    </row>
    <row r="6" spans="1:7" s="55" customFormat="1" ht="25.5" customHeight="1">
      <c r="A6" s="196" t="s">
        <v>76</v>
      </c>
      <c r="B6" s="188">
        <v>6.49</v>
      </c>
    </row>
    <row r="7" spans="1:7" s="55" customFormat="1" ht="25.5" customHeight="1">
      <c r="A7" s="196" t="s">
        <v>91</v>
      </c>
      <c r="B7" s="188">
        <v>6.48</v>
      </c>
    </row>
    <row r="8" spans="1:7" s="55" customFormat="1" ht="25.5" customHeight="1">
      <c r="A8" s="196" t="s">
        <v>92</v>
      </c>
      <c r="B8" s="188">
        <v>6.42</v>
      </c>
    </row>
    <row r="9" spans="1:7" s="55" customFormat="1" ht="25.5" customHeight="1">
      <c r="A9" s="163" t="s">
        <v>79</v>
      </c>
      <c r="B9" s="188">
        <v>6.35</v>
      </c>
    </row>
    <row r="10" spans="1:7" s="55" customFormat="1" ht="25.5" customHeight="1">
      <c r="A10" s="163" t="s">
        <v>87</v>
      </c>
      <c r="B10" s="188">
        <v>6.32</v>
      </c>
    </row>
    <row r="11" spans="1:7" s="55" customFormat="1" ht="25.5" customHeight="1">
      <c r="A11" s="163" t="s">
        <v>80</v>
      </c>
      <c r="B11" s="188">
        <v>6.4</v>
      </c>
    </row>
    <row r="12" spans="1:7" s="55" customFormat="1" ht="25.5" customHeight="1">
      <c r="A12" s="171" t="s">
        <v>93</v>
      </c>
      <c r="B12" s="189">
        <v>6.59</v>
      </c>
    </row>
    <row r="13" spans="1:7" s="55" customFormat="1" ht="28.5" customHeight="1">
      <c r="A13" s="61" t="s">
        <v>9</v>
      </c>
      <c r="B13" s="190">
        <f>SUM(B5:B12)/8</f>
        <v>6.4562500000000007</v>
      </c>
    </row>
    <row r="14" spans="1:7" s="55" customFormat="1" ht="25.5" customHeight="1">
      <c r="A14" s="59"/>
      <c r="B14" s="59"/>
    </row>
    <row r="15" spans="1:7" s="55" customFormat="1" ht="25.5" customHeight="1"/>
  </sheetData>
  <mergeCells count="2">
    <mergeCell ref="A2:B2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10" workbookViewId="0">
      <selection activeCell="A8" sqref="A8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46" customFormat="1" ht="30" customHeight="1">
      <c r="A1" s="252" t="s">
        <v>202</v>
      </c>
      <c r="B1" s="252"/>
      <c r="C1" s="184"/>
      <c r="D1" s="184"/>
      <c r="G1" s="157"/>
    </row>
    <row r="2" spans="1:7" s="55" customFormat="1" ht="30.75" customHeight="1">
      <c r="A2" s="255" t="s">
        <v>111</v>
      </c>
      <c r="B2" s="255"/>
    </row>
    <row r="3" spans="1:7" s="55" customFormat="1" ht="28.5" customHeight="1">
      <c r="A3" s="55" t="s">
        <v>90</v>
      </c>
    </row>
    <row r="4" spans="1:7" s="186" customFormat="1" ht="50.25" customHeight="1">
      <c r="A4" s="154" t="s">
        <v>74</v>
      </c>
      <c r="B4" s="185" t="s">
        <v>94</v>
      </c>
    </row>
    <row r="5" spans="1:7" s="55" customFormat="1" ht="25.5" customHeight="1">
      <c r="A5" s="159" t="s">
        <v>88</v>
      </c>
      <c r="B5" s="197">
        <v>6.57</v>
      </c>
    </row>
    <row r="6" spans="1:7" s="55" customFormat="1" ht="25.5" customHeight="1">
      <c r="A6" s="163" t="s">
        <v>76</v>
      </c>
      <c r="B6" s="188">
        <v>6.34</v>
      </c>
    </row>
    <row r="7" spans="1:7" s="55" customFormat="1" ht="25.5" customHeight="1">
      <c r="A7" s="163" t="s">
        <v>91</v>
      </c>
      <c r="B7" s="188">
        <v>6.45</v>
      </c>
    </row>
    <row r="8" spans="1:7" s="55" customFormat="1" ht="25.5" customHeight="1">
      <c r="A8" s="163" t="s">
        <v>92</v>
      </c>
      <c r="B8" s="188">
        <v>6.55</v>
      </c>
    </row>
    <row r="9" spans="1:7" s="55" customFormat="1" ht="25.5" customHeight="1">
      <c r="A9" s="163" t="s">
        <v>79</v>
      </c>
      <c r="B9" s="188">
        <v>6.35</v>
      </c>
    </row>
    <row r="10" spans="1:7" s="55" customFormat="1" ht="25.5" customHeight="1">
      <c r="A10" s="163" t="s">
        <v>87</v>
      </c>
      <c r="B10" s="188">
        <v>6.45</v>
      </c>
    </row>
    <row r="11" spans="1:7" s="55" customFormat="1" ht="25.5" customHeight="1">
      <c r="A11" s="163" t="s">
        <v>80</v>
      </c>
      <c r="B11" s="188">
        <v>6.39</v>
      </c>
    </row>
    <row r="12" spans="1:7" s="55" customFormat="1" ht="25.5" customHeight="1">
      <c r="A12" s="171" t="s">
        <v>93</v>
      </c>
      <c r="B12" s="189">
        <v>6.42</v>
      </c>
    </row>
    <row r="13" spans="1:7" s="55" customFormat="1" ht="26.25" customHeight="1">
      <c r="A13" s="61" t="s">
        <v>9</v>
      </c>
      <c r="B13" s="190">
        <f>SUM(B5:B12)/8</f>
        <v>6.44</v>
      </c>
    </row>
    <row r="14" spans="1:7" s="55" customFormat="1" ht="22.5" customHeight="1">
      <c r="A14" s="233"/>
      <c r="B14" s="234"/>
    </row>
    <row r="15" spans="1:7" s="55" customFormat="1" ht="25.5" customHeight="1">
      <c r="A15" s="257" t="s">
        <v>97</v>
      </c>
      <c r="B15" s="257"/>
    </row>
    <row r="16" spans="1:7" s="55" customFormat="1" ht="24" customHeight="1">
      <c r="A16" s="55" t="s">
        <v>203</v>
      </c>
    </row>
    <row r="17" spans="1:3" s="55" customFormat="1" ht="25.5" customHeight="1">
      <c r="A17" s="55" t="s">
        <v>204</v>
      </c>
    </row>
    <row r="18" spans="1:3" s="55" customFormat="1" ht="25.5" customHeight="1">
      <c r="A18" s="55" t="s">
        <v>205</v>
      </c>
    </row>
    <row r="19" spans="1:3" s="55" customFormat="1" ht="25.5" customHeight="1">
      <c r="A19" s="55" t="s">
        <v>206</v>
      </c>
    </row>
    <row r="20" spans="1:3" s="55" customFormat="1" ht="25.5" customHeight="1"/>
    <row r="21" spans="1:3" s="55" customFormat="1" ht="25.5" customHeight="1"/>
    <row r="22" spans="1:3" s="55" customFormat="1" ht="25.5" customHeight="1"/>
    <row r="23" spans="1:3" s="55" customFormat="1" ht="21" customHeight="1">
      <c r="A23" s="258"/>
      <c r="B23" s="258"/>
      <c r="C23" s="258"/>
    </row>
    <row r="24" spans="1:3" s="55" customFormat="1" ht="21.75" customHeight="1">
      <c r="A24" s="256" t="s">
        <v>117</v>
      </c>
      <c r="B24" s="256"/>
      <c r="C24" s="256"/>
    </row>
    <row r="25" spans="1:3" s="198" customFormat="1" ht="25.5" customHeight="1">
      <c r="A25" s="198" t="s">
        <v>137</v>
      </c>
    </row>
    <row r="26" spans="1:3" s="198" customFormat="1" ht="25.5" customHeight="1">
      <c r="A26" s="198" t="s">
        <v>110</v>
      </c>
    </row>
    <row r="27" spans="1:3" s="55" customFormat="1" ht="25.5" customHeight="1">
      <c r="A27" s="198"/>
    </row>
    <row r="28" spans="1:3" s="55" customFormat="1" ht="25.5" customHeight="1">
      <c r="A28" s="198"/>
    </row>
    <row r="29" spans="1:3" ht="25.5" customHeight="1">
      <c r="A29" s="1" t="s">
        <v>98</v>
      </c>
    </row>
    <row r="57" ht="33.75" customHeight="1"/>
  </sheetData>
  <mergeCells count="5">
    <mergeCell ref="A24:C24"/>
    <mergeCell ref="A1:B1"/>
    <mergeCell ref="A2:B2"/>
    <mergeCell ref="A15:B15"/>
    <mergeCell ref="A23:C23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sqref="A1:B1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46" customFormat="1" ht="18" customHeight="1">
      <c r="A1" s="252" t="s">
        <v>192</v>
      </c>
      <c r="B1" s="252"/>
      <c r="C1" s="184"/>
      <c r="D1" s="184"/>
      <c r="G1" s="157"/>
    </row>
    <row r="2" spans="1:7" s="55" customFormat="1" ht="30.75" customHeight="1">
      <c r="A2" s="255" t="s">
        <v>111</v>
      </c>
      <c r="B2" s="255"/>
    </row>
    <row r="3" spans="1:7" s="55" customFormat="1" ht="28.5" customHeight="1">
      <c r="A3" s="55" t="s">
        <v>90</v>
      </c>
    </row>
    <row r="4" spans="1:7" s="186" customFormat="1" ht="50.25" customHeight="1">
      <c r="A4" s="209" t="s">
        <v>74</v>
      </c>
      <c r="B4" s="185" t="s">
        <v>94</v>
      </c>
    </row>
    <row r="5" spans="1:7" s="55" customFormat="1" ht="25.5" customHeight="1">
      <c r="A5" s="159" t="s">
        <v>88</v>
      </c>
      <c r="B5" s="197">
        <v>6.57</v>
      </c>
    </row>
    <row r="6" spans="1:7" s="55" customFormat="1" ht="25.5" customHeight="1">
      <c r="A6" s="163" t="s">
        <v>76</v>
      </c>
      <c r="B6" s="188">
        <v>6.34</v>
      </c>
    </row>
    <row r="7" spans="1:7" s="55" customFormat="1" ht="25.5" customHeight="1">
      <c r="A7" s="163" t="s">
        <v>91</v>
      </c>
      <c r="B7" s="188">
        <v>6.45</v>
      </c>
    </row>
    <row r="8" spans="1:7" s="55" customFormat="1" ht="25.5" customHeight="1">
      <c r="A8" s="163" t="s">
        <v>92</v>
      </c>
      <c r="B8" s="188">
        <v>6.55</v>
      </c>
    </row>
    <row r="9" spans="1:7" s="55" customFormat="1" ht="25.5" customHeight="1">
      <c r="A9" s="163" t="s">
        <v>79</v>
      </c>
      <c r="B9" s="188">
        <v>6.35</v>
      </c>
    </row>
    <row r="10" spans="1:7" s="55" customFormat="1" ht="25.5" customHeight="1">
      <c r="A10" s="163" t="s">
        <v>87</v>
      </c>
      <c r="B10" s="188">
        <v>6.45</v>
      </c>
    </row>
    <row r="11" spans="1:7" s="55" customFormat="1" ht="25.5" customHeight="1">
      <c r="A11" s="163" t="s">
        <v>80</v>
      </c>
      <c r="B11" s="188">
        <v>6.39</v>
      </c>
    </row>
    <row r="12" spans="1:7" s="55" customFormat="1" ht="25.5" customHeight="1">
      <c r="A12" s="171" t="s">
        <v>93</v>
      </c>
      <c r="B12" s="189">
        <v>6.42</v>
      </c>
    </row>
    <row r="13" spans="1:7" s="55" customFormat="1" ht="26.25" customHeight="1">
      <c r="A13" s="208" t="s">
        <v>9</v>
      </c>
      <c r="B13" s="190">
        <f>SUM(B5:B12)/8</f>
        <v>6.44</v>
      </c>
    </row>
    <row r="14" spans="1:7" s="55" customFormat="1" ht="25.5" customHeight="1">
      <c r="A14" s="257" t="s">
        <v>97</v>
      </c>
      <c r="B14" s="257"/>
    </row>
    <row r="15" spans="1:7" s="55" customFormat="1" ht="24" customHeight="1">
      <c r="A15" s="55" t="s">
        <v>118</v>
      </c>
    </row>
    <row r="16" spans="1:7" s="55" customFormat="1" ht="25.5" customHeight="1">
      <c r="A16" s="55" t="s">
        <v>121</v>
      </c>
    </row>
    <row r="17" spans="1:3" s="55" customFormat="1" ht="25.5" customHeight="1">
      <c r="A17" s="55" t="s">
        <v>122</v>
      </c>
    </row>
    <row r="18" spans="1:3" s="55" customFormat="1" ht="25.5" customHeight="1">
      <c r="A18" s="55" t="s">
        <v>123</v>
      </c>
    </row>
    <row r="19" spans="1:3" s="55" customFormat="1" ht="25.5" customHeight="1">
      <c r="A19" s="55" t="s">
        <v>119</v>
      </c>
    </row>
    <row r="20" spans="1:3" s="55" customFormat="1" ht="25.5" customHeight="1">
      <c r="A20" s="55" t="s">
        <v>123</v>
      </c>
    </row>
    <row r="21" spans="1:3" s="55" customFormat="1" ht="25.5" customHeight="1">
      <c r="A21" s="55" t="s">
        <v>120</v>
      </c>
    </row>
    <row r="22" spans="1:3" s="55" customFormat="1" ht="25.5" customHeight="1">
      <c r="A22" s="55" t="s">
        <v>123</v>
      </c>
    </row>
    <row r="23" spans="1:3" s="55" customFormat="1" ht="24" customHeight="1">
      <c r="A23" s="55" t="s">
        <v>124</v>
      </c>
    </row>
    <row r="24" spans="1:3" s="55" customFormat="1" ht="25.5" customHeight="1">
      <c r="A24" s="55" t="s">
        <v>123</v>
      </c>
    </row>
    <row r="25" spans="1:3" s="55" customFormat="1" ht="30.75" customHeight="1"/>
    <row r="26" spans="1:3" s="55" customFormat="1" ht="21.75" customHeight="1">
      <c r="A26" s="256" t="s">
        <v>117</v>
      </c>
      <c r="B26" s="256"/>
      <c r="C26" s="256"/>
    </row>
    <row r="27" spans="1:3" s="198" customFormat="1" ht="25.5" customHeight="1">
      <c r="A27" s="198" t="s">
        <v>109</v>
      </c>
    </row>
    <row r="28" spans="1:3" s="198" customFormat="1" ht="25.5" customHeight="1">
      <c r="A28" s="198" t="s">
        <v>138</v>
      </c>
    </row>
    <row r="29" spans="1:3" s="55" customFormat="1" ht="25.5" customHeight="1">
      <c r="A29" s="198"/>
    </row>
    <row r="30" spans="1:3" s="55" customFormat="1" ht="25.5" customHeight="1">
      <c r="A30" s="198"/>
    </row>
    <row r="31" spans="1:3" ht="25.5" customHeight="1">
      <c r="A31" s="1" t="s">
        <v>98</v>
      </c>
    </row>
    <row r="59" ht="33.75" customHeight="1"/>
  </sheetData>
  <mergeCells count="4">
    <mergeCell ref="A1:B1"/>
    <mergeCell ref="A2:B2"/>
    <mergeCell ref="A14:B14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ข้อ3-4</vt:lpstr>
      <vt:lpstr>ข้อ 5</vt:lpstr>
      <vt:lpstr>ข้อ 6</vt:lpstr>
      <vt:lpstr>ข้อ 7</vt:lpstr>
      <vt:lpstr>ส่วนที่ 4</vt:lpstr>
      <vt:lpstr>ผดนง_ยุทธศาสตร์</vt:lpstr>
      <vt:lpstr>ส่วนที่3</vt:lpstr>
      <vt:lpstr>ยธ_ศก</vt:lpstr>
      <vt:lpstr>ยธ_ชุมชน</vt:lpstr>
      <vt:lpstr>ยธ_ทรัพล้อม</vt:lpstr>
      <vt:lpstr>ยธ_MGT</vt:lpstr>
      <vt:lpstr>ยธ_(2)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2015-11-20T01:34:55Z</cp:lastPrinted>
  <dcterms:created xsi:type="dcterms:W3CDTF">2012-11-07T07:49:12Z</dcterms:created>
  <dcterms:modified xsi:type="dcterms:W3CDTF">2015-11-30T02:27:02Z</dcterms:modified>
</cp:coreProperties>
</file>