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firstSheet="2" activeTab="4"/>
  </bookViews>
  <sheets>
    <sheet name="งบทดลอง" sheetId="23" r:id="rId1"/>
    <sheet name="รายงานรับ-จ่าย" sheetId="24" r:id="rId2"/>
    <sheet name="หมายเหตุ 1" sheetId="2" r:id="rId3"/>
    <sheet name="หมายเหตุ 2" sheetId="3" r:id="rId4"/>
    <sheet name="กระดาษทำการกระทบยอด" sheetId="21" r:id="rId5"/>
    <sheet name="กระดาษทำการ งปม.คงเหลือ" sheetId="27" r:id="rId6"/>
    <sheet name="กระดาษทำการเงินสะสม" sheetId="25" r:id="rId7"/>
    <sheet name="กระดาษทำการ โอนงปม." sheetId="26" r:id="rId8"/>
    <sheet name="Sheet1" sheetId="8" r:id="rId9"/>
  </sheets>
  <definedNames>
    <definedName name="_xlnm.Print_Titles" localSheetId="5">'กระดาษทำการ งปม.คงเหลือ'!$6:$11</definedName>
    <definedName name="_xlnm.Print_Titles" localSheetId="7">'กระดาษทำการ โอนงปม.'!$1:$2</definedName>
    <definedName name="_xlnm.Print_Titles" localSheetId="4">กระดาษทำการกระทบยอด!$6:$13</definedName>
    <definedName name="_xlnm.Print_Titles" localSheetId="6">กระดาษทำการเงินสะสม!$1:$2</definedName>
    <definedName name="_xlnm.Print_Titles" localSheetId="0">งบทดลอง!$1:$9</definedName>
    <definedName name="_xlnm.Print_Titles" localSheetId="1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Q74" i="27"/>
  <c r="P74"/>
  <c r="O74"/>
  <c r="M74"/>
  <c r="L74"/>
  <c r="K74"/>
  <c r="I74"/>
  <c r="H74"/>
  <c r="F74"/>
  <c r="E74"/>
  <c r="S73"/>
  <c r="R72"/>
  <c r="R71"/>
  <c r="R70"/>
  <c r="R69"/>
  <c r="R68"/>
  <c r="R67"/>
  <c r="Q73"/>
  <c r="P73"/>
  <c r="O73"/>
  <c r="N73"/>
  <c r="M73"/>
  <c r="L73"/>
  <c r="K73"/>
  <c r="J73"/>
  <c r="I73"/>
  <c r="H73"/>
  <c r="G73"/>
  <c r="F73"/>
  <c r="E73"/>
  <c r="D73"/>
  <c r="C73"/>
  <c r="S66"/>
  <c r="R66"/>
  <c r="Q66"/>
  <c r="P66"/>
  <c r="O66"/>
  <c r="N66"/>
  <c r="M66"/>
  <c r="L66"/>
  <c r="K66"/>
  <c r="J66"/>
  <c r="I66"/>
  <c r="H66"/>
  <c r="G66"/>
  <c r="F66"/>
  <c r="E66"/>
  <c r="D66"/>
  <c r="C66"/>
  <c r="S64"/>
  <c r="R64"/>
  <c r="Q64"/>
  <c r="P64"/>
  <c r="O64"/>
  <c r="N64"/>
  <c r="M64"/>
  <c r="L64"/>
  <c r="K64"/>
  <c r="J64"/>
  <c r="I64"/>
  <c r="H64"/>
  <c r="G64"/>
  <c r="F64"/>
  <c r="E64"/>
  <c r="D64"/>
  <c r="C64"/>
  <c r="S62"/>
  <c r="R61"/>
  <c r="R62" s="1"/>
  <c r="Q62"/>
  <c r="P62"/>
  <c r="O62"/>
  <c r="N62"/>
  <c r="M62"/>
  <c r="L62"/>
  <c r="K62"/>
  <c r="J62"/>
  <c r="I62"/>
  <c r="H62"/>
  <c r="G62"/>
  <c r="F62"/>
  <c r="E62"/>
  <c r="D62"/>
  <c r="C62"/>
  <c r="R59"/>
  <c r="R58"/>
  <c r="R57"/>
  <c r="R56"/>
  <c r="R55"/>
  <c r="R54"/>
  <c r="R60" s="1"/>
  <c r="Q60"/>
  <c r="P60"/>
  <c r="O60"/>
  <c r="N60"/>
  <c r="M60"/>
  <c r="L60"/>
  <c r="K60"/>
  <c r="J60"/>
  <c r="S60" s="1"/>
  <c r="I60"/>
  <c r="H60"/>
  <c r="G60"/>
  <c r="F60"/>
  <c r="E60"/>
  <c r="D60"/>
  <c r="C60"/>
  <c r="S53"/>
  <c r="R52"/>
  <c r="R51"/>
  <c r="R50"/>
  <c r="R49"/>
  <c r="R48"/>
  <c r="R53" s="1"/>
  <c r="Q53"/>
  <c r="P53"/>
  <c r="O53"/>
  <c r="N53"/>
  <c r="M53"/>
  <c r="L53"/>
  <c r="K53"/>
  <c r="J53"/>
  <c r="I53"/>
  <c r="H53"/>
  <c r="G53"/>
  <c r="F53"/>
  <c r="E53"/>
  <c r="D53"/>
  <c r="C53"/>
  <c r="R46"/>
  <c r="R45"/>
  <c r="R44"/>
  <c r="R43"/>
  <c r="R42"/>
  <c r="R41"/>
  <c r="R40"/>
  <c r="R39"/>
  <c r="R38"/>
  <c r="R37"/>
  <c r="R36"/>
  <c r="Q47"/>
  <c r="P47"/>
  <c r="O47"/>
  <c r="N47"/>
  <c r="M47"/>
  <c r="L47"/>
  <c r="K47"/>
  <c r="J47"/>
  <c r="I47"/>
  <c r="H47"/>
  <c r="G47"/>
  <c r="G74" s="1"/>
  <c r="F47"/>
  <c r="E47"/>
  <c r="D47"/>
  <c r="D74" s="1"/>
  <c r="C47"/>
  <c r="R34"/>
  <c r="R33"/>
  <c r="R32"/>
  <c r="R31"/>
  <c r="R30"/>
  <c r="R35" s="1"/>
  <c r="Q35"/>
  <c r="P35"/>
  <c r="O35"/>
  <c r="N35"/>
  <c r="N74" s="1"/>
  <c r="M35"/>
  <c r="L35"/>
  <c r="K35"/>
  <c r="J35"/>
  <c r="J74" s="1"/>
  <c r="I35"/>
  <c r="H35"/>
  <c r="G35"/>
  <c r="F35"/>
  <c r="E35"/>
  <c r="D35"/>
  <c r="C35"/>
  <c r="C74" s="1"/>
  <c r="S29"/>
  <c r="R28"/>
  <c r="R27"/>
  <c r="R26"/>
  <c r="R25"/>
  <c r="R29" s="1"/>
  <c r="Q29"/>
  <c r="P29"/>
  <c r="O29"/>
  <c r="N29"/>
  <c r="M29"/>
  <c r="L29"/>
  <c r="K29"/>
  <c r="J29"/>
  <c r="I29"/>
  <c r="H29"/>
  <c r="G29"/>
  <c r="F29"/>
  <c r="E29"/>
  <c r="D29"/>
  <c r="C29"/>
  <c r="R23"/>
  <c r="R22"/>
  <c r="R21"/>
  <c r="R20"/>
  <c r="R19"/>
  <c r="R24"/>
  <c r="Q24"/>
  <c r="P24"/>
  <c r="O24"/>
  <c r="N24"/>
  <c r="M24"/>
  <c r="L24"/>
  <c r="K24"/>
  <c r="J24"/>
  <c r="I24"/>
  <c r="H24"/>
  <c r="G24"/>
  <c r="F24"/>
  <c r="E24"/>
  <c r="D24"/>
  <c r="C24"/>
  <c r="S24"/>
  <c r="R17"/>
  <c r="R16"/>
  <c r="R15"/>
  <c r="R14"/>
  <c r="S18"/>
  <c r="R13"/>
  <c r="R18" s="1"/>
  <c r="Q18"/>
  <c r="P18"/>
  <c r="O18"/>
  <c r="N18"/>
  <c r="M18"/>
  <c r="L18"/>
  <c r="K18"/>
  <c r="J18"/>
  <c r="I18"/>
  <c r="H18"/>
  <c r="G18"/>
  <c r="F18"/>
  <c r="E18"/>
  <c r="D18"/>
  <c r="C18"/>
  <c r="R74" l="1"/>
  <c r="R47"/>
  <c r="S47"/>
  <c r="S74"/>
  <c r="S35"/>
  <c r="R73"/>
  <c r="P77" i="21" l="1"/>
  <c r="P76"/>
  <c r="Q76"/>
  <c r="E67" i="23" l="1"/>
  <c r="D67"/>
  <c r="X34" i="2"/>
  <c r="X27"/>
  <c r="X86"/>
  <c r="X53"/>
  <c r="W86"/>
  <c r="W53"/>
  <c r="W37"/>
  <c r="W34"/>
  <c r="W30"/>
  <c r="W27"/>
  <c r="W23"/>
  <c r="W13"/>
  <c r="W87" s="1"/>
  <c r="Q71" i="21" l="1"/>
  <c r="Q69"/>
  <c r="Q64"/>
  <c r="Q57"/>
  <c r="Q48"/>
  <c r="Q42"/>
  <c r="Q36"/>
  <c r="Q29"/>
  <c r="O77"/>
  <c r="N77"/>
  <c r="M77"/>
  <c r="L77"/>
  <c r="K77"/>
  <c r="J77"/>
  <c r="I77"/>
  <c r="H77"/>
  <c r="G77"/>
  <c r="F77"/>
  <c r="Q77" s="1"/>
  <c r="Q75"/>
  <c r="P74"/>
  <c r="O74"/>
  <c r="N74"/>
  <c r="M74"/>
  <c r="L74"/>
  <c r="K74"/>
  <c r="J74"/>
  <c r="I74"/>
  <c r="H74"/>
  <c r="G74"/>
  <c r="F74"/>
  <c r="Q74" s="1"/>
  <c r="O70"/>
  <c r="N70"/>
  <c r="M70"/>
  <c r="L70"/>
  <c r="K70"/>
  <c r="J70"/>
  <c r="I70"/>
  <c r="H70"/>
  <c r="G70"/>
  <c r="F70"/>
  <c r="Q70" s="1"/>
  <c r="P69"/>
  <c r="P70" s="1"/>
  <c r="Q68"/>
  <c r="O67"/>
  <c r="N67"/>
  <c r="M67"/>
  <c r="L67"/>
  <c r="K67"/>
  <c r="J67"/>
  <c r="I67"/>
  <c r="H67"/>
  <c r="G67"/>
  <c r="F67"/>
  <c r="P66"/>
  <c r="P65"/>
  <c r="P67" s="1"/>
  <c r="P62"/>
  <c r="P61"/>
  <c r="P60"/>
  <c r="P59"/>
  <c r="P58"/>
  <c r="P55"/>
  <c r="P54"/>
  <c r="P53"/>
  <c r="P52"/>
  <c r="P51"/>
  <c r="P50"/>
  <c r="P49"/>
  <c r="P56" s="1"/>
  <c r="P46"/>
  <c r="P45"/>
  <c r="P44"/>
  <c r="P43"/>
  <c r="P40"/>
  <c r="P39"/>
  <c r="P38"/>
  <c r="P37"/>
  <c r="O63"/>
  <c r="N63"/>
  <c r="M63"/>
  <c r="L63"/>
  <c r="K63"/>
  <c r="J63"/>
  <c r="I63"/>
  <c r="H63"/>
  <c r="G63"/>
  <c r="F63"/>
  <c r="Q63" s="1"/>
  <c r="O56"/>
  <c r="N56"/>
  <c r="M56"/>
  <c r="L56"/>
  <c r="K56"/>
  <c r="J56"/>
  <c r="I56"/>
  <c r="H56"/>
  <c r="G56"/>
  <c r="F56"/>
  <c r="P47"/>
  <c r="O47"/>
  <c r="N47"/>
  <c r="M47"/>
  <c r="L47"/>
  <c r="K47"/>
  <c r="J47"/>
  <c r="I47"/>
  <c r="H47"/>
  <c r="G47"/>
  <c r="F47"/>
  <c r="Q47" s="1"/>
  <c r="O41"/>
  <c r="N41"/>
  <c r="M41"/>
  <c r="L41"/>
  <c r="K41"/>
  <c r="J41"/>
  <c r="I41"/>
  <c r="H41"/>
  <c r="G41"/>
  <c r="F41"/>
  <c r="Q41" s="1"/>
  <c r="P34"/>
  <c r="P33"/>
  <c r="P32"/>
  <c r="P31"/>
  <c r="P30"/>
  <c r="O35"/>
  <c r="N35"/>
  <c r="M35"/>
  <c r="L35"/>
  <c r="K35"/>
  <c r="J35"/>
  <c r="I35"/>
  <c r="H35"/>
  <c r="G35"/>
  <c r="F35"/>
  <c r="P27"/>
  <c r="P26"/>
  <c r="P25"/>
  <c r="P24"/>
  <c r="P23"/>
  <c r="P28" s="1"/>
  <c r="O28"/>
  <c r="N28"/>
  <c r="M28"/>
  <c r="L28"/>
  <c r="K28"/>
  <c r="J28"/>
  <c r="I28"/>
  <c r="H28"/>
  <c r="G28"/>
  <c r="F28"/>
  <c r="Q28" s="1"/>
  <c r="Q22"/>
  <c r="P20"/>
  <c r="P19"/>
  <c r="P18"/>
  <c r="P17"/>
  <c r="P16"/>
  <c r="P15"/>
  <c r="P14"/>
  <c r="P21" s="1"/>
  <c r="O21"/>
  <c r="N21"/>
  <c r="N76" s="1"/>
  <c r="M21"/>
  <c r="L21"/>
  <c r="L76" s="1"/>
  <c r="K21"/>
  <c r="J21"/>
  <c r="J76" s="1"/>
  <c r="I21"/>
  <c r="H21"/>
  <c r="H76" s="1"/>
  <c r="G21"/>
  <c r="F21"/>
  <c r="Q21" s="1"/>
  <c r="G76" l="1"/>
  <c r="I76"/>
  <c r="K76"/>
  <c r="M76"/>
  <c r="O76"/>
  <c r="Q35"/>
  <c r="Q56"/>
  <c r="P63"/>
  <c r="F76"/>
  <c r="P35"/>
  <c r="P41"/>
  <c r="E53" i="2" l="1"/>
  <c r="F86"/>
  <c r="E86"/>
  <c r="V84"/>
  <c r="X84" s="1"/>
  <c r="V83"/>
  <c r="X83" s="1"/>
  <c r="V82"/>
  <c r="X82" s="1"/>
  <c r="V81"/>
  <c r="X81" s="1"/>
  <c r="V85" l="1"/>
  <c r="X85" s="1"/>
  <c r="V80"/>
  <c r="X80" s="1"/>
  <c r="V79"/>
  <c r="X79" s="1"/>
  <c r="F53" l="1"/>
  <c r="F23"/>
  <c r="E13" l="1"/>
  <c r="V86"/>
  <c r="V78"/>
  <c r="V77"/>
  <c r="V76"/>
  <c r="V75"/>
  <c r="V74"/>
  <c r="V73"/>
  <c r="V72"/>
  <c r="V71"/>
  <c r="V70"/>
  <c r="V68"/>
  <c r="V67"/>
  <c r="V66"/>
  <c r="X66" s="1"/>
  <c r="V65"/>
  <c r="V64"/>
  <c r="V63"/>
  <c r="V62"/>
  <c r="V61"/>
  <c r="V60"/>
  <c r="V59"/>
  <c r="V58"/>
  <c r="X58" s="1"/>
  <c r="V57"/>
  <c r="V56"/>
  <c r="V55"/>
  <c r="V54"/>
  <c r="V53"/>
  <c r="V52"/>
  <c r="V51"/>
  <c r="V50"/>
  <c r="X50" s="1"/>
  <c r="V49"/>
  <c r="X49" s="1"/>
  <c r="V48"/>
  <c r="V47"/>
  <c r="V46"/>
  <c r="V45"/>
  <c r="X45" s="1"/>
  <c r="V44"/>
  <c r="V43"/>
  <c r="V42"/>
  <c r="V41"/>
  <c r="X41" s="1"/>
  <c r="V40"/>
  <c r="V39"/>
  <c r="V38"/>
  <c r="V37"/>
  <c r="V36"/>
  <c r="V35"/>
  <c r="V34"/>
  <c r="V33"/>
  <c r="V32"/>
  <c r="V31"/>
  <c r="V30"/>
  <c r="V29"/>
  <c r="V28"/>
  <c r="V27"/>
  <c r="V26"/>
  <c r="V25"/>
  <c r="V24"/>
  <c r="V23"/>
  <c r="V22"/>
  <c r="X22" s="1"/>
  <c r="V21"/>
  <c r="V20"/>
  <c r="V19"/>
  <c r="X19" s="1"/>
  <c r="V18"/>
  <c r="V17"/>
  <c r="V16"/>
  <c r="V15"/>
  <c r="V14"/>
  <c r="V13"/>
  <c r="V12"/>
  <c r="V11"/>
  <c r="V10"/>
  <c r="V9"/>
  <c r="F27"/>
  <c r="E27"/>
  <c r="D27"/>
  <c r="X26"/>
  <c r="G15" i="3"/>
  <c r="D86" i="2"/>
  <c r="X78"/>
  <c r="X77"/>
  <c r="X76"/>
  <c r="X75"/>
  <c r="X74"/>
  <c r="X73"/>
  <c r="X72"/>
  <c r="X68"/>
  <c r="X65"/>
  <c r="X64"/>
  <c r="X63"/>
  <c r="X62"/>
  <c r="X61"/>
  <c r="X60"/>
  <c r="X59"/>
  <c r="X57"/>
  <c r="X56"/>
  <c r="X55"/>
  <c r="X54"/>
  <c r="D53"/>
  <c r="X52"/>
  <c r="X51"/>
  <c r="X48"/>
  <c r="X47"/>
  <c r="X44"/>
  <c r="X43"/>
  <c r="X42"/>
  <c r="X40"/>
  <c r="X39"/>
  <c r="X38"/>
  <c r="X37"/>
  <c r="F37"/>
  <c r="E37"/>
  <c r="D37"/>
  <c r="X36"/>
  <c r="X35"/>
  <c r="F34"/>
  <c r="E34"/>
  <c r="D34"/>
  <c r="X33"/>
  <c r="X32"/>
  <c r="X31"/>
  <c r="X30"/>
  <c r="F30"/>
  <c r="E30"/>
  <c r="D30"/>
  <c r="X29"/>
  <c r="X28"/>
  <c r="X25"/>
  <c r="X24"/>
  <c r="E23"/>
  <c r="E87" s="1"/>
  <c r="D23"/>
  <c r="X21"/>
  <c r="X20"/>
  <c r="X18"/>
  <c r="X17"/>
  <c r="X16"/>
  <c r="X15"/>
  <c r="F13"/>
  <c r="D13"/>
  <c r="D87" s="1"/>
  <c r="X12"/>
  <c r="X11"/>
  <c r="X10"/>
  <c r="V87" l="1"/>
  <c r="X87" s="1"/>
  <c r="X23"/>
  <c r="X9"/>
  <c r="X13" s="1"/>
  <c r="Y87" l="1"/>
  <c r="F87"/>
</calcChain>
</file>

<file path=xl/sharedStrings.xml><?xml version="1.0" encoding="utf-8"?>
<sst xmlns="http://schemas.openxmlformats.org/spreadsheetml/2006/main" count="1189" uniqueCount="501">
  <si>
    <t>องค์การบริหารส่วนตำบลฉลอง</t>
  </si>
  <si>
    <t>จนถึงปัจจุบัน</t>
  </si>
  <si>
    <t>รายการ</t>
  </si>
  <si>
    <t>รหัสบัญชี</t>
  </si>
  <si>
    <t>จำนวนเงิน</t>
  </si>
  <si>
    <t/>
  </si>
  <si>
    <t>หมวดภาษีอากร</t>
  </si>
  <si>
    <t>รวม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</si>
  <si>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</si>
  <si>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</si>
  <si>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</si>
  <si>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</si>
  <si>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</si>
  <si>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</si>
  <si>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</si>
  <si>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</si>
  <si>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</si>
  <si>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</si>
  <si>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</si>
  <si>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</si>
  <si>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</si>
  <si>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</si>
  <si>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</si>
  <si>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</si>
  <si>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</si>
  <si>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</si>
  <si>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</si>
  <si>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</si>
  <si>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</si>
  <si>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</si>
  <si>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</si>
  <si>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</si>
  <si>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</si>
  <si>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</si>
  <si>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</si>
  <si>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</si>
  <si>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</si>
  <si>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</si>
  <si>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</si>
  <si>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</si>
  <si>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</si>
  <si>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</si>
  <si>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</si>
  <si>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</si>
  <si>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</si>
  <si>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</si>
  <si>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</si>
  <si>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</si>
  <si>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</si>
  <si>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</si>
  <si>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</si>
  <si>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</si>
  <si>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</si>
  <si>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</si>
  <si>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</si>
  <si>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</si>
  <si>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</si>
  <si>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</si>
  <si>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</si>
  <si>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</si>
  <si>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</si>
  <si>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</si>
  <si>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</si>
  <si>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</si>
  <si>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</si>
  <si>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</si>
  <si>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</si>
  <si>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</si>
  <si>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</si>
  <si>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</si>
  <si>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</si>
  <si>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</si>
  <si>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</si>
  <si>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</si>
  <si>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</si>
  <si>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</si>
  <si>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</si>
  <si>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</si>
  <si>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</si>
  <si>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</si>
  <si>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</si>
  <si>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</si>
  <si>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</si>
  <si>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รวมรายรับทั้งสิ้น</t>
  </si>
  <si>
    <t>หมายเหตุ  2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</si>
  <si>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</si>
  <si>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</si>
  <si>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</si>
  <si>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</si>
  <si>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</si>
  <si>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</si>
  <si>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</si>
  <si>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</si>
  <si>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</si>
  <si>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</si>
  <si>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</si>
  <si>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</si>
  <si>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</si>
  <si>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บริหารงานคลัง</t>
  </si>
  <si>
    <t>เคหะและชุมชน</t>
  </si>
  <si>
    <t>บริหารทั่วไปเกี่ยวกับ</t>
  </si>
  <si>
    <t>ส่วนตำบล</t>
  </si>
  <si>
    <t>สร้างความเข็มแข็ง</t>
  </si>
  <si>
    <t>งานส่งเสริมและสนับ</t>
  </si>
  <si>
    <t>ค่าก่อสร้างสิ่งสาธารณูปการ</t>
  </si>
  <si>
    <t>โครงการติดตั้งระบบกระจายเสียงทางไกลอัตโนมัติแบบ</t>
  </si>
  <si>
    <t>ชองชุมชน</t>
  </si>
  <si>
    <t>สนุนความเข็มแข็ง</t>
  </si>
  <si>
    <t>ไร้สายตามสายทุกหมู่บ้าน</t>
  </si>
  <si>
    <t>ของชุมชน</t>
  </si>
  <si>
    <t>ค่าก่อสร้างสิ่งสาธารณูปโภค</t>
  </si>
  <si>
    <t>แผนงานการรักษาความสงบภายใน</t>
  </si>
  <si>
    <t>แผนงานเคหะและชุมชน</t>
  </si>
  <si>
    <t>00120</t>
  </si>
  <si>
    <t>00240</t>
  </si>
  <si>
    <t>งานบริหารทั่วไปเกี่ยวกับการรักษาความสงบภายใน</t>
  </si>
  <si>
    <t>งานบริหารทั่วไปเกี่ยวกับเคหะและชุมชน</t>
  </si>
  <si>
    <t>งานไฟฟ้าถนน</t>
  </si>
  <si>
    <t>แผนงาน / งาน</t>
  </si>
  <si>
    <t>00121</t>
  </si>
  <si>
    <t>00241</t>
  </si>
  <si>
    <t>00242</t>
  </si>
  <si>
    <t>รายจ่ายเพื่อให้ได้มาซึ่งบริการ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</si>
  <si>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</si>
  <si>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</si>
  <si>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รวมเดือนนี้</t>
  </si>
  <si>
    <t>รวมตั้งแต่ต้นปี</t>
  </si>
  <si>
    <t>รวมทั้งสิ้นเดือนนี้</t>
  </si>
  <si>
    <t>รวมทั้งสิ้นตั้งแต่ต้นปี</t>
  </si>
  <si>
    <t>แผนงานบริหารงานทั่วไป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</si>
  <si>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</si>
  <si>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</si>
  <si>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</si>
  <si>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</si>
  <si>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</si>
  <si>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</si>
  <si>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</si>
  <si>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</si>
  <si>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</si>
  <si>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</si>
  <si>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</si>
  <si>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</si>
  <si>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</si>
  <si>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</si>
  <si>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</si>
  <si>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</si>
  <si>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00111</t>
  </si>
  <si>
    <t>00113</t>
  </si>
  <si>
    <t>00211</t>
  </si>
  <si>
    <t>00212</t>
  </si>
  <si>
    <t>00252</t>
  </si>
  <si>
    <t>00262</t>
  </si>
  <si>
    <t>00263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</si>
  <si>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</si>
  <si>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</si>
  <si>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</si>
  <si>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</si>
  <si>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</si>
  <si>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</si>
  <si>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</si>
  <si>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</si>
  <si>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</si>
  <si>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</si>
  <si>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</si>
  <si>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</si>
  <si>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</si>
  <si>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</si>
  <si>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</si>
  <si>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</si>
  <si>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</si>
  <si>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</si>
  <si>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</si>
  <si>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</si>
  <si>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</si>
  <si>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</si>
  <si>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</si>
  <si>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รายจ่ายเกี่ยวกับการรับรองและพิธีการ</t>
  </si>
  <si>
    <t>วัสดุสำนักงาน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</si>
  <si>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</si>
  <si>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</si>
  <si>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</si>
  <si>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</si>
  <si>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วัสดุคอมพิวเตอร์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</si>
  <si>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</si>
  <si>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</si>
  <si>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</si>
  <si>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</si>
  <si>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</si>
  <si>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ครุภัณฑ์คอมพิวเตอร์</t>
  </si>
  <si>
    <t>ค่าบำรุงรักษาและปรับปรุงครุภัณฑ์</t>
  </si>
  <si>
    <t>เงินอุดหนุนองค์กรปกครองส่วนท้องถิ่น</t>
  </si>
  <si>
    <t>เงินอุดหนุนส่วนราชการ</t>
  </si>
  <si>
    <t>เงินปันผลหรือเงินรางวัลต่าง ๆ</t>
  </si>
  <si>
    <t>แผนงานสาธารณสุข</t>
  </si>
  <si>
    <t>แผนงานสังคมสงเคราะห์</t>
  </si>
  <si>
    <t>แผนงานการเกษตร</t>
  </si>
  <si>
    <t>00220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</si>
  <si>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</si>
  <si>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</si>
  <si>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</si>
  <si>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</si>
  <si>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งานบริหารทั่วไปเกี่ยวกับศาสนาวัฒนธรรมและนันทนาการ</t>
  </si>
  <si>
    <t>งานส่งเสริมการเกษตร</t>
  </si>
  <si>
    <t>00223</t>
  </si>
  <si>
    <t>00232</t>
  </si>
  <si>
    <t>00261</t>
  </si>
  <si>
    <t>00321</t>
  </si>
  <si>
    <t>วัสดุไฟฟ้าและวิทยุ</t>
  </si>
  <si>
    <t>ค่าอาหารเสริม (นม)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</si>
  <si>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</si>
  <si>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</si>
  <si>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</si>
  <si>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ครุภัณฑ์ยานพาหนะและขนส่ง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</si>
  <si>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</si>
  <si>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</si>
  <si>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</si>
  <si>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</si>
  <si>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และระดับประถมศึกษา</t>
  </si>
  <si>
    <t>แผนงาน/งาน</t>
  </si>
  <si>
    <t>เงินอุดหนุนเฉพาะกิจปี 60/โครงการก่อสร้างระบบประปา</t>
  </si>
  <si>
    <t>หมู่บ้าน หมู่ที่ 6</t>
  </si>
  <si>
    <t>หมวด/ประเภท</t>
  </si>
  <si>
    <t>เงินช่วยเหลือในการปรับสภาพแวดล้อมที่อยู่อาศัยให้แก่คน</t>
  </si>
  <si>
    <t>พิการที่ได้รับผลกระทบหลังน้ำท่วม</t>
  </si>
  <si>
    <t>ณ วันที่ 30 มิถุนายน 2560</t>
  </si>
  <si>
    <t>เงินอุดหนุนระบุวัตถุประสงค์/เฉพาะกิจ</t>
  </si>
  <si>
    <t>หน้า : 1/1</t>
  </si>
  <si>
    <t>งบทดลอง</t>
  </si>
  <si>
    <t>ปีงบประมาณ 2560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</si>
  <si>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</si>
  <si>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</si>
  <si>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</si>
  <si>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</si>
  <si>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</si>
  <si>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</si>
  <si>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</si>
  <si>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</si>
  <si>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</si>
  <si>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</si>
  <si>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</si>
  <si>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</si>
  <si>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</si>
  <si>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</si>
  <si>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</si>
  <si>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รายจ่ายค้างจ่ายระหว่างดำเนินการ</t>
  </si>
  <si>
    <t xml:space="preserve">21010001  </t>
  </si>
  <si>
    <t>เงินรับฝากภาษีหัก ณ ที่จ่าย</t>
  </si>
  <si>
    <t xml:space="preserve">21040001  </t>
  </si>
  <si>
    <t>เงินรับฝากส่วนลดในการจัดเก็บภาษีบำรุงท้องที่ 6%</t>
  </si>
  <si>
    <t xml:space="preserve">21040005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</si>
  <si>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</si>
  <si>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</si>
  <si>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</si>
  <si>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</si>
  <si>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เงินรับฝากเงินรอคืนจังหวัด</t>
  </si>
  <si>
    <t xml:space="preserve">21040014  </t>
  </si>
  <si>
    <t>เงินรับฝากเงินทุนโครงการเศรษฐกิจชุมชน</t>
  </si>
  <si>
    <t xml:space="preserve">21040016  </t>
  </si>
  <si>
    <t>เงินรับฝากอื่นๆ หลักประกันสุขภาพแห่งชาติ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</si>
  <si>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</si>
  <si>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</si>
  <si>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</si>
  <si>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</si>
  <si>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</si>
  <si>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</si>
  <si>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</si>
  <si>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</si>
  <si>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</si>
  <si>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</si>
  <si>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</si>
  <si>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</si>
  <si>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</si>
  <si>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 xml:space="preserve">41220002  </t>
  </si>
  <si>
    <t xml:space="preserve">41220010  </t>
  </si>
  <si>
    <t xml:space="preserve">41239999  </t>
  </si>
  <si>
    <t xml:space="preserve">41300003  </t>
  </si>
  <si>
    <t>เงินปันผลหรือเงินรางวัลต่างๆ</t>
  </si>
  <si>
    <t xml:space="preserve">41300004  </t>
  </si>
  <si>
    <t xml:space="preserve">41500004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</si>
  <si>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</si>
  <si>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</si>
  <si>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</si>
  <si>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</si>
  <si>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</si>
  <si>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</si>
  <si>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</si>
  <si>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42100006  </t>
  </si>
  <si>
    <t xml:space="preserve">42100007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</si>
  <si>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</si>
  <si>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</si>
  <si>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</si>
  <si>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</si>
  <si>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</si>
  <si>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</si>
  <si>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</si>
  <si>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</si>
  <si>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</si>
  <si>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</si>
  <si>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</si>
  <si>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เงินอุดหนุนระบุวัตถุประสงค์/เฉพาะกิจจากหน่วยงานอื่น</t>
  </si>
  <si>
    <t xml:space="preserve">44100002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</si>
  <si>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</si>
  <si>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</si>
  <si>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</si>
  <si>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</si>
  <si>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</si>
  <si>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</si>
  <si>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</si>
  <si>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</si>
  <si>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</si>
  <si>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</si>
  <si>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รายงานรับ-จ่ายเงิน</t>
  </si>
  <si>
    <t>ปีงบประมาณ 2560 ประจำเดือน มิถุนายน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</si>
  <si>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</si>
  <si>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</si>
  <si>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</si>
  <si>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</si>
  <si>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</si>
  <si>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</si>
  <si>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29,827,722.69</t>
  </si>
  <si>
    <t>รายรับ (หมายเหตุ 1)</t>
  </si>
  <si>
    <t xml:space="preserve">          </t>
  </si>
  <si>
    <t>129,500.00</t>
  </si>
  <si>
    <t>0.00</t>
  </si>
  <si>
    <t>132,347.29</t>
  </si>
  <si>
    <t>3,197.72</t>
  </si>
  <si>
    <t>46,500.00</t>
  </si>
  <si>
    <t>52,471.80</t>
  </si>
  <si>
    <t>หมวดค่าธรรมเนียม ค่าปรับ และใบอนุญาต</t>
  </si>
  <si>
    <t>5,020.00</t>
  </si>
  <si>
    <t>170,000.00</t>
  </si>
  <si>
    <t>76,521.84</t>
  </si>
  <si>
    <t>หมวดรายได้จากทรัพย์สิน</t>
  </si>
  <si>
    <t>81,500.00</t>
  </si>
  <si>
    <t>38,300.00</t>
  </si>
  <si>
    <t>หมวดรายได้เบ็ดเตล็ด</t>
  </si>
  <si>
    <t>5,000.00</t>
  </si>
  <si>
    <t>15,572,500.00</t>
  </si>
  <si>
    <t>14,011,370.08</t>
  </si>
  <si>
    <t>หมวดภาษีจัดสรร</t>
  </si>
  <si>
    <t>1,472,760.49</t>
  </si>
  <si>
    <t>24,400,000.00</t>
  </si>
  <si>
    <t>16,098,606.00</t>
  </si>
  <si>
    <t>หมวดเงินอุดหนุนทั่วไป</t>
  </si>
  <si>
    <t>93,150.00</t>
  </si>
  <si>
    <t>40,400,000.00</t>
  </si>
  <si>
    <t>30,409,617.01</t>
  </si>
  <si>
    <t>1,579,128.21</t>
  </si>
  <si>
    <t>1,271,320.00</t>
  </si>
  <si>
    <t>หมวดเงินอุดหนุนระบุวัตถุประสงค์/เฉพาะกิจ</t>
  </si>
  <si>
    <t>89,320.00</t>
  </si>
  <si>
    <t>41,671,320.00</t>
  </si>
  <si>
    <t>31,680,937.01</t>
  </si>
  <si>
    <t>1,668,448.21</t>
  </si>
  <si>
    <t>51,202.00</t>
  </si>
  <si>
    <t>6,688.00</t>
  </si>
  <si>
    <t>123,000.00</t>
  </si>
  <si>
    <t>18,000.00</t>
  </si>
  <si>
    <t>141,995.90</t>
  </si>
  <si>
    <t>24,039.67</t>
  </si>
  <si>
    <t>2,104.71</t>
  </si>
  <si>
    <t>204.08</t>
  </si>
  <si>
    <t>199,385.00</t>
  </si>
  <si>
    <t>28,650.00</t>
  </si>
  <si>
    <t>41,268.00</t>
  </si>
  <si>
    <t>4,936.00</t>
  </si>
  <si>
    <t>60,282.00</t>
  </si>
  <si>
    <t>831,863.00</t>
  </si>
  <si>
    <t>เงินรับฝากค่าใช้จ่ายอื่น</t>
  </si>
  <si>
    <t>99,324.00</t>
  </si>
  <si>
    <t>1,598.80</t>
  </si>
  <si>
    <t>30.00</t>
  </si>
  <si>
    <t>เงินรับฝากอื่น ๆ</t>
  </si>
  <si>
    <t>14,856.58</t>
  </si>
  <si>
    <t>รวมรายรับ</t>
  </si>
  <si>
    <t>รายจ่าย</t>
  </si>
  <si>
    <t>17,745,984.00</t>
  </si>
  <si>
    <t>10,116,798.00</t>
  </si>
  <si>
    <t>1,066,936.00</t>
  </si>
  <si>
    <t>2,657,520.00</t>
  </si>
  <si>
    <t>1,928,340.00</t>
  </si>
  <si>
    <t>214,260.00</t>
  </si>
  <si>
    <t>6,102,720.00</t>
  </si>
  <si>
    <t>4,225,779.00</t>
  </si>
  <si>
    <t>478,985.00</t>
  </si>
  <si>
    <t>602,000.00</t>
  </si>
  <si>
    <t>121,210.00</t>
  </si>
  <si>
    <t>10,800.00</t>
  </si>
  <si>
    <t>3,871,840.00</t>
  </si>
  <si>
    <t>3,961,160.00</t>
  </si>
  <si>
    <t>1,520,985.60</t>
  </si>
  <si>
    <t>151,034.00</t>
  </si>
  <si>
    <t>3,257,636.00</t>
  </si>
  <si>
    <t>1,550,038.15</t>
  </si>
  <si>
    <t>152,950.00</t>
  </si>
  <si>
    <t>378,400.00</t>
  </si>
  <si>
    <t>208,564.19</t>
  </si>
  <si>
    <t>23,384.94</t>
  </si>
  <si>
    <t>1,349,900.00</t>
  </si>
  <si>
    <t>164,606.10</t>
  </si>
  <si>
    <t>2,626,000.00</t>
  </si>
  <si>
    <t>1,182,000.00</t>
  </si>
  <si>
    <t>3,808,000.00</t>
  </si>
  <si>
    <t>25,000.00</t>
  </si>
  <si>
    <t>1,783,000.00</t>
  </si>
  <si>
    <t>1,256,000.00</t>
  </si>
  <si>
    <t>22,274,321.04</t>
  </si>
  <si>
    <t>3,280,349.94</t>
  </si>
  <si>
    <t>155,802.00</t>
  </si>
  <si>
    <t>109,840.00</t>
  </si>
  <si>
    <t>1,689,580.48</t>
  </si>
  <si>
    <t>16,600.00</t>
  </si>
  <si>
    <t>ฎีกาค้างจ่าย</t>
  </si>
  <si>
    <t>160,854.10</t>
  </si>
  <si>
    <t>1,224.27</t>
  </si>
  <si>
    <t>2,580.00</t>
  </si>
  <si>
    <t>98,000.00</t>
  </si>
  <si>
    <t>เงินรับฝากประกันซอง</t>
  </si>
  <si>
    <t>31,400.00</t>
  </si>
  <si>
    <t>36,332.00</t>
  </si>
  <si>
    <t>193,797.00</t>
  </si>
  <si>
    <t>9,427,696.05</t>
  </si>
  <si>
    <t>1,105,000.00</t>
  </si>
  <si>
    <t>รวมรายจ่าย</t>
  </si>
  <si>
    <t>-2,058,127.37</t>
  </si>
  <si>
    <t>รายรับสูงกว่า (ต่ำกว่า) รายจ่าย</t>
  </si>
  <si>
    <t>-2,720,652.25</t>
  </si>
  <si>
    <t>27,107,070.44</t>
  </si>
  <si>
    <t>ยอดยกไป</t>
  </si>
  <si>
    <t>วันที่พิมพ์ : 3/7/2560  09:30:23</t>
  </si>
  <si>
    <t>กระดาษทำการกระทบยอดรายจ่าย (จ่ายจากเงินสะสม)</t>
  </si>
  <si>
    <t>ประจำเดือน  มิถุนายน ปีงบประมาณ พ.ศ.  2560</t>
  </si>
  <si>
    <t>หมวด / ประเภทรายจ่าย</t>
  </si>
  <si>
    <t>320000</t>
  </si>
  <si>
    <t>5320100</t>
  </si>
  <si>
    <t>5320300</t>
  </si>
  <si>
    <t>5320400</t>
  </si>
  <si>
    <t>420000</t>
  </si>
  <si>
    <t>5421000</t>
  </si>
  <si>
    <t>วันที่พิมพ์ : 3/7/2560  09:31:44</t>
  </si>
  <si>
    <t>กระดาษทำการกระทบยอดงบประมาณคงเหลือ</t>
  </si>
  <si>
    <t>ประจำเดือน มิถุนายน ปีงบประมาณ พ.ศ. 2560</t>
  </si>
  <si>
    <t>210000</t>
  </si>
  <si>
    <t>5210100</t>
  </si>
  <si>
    <t>5210200</t>
  </si>
  <si>
    <t>5210300</t>
  </si>
  <si>
    <t>5210400</t>
  </si>
  <si>
    <t>5210600</t>
  </si>
  <si>
    <t>220000</t>
  </si>
  <si>
    <t>5220100</t>
  </si>
  <si>
    <t>5220200</t>
  </si>
  <si>
    <t>5220300</t>
  </si>
  <si>
    <t>5220700</t>
  </si>
  <si>
    <t>5220800</t>
  </si>
  <si>
    <t>310000</t>
  </si>
  <si>
    <t>5310100</t>
  </si>
  <si>
    <t>5310300</t>
  </si>
  <si>
    <t>5310400</t>
  </si>
  <si>
    <t>5310500</t>
  </si>
  <si>
    <t>5320200</t>
  </si>
  <si>
    <t>330000</t>
  </si>
  <si>
    <t>5330100</t>
  </si>
  <si>
    <t>5330200</t>
  </si>
  <si>
    <t>5330300</t>
  </si>
  <si>
    <t>5330400</t>
  </si>
  <si>
    <t>5330600</t>
  </si>
  <si>
    <t>5330700</t>
  </si>
  <si>
    <t>5330800</t>
  </si>
  <si>
    <t>5330900</t>
  </si>
  <si>
    <t>5331000</t>
  </si>
  <si>
    <t>5331100</t>
  </si>
  <si>
    <t>5331400</t>
  </si>
  <si>
    <t>340000</t>
  </si>
  <si>
    <t>5340100</t>
  </si>
  <si>
    <t>5340200</t>
  </si>
  <si>
    <t>5340300</t>
  </si>
  <si>
    <t>5340400</t>
  </si>
  <si>
    <t>5340500</t>
  </si>
  <si>
    <t>410000</t>
  </si>
  <si>
    <t>5410300</t>
  </si>
  <si>
    <t>5410600</t>
  </si>
  <si>
    <t>5410700</t>
  </si>
  <si>
    <t>5410900</t>
  </si>
  <si>
    <t>5411000</t>
  </si>
  <si>
    <t>5411800</t>
  </si>
  <si>
    <t>510000</t>
  </si>
  <si>
    <t>5510100</t>
  </si>
  <si>
    <t>610000</t>
  </si>
  <si>
    <t>5610200</t>
  </si>
  <si>
    <t>110000</t>
  </si>
  <si>
    <t>5110300</t>
  </si>
  <si>
    <t>5110700</t>
  </si>
  <si>
    <t>5110800</t>
  </si>
  <si>
    <t>5110900</t>
  </si>
  <si>
    <t>5111000</t>
  </si>
  <si>
    <t>5111100</t>
  </si>
  <si>
    <t>ณ  30 มิถุนายน 2560</t>
  </si>
  <si>
    <t>กระดาษทำการกระทบยอดจ่ายจ่ายจากงบประมาณ (จ่ายจากรายรับ)</t>
  </si>
  <si>
    <t>ประจำเดือนมิถุนายน ปีงบประมาณ พ.ศ. 2560</t>
  </si>
  <si>
    <t>เงินสนับสนุนโครงการตามแผนพัฒนาคุณภาพชีวิตคนพิการ</t>
  </si>
  <si>
    <t>ประจำเดือนมิถุนายน ปีงบปะรมาณ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</si>
</sst>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38">
    <font>
      <sz val="11"/>
      <color rgb="FF000000"/>
      <name val="Tahoma"/>
      <family val="2"/>
      <scheme val="minor"/>
    </font>
    <font>
      <sz val="11"/>
      <name val="Tahoma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color rgb="FF00B0F0"/>
      <name val="Angsana New"/>
      <family val="1"/>
    </font>
    <font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7"/>
      <color rgb="FF483D8B"/>
      <name val="Microsoft Sans Serif"/>
      <family val="2"/>
    </font>
    <font>
      <sz val="7"/>
      <name val="MS Reference Sans Serif"/>
      <family val="2"/>
    </font>
    <font>
      <b/>
      <sz val="7"/>
      <color rgb="FF000000"/>
      <name val="MS Reference Sans Serif"/>
      <family val="2"/>
    </font>
    <font>
      <sz val="7"/>
      <color rgb="FF000000"/>
      <name val="MS Reference Sans Serif"/>
      <family val="2"/>
    </font>
    <font>
      <sz val="7"/>
      <name val="Microsoft Sans Serif"/>
      <family val="2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u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0"/>
      <color rgb="FF00008B"/>
      <name val="Microsoft Sans Serif"/>
      <family val="2"/>
    </font>
    <font>
      <sz val="1"/>
      <color rgb="FF000000"/>
      <name val="Microsoft Sans Serif"/>
      <family val="2"/>
    </font>
    <font>
      <b/>
      <sz val="10"/>
      <color rgb="FF483D8B"/>
      <name val="Microsoft Sans Serif"/>
      <family val="2"/>
    </font>
    <font>
      <sz val="1"/>
      <color rgb="FF000000"/>
      <name val="Arial"/>
      <family val="2"/>
    </font>
    <font>
      <b/>
      <sz val="10"/>
      <color rgb="FF0000FF"/>
      <name val="Microsoft Sans Serif"/>
      <family val="2"/>
    </font>
    <font>
      <b/>
      <sz val="7"/>
      <name val="Microsoft Sans Serif"/>
      <family val="2"/>
    </font>
    <font>
      <sz val="6.5"/>
      <name val="MS Reference Sans Serif"/>
      <family val="2"/>
    </font>
    <font>
      <sz val="6.5"/>
      <color rgb="FF000000"/>
      <name val="MS Reference Sans Serif"/>
      <family val="2"/>
    </font>
    <font>
      <b/>
      <sz val="6.5"/>
      <color rgb="FF483D8B"/>
      <name val="MS Reference Sans Serif"/>
      <family val="2"/>
    </font>
    <font>
      <b/>
      <sz val="6.5"/>
      <color rgb="FF0000FF"/>
      <name val="MS Reference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4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A9A9A9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78">
    <xf numFmtId="0" fontId="1" fillId="0" borderId="0" xfId="0" applyFont="1" applyFill="1" applyBorder="1"/>
    <xf numFmtId="4" fontId="4" fillId="0" borderId="0" xfId="0" applyNumberFormat="1" applyFont="1"/>
    <xf numFmtId="4" fontId="5" fillId="0" borderId="0" xfId="0" applyNumberFormat="1" applyFont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9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left" vertical="center"/>
    </xf>
    <xf numFmtId="0" fontId="3" fillId="0" borderId="16" xfId="0" applyFont="1" applyBorder="1"/>
    <xf numFmtId="0" fontId="3" fillId="0" borderId="17" xfId="0" applyFont="1" applyBorder="1" applyAlignment="1">
      <alignment horizontal="center" vertical="center"/>
    </xf>
    <xf numFmtId="43" fontId="3" fillId="0" borderId="17" xfId="0" applyNumberFormat="1" applyFont="1" applyBorder="1" applyAlignment="1">
      <alignment horizontal="center" vertical="center"/>
    </xf>
    <xf numFmtId="0" fontId="6" fillId="0" borderId="15" xfId="0" applyFont="1" applyBorder="1"/>
    <xf numFmtId="0" fontId="3" fillId="0" borderId="17" xfId="0" applyFont="1" applyBorder="1" applyAlignment="1">
      <alignment horizontal="center"/>
    </xf>
    <xf numFmtId="43" fontId="6" fillId="0" borderId="17" xfId="0" applyNumberFormat="1" applyFont="1" applyBorder="1"/>
    <xf numFmtId="43" fontId="6" fillId="0" borderId="17" xfId="0" applyNumberFormat="1" applyFont="1" applyBorder="1" applyAlignment="1">
      <alignment horizontal="right"/>
    </xf>
    <xf numFmtId="0" fontId="3" fillId="0" borderId="15" xfId="0" applyFont="1" applyBorder="1"/>
    <xf numFmtId="43" fontId="3" fillId="0" borderId="17" xfId="0" applyNumberFormat="1" applyFont="1" applyBorder="1"/>
    <xf numFmtId="43" fontId="3" fillId="0" borderId="17" xfId="0" applyNumberFormat="1" applyFont="1" applyBorder="1" applyAlignment="1">
      <alignment horizontal="right"/>
    </xf>
    <xf numFmtId="0" fontId="6" fillId="0" borderId="16" xfId="0" applyFont="1" applyBorder="1" applyAlignment="1">
      <alignment horizontal="center"/>
    </xf>
    <xf numFmtId="43" fontId="6" fillId="0" borderId="12" xfId="0" applyNumberFormat="1" applyFont="1" applyBorder="1"/>
    <xf numFmtId="43" fontId="3" fillId="0" borderId="12" xfId="0" applyNumberFormat="1" applyFont="1" applyBorder="1" applyAlignment="1">
      <alignment horizontal="right"/>
    </xf>
    <xf numFmtId="43" fontId="6" fillId="0" borderId="11" xfId="0" applyNumberFormat="1" applyFont="1" applyBorder="1" applyAlignment="1">
      <alignment horizontal="right"/>
    </xf>
    <xf numFmtId="0" fontId="6" fillId="0" borderId="17" xfId="0" applyFont="1" applyBorder="1" applyAlignment="1">
      <alignment horizontal="center"/>
    </xf>
    <xf numFmtId="43" fontId="6" fillId="0" borderId="12" xfId="0" applyNumberFormat="1" applyFont="1" applyBorder="1" applyAlignment="1">
      <alignment horizontal="right"/>
    </xf>
    <xf numFmtId="43" fontId="3" fillId="0" borderId="12" xfId="0" applyNumberFormat="1" applyFont="1" applyBorder="1"/>
    <xf numFmtId="43" fontId="6" fillId="0" borderId="11" xfId="0" applyNumberFormat="1" applyFont="1" applyBorder="1"/>
    <xf numFmtId="0" fontId="6" fillId="0" borderId="9" xfId="0" applyFont="1" applyBorder="1"/>
    <xf numFmtId="0" fontId="3" fillId="0" borderId="18" xfId="0" applyFont="1" applyBorder="1"/>
    <xf numFmtId="43" fontId="7" fillId="0" borderId="17" xfId="0" applyNumberFormat="1" applyFont="1" applyBorder="1" applyAlignment="1">
      <alignment horizontal="right"/>
    </xf>
    <xf numFmtId="43" fontId="3" fillId="0" borderId="14" xfId="0" applyNumberFormat="1" applyFont="1" applyBorder="1"/>
    <xf numFmtId="43" fontId="3" fillId="0" borderId="14" xfId="0" applyNumberFormat="1" applyFont="1" applyBorder="1" applyAlignment="1">
      <alignment horizontal="right"/>
    </xf>
    <xf numFmtId="0" fontId="3" fillId="3" borderId="19" xfId="0" applyFont="1" applyFill="1" applyBorder="1"/>
    <xf numFmtId="0" fontId="6" fillId="3" borderId="1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3" fontId="6" fillId="3" borderId="12" xfId="0" applyNumberFormat="1" applyFont="1" applyFill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12" xfId="0" applyFont="1" applyBorder="1" applyAlignment="1">
      <alignment horizontal="center"/>
    </xf>
    <xf numFmtId="0" fontId="8" fillId="0" borderId="17" xfId="0" applyFont="1" applyBorder="1"/>
    <xf numFmtId="4" fontId="8" fillId="0" borderId="17" xfId="0" applyNumberFormat="1" applyFont="1" applyBorder="1"/>
    <xf numFmtId="0" fontId="8" fillId="0" borderId="20" xfId="0" applyFont="1" applyBorder="1"/>
    <xf numFmtId="4" fontId="8" fillId="0" borderId="20" xfId="0" applyNumberFormat="1" applyFont="1" applyBorder="1"/>
    <xf numFmtId="4" fontId="9" fillId="0" borderId="12" xfId="0" applyNumberFormat="1" applyFont="1" applyBorder="1"/>
    <xf numFmtId="4" fontId="10" fillId="0" borderId="0" xfId="0" applyNumberFormat="1" applyFont="1"/>
    <xf numFmtId="0" fontId="3" fillId="0" borderId="14" xfId="0" applyFont="1" applyBorder="1" applyAlignment="1">
      <alignment horizontal="center"/>
    </xf>
    <xf numFmtId="0" fontId="3" fillId="0" borderId="38" xfId="0" applyFont="1" applyBorder="1"/>
    <xf numFmtId="0" fontId="6" fillId="0" borderId="38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43" fontId="6" fillId="0" borderId="38" xfId="0" applyNumberFormat="1" applyFont="1" applyBorder="1"/>
    <xf numFmtId="43" fontId="3" fillId="0" borderId="11" xfId="0" applyNumberFormat="1" applyFont="1" applyBorder="1"/>
    <xf numFmtId="43" fontId="3" fillId="0" borderId="11" xfId="0" applyNumberFormat="1" applyFont="1" applyBorder="1" applyAlignment="1">
      <alignment horizontal="right"/>
    </xf>
    <xf numFmtId="43" fontId="3" fillId="0" borderId="21" xfId="0" applyNumberFormat="1" applyFont="1" applyBorder="1" applyAlignment="1">
      <alignment horizontal="right"/>
    </xf>
    <xf numFmtId="0" fontId="11" fillId="0" borderId="32" xfId="1" applyNumberFormat="1" applyFont="1" applyFill="1" applyBorder="1" applyAlignment="1">
      <alignment vertical="top" wrapText="1" readingOrder="1"/>
    </xf>
    <xf numFmtId="0" fontId="12" fillId="2" borderId="25" xfId="1" applyNumberFormat="1" applyFont="1" applyFill="1" applyBorder="1" applyAlignment="1">
      <alignment horizontal="center" vertical="center" wrapText="1" readingOrder="1"/>
    </xf>
    <xf numFmtId="0" fontId="11" fillId="2" borderId="25" xfId="1" applyNumberFormat="1" applyFont="1" applyFill="1" applyBorder="1" applyAlignment="1">
      <alignment horizontal="center" vertical="center" wrapText="1" readingOrder="1"/>
    </xf>
    <xf numFmtId="0" fontId="14" fillId="2" borderId="4" xfId="1" applyNumberFormat="1" applyFont="1" applyFill="1" applyBorder="1" applyAlignment="1">
      <alignment vertical="top" wrapText="1"/>
    </xf>
    <xf numFmtId="0" fontId="14" fillId="2" borderId="0" xfId="1" applyNumberFormat="1" applyFont="1" applyFill="1" applyBorder="1" applyAlignment="1">
      <alignment vertical="top" wrapText="1"/>
    </xf>
    <xf numFmtId="0" fontId="16" fillId="2" borderId="25" xfId="1" applyNumberFormat="1" applyFont="1" applyFill="1" applyBorder="1" applyAlignment="1">
      <alignment horizontal="center" vertical="center" wrapText="1" readingOrder="1"/>
    </xf>
    <xf numFmtId="0" fontId="17" fillId="0" borderId="0" xfId="0" applyFont="1" applyFill="1" applyBorder="1"/>
    <xf numFmtId="0" fontId="17" fillId="2" borderId="4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17" fillId="2" borderId="24" xfId="1" applyNumberFormat="1" applyFont="1" applyFill="1" applyBorder="1" applyAlignment="1">
      <alignment vertical="top" wrapText="1"/>
    </xf>
    <xf numFmtId="0" fontId="17" fillId="2" borderId="7" xfId="1" applyNumberFormat="1" applyFont="1" applyFill="1" applyBorder="1" applyAlignment="1">
      <alignment vertical="top" wrapText="1"/>
    </xf>
    <xf numFmtId="0" fontId="11" fillId="4" borderId="33" xfId="1" applyNumberFormat="1" applyFont="1" applyFill="1" applyBorder="1" applyAlignment="1">
      <alignment vertical="top" wrapText="1" readingOrder="1"/>
    </xf>
    <xf numFmtId="188" fontId="11" fillId="0" borderId="1" xfId="1" applyNumberFormat="1" applyFont="1" applyFill="1" applyBorder="1" applyAlignment="1">
      <alignment horizontal="right" vertical="top" wrapText="1" readingOrder="1"/>
    </xf>
    <xf numFmtId="188" fontId="13" fillId="0" borderId="1" xfId="1" applyNumberFormat="1" applyFont="1" applyFill="1" applyBorder="1" applyAlignment="1">
      <alignment horizontal="right" vertical="top" wrapText="1" readingOrder="1"/>
    </xf>
    <xf numFmtId="188" fontId="17" fillId="0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19" fillId="0" borderId="0" xfId="0" applyFont="1" applyFill="1" applyBorder="1"/>
    <xf numFmtId="0" fontId="18" fillId="0" borderId="0" xfId="1" applyNumberFormat="1" applyFont="1" applyFill="1" applyBorder="1" applyAlignment="1">
      <alignment horizontal="right" vertical="top" wrapText="1" readingOrder="1"/>
    </xf>
    <xf numFmtId="0" fontId="23" fillId="2" borderId="1" xfId="1" applyNumberFormat="1" applyFont="1" applyFill="1" applyBorder="1" applyAlignment="1">
      <alignment horizontal="center" vertical="center" wrapText="1" readingOrder="1"/>
    </xf>
    <xf numFmtId="0" fontId="18" fillId="0" borderId="1" xfId="1" applyNumberFormat="1" applyFont="1" applyFill="1" applyBorder="1" applyAlignment="1">
      <alignment horizontal="center" vertical="center" wrapText="1" readingOrder="1"/>
    </xf>
    <xf numFmtId="188" fontId="18" fillId="0" borderId="1" xfId="1" applyNumberFormat="1" applyFont="1" applyFill="1" applyBorder="1" applyAlignment="1">
      <alignment horizontal="right" vertical="center" wrapText="1" readingOrder="1"/>
    </xf>
    <xf numFmtId="188" fontId="24" fillId="0" borderId="1" xfId="1" applyNumberFormat="1" applyFont="1" applyFill="1" applyBorder="1" applyAlignment="1">
      <alignment horizontal="right" vertical="center" wrapText="1" readingOrder="1"/>
    </xf>
    <xf numFmtId="0" fontId="23" fillId="2" borderId="40" xfId="1" applyNumberFormat="1" applyFont="1" applyFill="1" applyBorder="1" applyAlignment="1">
      <alignment horizontal="center" vertical="center" wrapText="1" readingOrder="1"/>
    </xf>
    <xf numFmtId="0" fontId="23" fillId="2" borderId="40" xfId="1" applyNumberFormat="1" applyFont="1" applyFill="1" applyBorder="1" applyAlignment="1">
      <alignment horizontal="center" vertical="center" wrapText="1" readingOrder="1"/>
    </xf>
    <xf numFmtId="0" fontId="23" fillId="2" borderId="6" xfId="1" applyNumberFormat="1" applyFont="1" applyFill="1" applyBorder="1" applyAlignment="1">
      <alignment horizontal="center" vertical="center" wrapText="1" readingOrder="1"/>
    </xf>
    <xf numFmtId="0" fontId="23" fillId="2" borderId="6" xfId="1" applyNumberFormat="1" applyFont="1" applyFill="1" applyBorder="1" applyAlignment="1">
      <alignment horizontal="center" vertical="center" wrapText="1" readingOrder="1"/>
    </xf>
    <xf numFmtId="0" fontId="22" fillId="0" borderId="1" xfId="1" applyNumberFormat="1" applyFont="1" applyFill="1" applyBorder="1" applyAlignment="1">
      <alignment horizontal="right" vertical="center" wrapText="1" readingOrder="1"/>
    </xf>
    <xf numFmtId="187" fontId="22" fillId="0" borderId="1" xfId="1" applyNumberFormat="1" applyFont="1" applyFill="1" applyBorder="1" applyAlignment="1">
      <alignment horizontal="right" vertical="center" wrapText="1" readingOrder="1"/>
    </xf>
    <xf numFmtId="0" fontId="23" fillId="0" borderId="1" xfId="1" applyNumberFormat="1" applyFont="1" applyFill="1" applyBorder="1" applyAlignment="1">
      <alignment vertical="center" wrapText="1" readingOrder="1"/>
    </xf>
    <xf numFmtId="0" fontId="23" fillId="0" borderId="1" xfId="1" applyNumberFormat="1" applyFont="1" applyFill="1" applyBorder="1" applyAlignment="1">
      <alignment horizontal="right" vertical="center" wrapText="1" readingOrder="1"/>
    </xf>
    <xf numFmtId="0" fontId="23" fillId="0" borderId="2" xfId="1" applyNumberFormat="1" applyFont="1" applyFill="1" applyBorder="1" applyAlignment="1">
      <alignment horizontal="left" vertical="center" wrapText="1" readingOrder="1"/>
    </xf>
    <xf numFmtId="0" fontId="22" fillId="0" borderId="2" xfId="1" applyNumberFormat="1" applyFont="1" applyFill="1" applyBorder="1" applyAlignment="1">
      <alignment vertical="center" wrapText="1" readingOrder="1"/>
    </xf>
    <xf numFmtId="0" fontId="23" fillId="0" borderId="2" xfId="1" applyNumberFormat="1" applyFont="1" applyFill="1" applyBorder="1" applyAlignment="1">
      <alignment horizontal="right" vertical="center" wrapText="1" readingOrder="1"/>
    </xf>
    <xf numFmtId="0" fontId="26" fillId="0" borderId="41" xfId="1" applyNumberFormat="1" applyFont="1" applyFill="1" applyBorder="1" applyAlignment="1">
      <alignment horizontal="right" vertical="center" wrapText="1" readingOrder="1"/>
    </xf>
    <xf numFmtId="0" fontId="26" fillId="0" borderId="42" xfId="1" applyNumberFormat="1" applyFont="1" applyFill="1" applyBorder="1" applyAlignment="1">
      <alignment horizontal="right" vertical="center" wrapText="1" readingOrder="1"/>
    </xf>
    <xf numFmtId="0" fontId="27" fillId="0" borderId="41" xfId="1" applyNumberFormat="1" applyFont="1" applyFill="1" applyBorder="1" applyAlignment="1">
      <alignment horizontal="right" vertical="center" wrapText="1" readingOrder="1"/>
    </xf>
    <xf numFmtId="0" fontId="27" fillId="0" borderId="42" xfId="1" applyNumberFormat="1" applyFont="1" applyFill="1" applyBorder="1" applyAlignment="1">
      <alignment horizontal="right" vertical="center" wrapText="1" readingOrder="1"/>
    </xf>
    <xf numFmtId="0" fontId="23" fillId="0" borderId="8" xfId="1" applyNumberFormat="1" applyFont="1" applyFill="1" applyBorder="1" applyAlignment="1">
      <alignment horizontal="right" vertical="center" wrapText="1" readingOrder="1"/>
    </xf>
    <xf numFmtId="0" fontId="19" fillId="2" borderId="44" xfId="1" applyNumberFormat="1" applyFont="1" applyFill="1" applyBorder="1" applyAlignment="1">
      <alignment vertical="top" wrapText="1"/>
    </xf>
    <xf numFmtId="0" fontId="19" fillId="2" borderId="4" xfId="1" applyNumberFormat="1" applyFont="1" applyFill="1" applyBorder="1" applyAlignment="1">
      <alignment vertical="top" wrapText="1"/>
    </xf>
    <xf numFmtId="0" fontId="19" fillId="2" borderId="5" xfId="1" applyNumberFormat="1" applyFont="1" applyFill="1" applyBorder="1" applyAlignment="1">
      <alignment vertical="top" wrapText="1"/>
    </xf>
    <xf numFmtId="0" fontId="19" fillId="2" borderId="23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0" fontId="19" fillId="2" borderId="24" xfId="1" applyNumberFormat="1" applyFont="1" applyFill="1" applyBorder="1" applyAlignment="1">
      <alignment vertical="top" wrapText="1"/>
    </xf>
    <xf numFmtId="0" fontId="23" fillId="2" borderId="25" xfId="1" applyNumberFormat="1" applyFont="1" applyFill="1" applyBorder="1" applyAlignment="1">
      <alignment horizontal="center" vertical="center" wrapText="1" readingOrder="1"/>
    </xf>
    <xf numFmtId="0" fontId="19" fillId="2" borderId="31" xfId="1" applyNumberFormat="1" applyFont="1" applyFill="1" applyBorder="1" applyAlignment="1">
      <alignment vertical="top" wrapText="1"/>
    </xf>
    <xf numFmtId="0" fontId="19" fillId="2" borderId="7" xfId="1" applyNumberFormat="1" applyFont="1" applyFill="1" applyBorder="1" applyAlignment="1">
      <alignment vertical="top" wrapText="1"/>
    </xf>
    <xf numFmtId="0" fontId="19" fillId="2" borderId="39" xfId="1" applyNumberFormat="1" applyFont="1" applyFill="1" applyBorder="1" applyAlignment="1">
      <alignment vertical="top" wrapText="1"/>
    </xf>
    <xf numFmtId="0" fontId="23" fillId="4" borderId="32" xfId="1" applyNumberFormat="1" applyFont="1" applyFill="1" applyBorder="1" applyAlignment="1">
      <alignment vertical="top" wrapText="1" readingOrder="1"/>
    </xf>
    <xf numFmtId="188" fontId="30" fillId="0" borderId="1" xfId="1" applyNumberFormat="1" applyFont="1" applyFill="1" applyBorder="1" applyAlignment="1">
      <alignment horizontal="right" vertical="center" wrapText="1" readingOrder="1"/>
    </xf>
    <xf numFmtId="188" fontId="32" fillId="0" borderId="1" xfId="1" applyNumberFormat="1" applyFont="1" applyFill="1" applyBorder="1" applyAlignment="1">
      <alignment vertical="top" wrapText="1" readingOrder="1"/>
    </xf>
    <xf numFmtId="0" fontId="23" fillId="2" borderId="5" xfId="1" applyNumberFormat="1" applyFont="1" applyFill="1" applyBorder="1" applyAlignment="1">
      <alignment horizontal="left" vertical="center" wrapText="1" readingOrder="1"/>
    </xf>
    <xf numFmtId="0" fontId="22" fillId="2" borderId="25" xfId="1" applyNumberFormat="1" applyFont="1" applyFill="1" applyBorder="1" applyAlignment="1">
      <alignment horizontal="center" vertical="center" wrapText="1" readingOrder="1"/>
    </xf>
    <xf numFmtId="187" fontId="30" fillId="0" borderId="1" xfId="1" applyNumberFormat="1" applyFont="1" applyFill="1" applyBorder="1" applyAlignment="1">
      <alignment horizontal="right" vertical="center" wrapText="1" readingOrder="1"/>
    </xf>
    <xf numFmtId="187" fontId="32" fillId="0" borderId="1" xfId="1" applyNumberFormat="1" applyFont="1" applyFill="1" applyBorder="1" applyAlignment="1">
      <alignment horizontal="right" vertical="center" wrapText="1" readingOrder="1"/>
    </xf>
    <xf numFmtId="0" fontId="14" fillId="0" borderId="0" xfId="0" applyFont="1" applyFill="1" applyBorder="1"/>
    <xf numFmtId="0" fontId="15" fillId="2" borderId="25" xfId="1" applyNumberFormat="1" applyFont="1" applyFill="1" applyBorder="1" applyAlignment="1">
      <alignment horizontal="center" vertical="center" wrapText="1" readingOrder="1"/>
    </xf>
    <xf numFmtId="0" fontId="14" fillId="0" borderId="1" xfId="1" applyNumberFormat="1" applyFont="1" applyFill="1" applyBorder="1" applyAlignment="1">
      <alignment vertical="center" wrapText="1"/>
    </xf>
    <xf numFmtId="0" fontId="6" fillId="0" borderId="36" xfId="0" applyFont="1" applyBorder="1" applyAlignment="1">
      <alignment horizontal="center"/>
    </xf>
    <xf numFmtId="43" fontId="3" fillId="0" borderId="38" xfId="0" applyNumberFormat="1" applyFont="1" applyBorder="1"/>
    <xf numFmtId="43" fontId="3" fillId="0" borderId="38" xfId="0" applyNumberFormat="1" applyFont="1" applyBorder="1" applyAlignment="1">
      <alignment horizontal="right"/>
    </xf>
    <xf numFmtId="43" fontId="22" fillId="0" borderId="1" xfId="2" applyFont="1" applyFill="1" applyBorder="1" applyAlignment="1">
      <alignment horizontal="right" vertical="center" wrapText="1" readingOrder="1"/>
    </xf>
    <xf numFmtId="43" fontId="22" fillId="0" borderId="8" xfId="2" applyFont="1" applyFill="1" applyBorder="1" applyAlignment="1">
      <alignment horizontal="right" vertical="center" wrapText="1" readingOrder="1"/>
    </xf>
    <xf numFmtId="43" fontId="23" fillId="0" borderId="1" xfId="2" applyFont="1" applyFill="1" applyBorder="1" applyAlignment="1">
      <alignment horizontal="right" vertical="center" wrapText="1" readingOrder="1"/>
    </xf>
    <xf numFmtId="43" fontId="26" fillId="0" borderId="41" xfId="2" applyFont="1" applyFill="1" applyBorder="1" applyAlignment="1">
      <alignment horizontal="right" vertical="center" wrapText="1" readingOrder="1"/>
    </xf>
    <xf numFmtId="43" fontId="27" fillId="0" borderId="41" xfId="2" applyFont="1" applyFill="1" applyBorder="1" applyAlignment="1">
      <alignment horizontal="right" vertical="center" wrapText="1" readingOrder="1"/>
    </xf>
    <xf numFmtId="0" fontId="33" fillId="2" borderId="7" xfId="1" applyNumberFormat="1" applyFont="1" applyFill="1" applyBorder="1" applyAlignment="1">
      <alignment vertical="top" wrapText="1"/>
    </xf>
    <xf numFmtId="0" fontId="34" fillId="0" borderId="0" xfId="0" applyFont="1" applyFill="1" applyBorder="1"/>
    <xf numFmtId="187" fontId="35" fillId="0" borderId="1" xfId="1" applyNumberFormat="1" applyFont="1" applyFill="1" applyBorder="1" applyAlignment="1">
      <alignment horizontal="right" vertical="center" wrapText="1" readingOrder="1"/>
    </xf>
    <xf numFmtId="187" fontId="36" fillId="0" borderId="1" xfId="1" applyNumberFormat="1" applyFont="1" applyFill="1" applyBorder="1" applyAlignment="1">
      <alignment horizontal="right" vertical="center" wrapText="1" readingOrder="1"/>
    </xf>
    <xf numFmtId="187" fontId="37" fillId="0" borderId="1" xfId="1" applyNumberFormat="1" applyFont="1" applyFill="1" applyBorder="1" applyAlignment="1">
      <alignment horizontal="right" vertical="center" wrapText="1" readingOrder="1"/>
    </xf>
    <xf numFmtId="187" fontId="34" fillId="0" borderId="0" xfId="0" applyNumberFormat="1" applyFont="1" applyFill="1" applyBorder="1"/>
    <xf numFmtId="0" fontId="14" fillId="0" borderId="0" xfId="0" applyFont="1" applyFill="1" applyBorder="1" applyAlignment="1">
      <alignment vertical="center"/>
    </xf>
    <xf numFmtId="0" fontId="14" fillId="2" borderId="4" xfId="1" applyNumberFormat="1" applyFont="1" applyFill="1" applyBorder="1" applyAlignment="1">
      <alignment vertical="center" wrapText="1"/>
    </xf>
    <xf numFmtId="0" fontId="14" fillId="2" borderId="0" xfId="1" applyNumberFormat="1" applyFont="1" applyFill="1" applyBorder="1" applyAlignment="1">
      <alignment vertical="center" wrapText="1"/>
    </xf>
    <xf numFmtId="0" fontId="14" fillId="2" borderId="7" xfId="1" applyNumberFormat="1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/>
    </xf>
    <xf numFmtId="0" fontId="16" fillId="0" borderId="1" xfId="1" applyNumberFormat="1" applyFont="1" applyFill="1" applyBorder="1" applyAlignment="1">
      <alignment vertical="center" wrapText="1" readingOrder="1"/>
    </xf>
    <xf numFmtId="0" fontId="14" fillId="2" borderId="0" xfId="1" applyNumberFormat="1" applyFont="1" applyFill="1" applyBorder="1" applyAlignment="1">
      <alignment horizontal="right" vertical="center" wrapText="1"/>
    </xf>
    <xf numFmtId="0" fontId="18" fillId="0" borderId="1" xfId="1" applyNumberFormat="1" applyFont="1" applyFill="1" applyBorder="1" applyAlignment="1">
      <alignment vertical="center" wrapText="1" readingOrder="1"/>
    </xf>
    <xf numFmtId="0" fontId="19" fillId="0" borderId="3" xfId="1" applyNumberFormat="1" applyFont="1" applyFill="1" applyBorder="1" applyAlignment="1">
      <alignment vertical="top" wrapText="1"/>
    </xf>
    <xf numFmtId="188" fontId="18" fillId="0" borderId="1" xfId="1" applyNumberFormat="1" applyFont="1" applyFill="1" applyBorder="1" applyAlignment="1">
      <alignment horizontal="right" vertical="center" wrapText="1" readingOrder="1"/>
    </xf>
    <xf numFmtId="0" fontId="19" fillId="0" borderId="2" xfId="1" applyNumberFormat="1" applyFont="1" applyFill="1" applyBorder="1" applyAlignment="1">
      <alignment vertical="top" wrapText="1"/>
    </xf>
    <xf numFmtId="0" fontId="20" fillId="0" borderId="0" xfId="1" applyNumberFormat="1" applyFont="1" applyFill="1" applyBorder="1" applyAlignment="1">
      <alignment horizontal="center" vertical="top" wrapText="1" readingOrder="1"/>
    </xf>
    <xf numFmtId="0" fontId="19" fillId="0" borderId="0" xfId="0" applyFont="1" applyFill="1" applyBorder="1"/>
    <xf numFmtId="0" fontId="21" fillId="0" borderId="0" xfId="1" applyNumberFormat="1" applyFont="1" applyFill="1" applyBorder="1" applyAlignment="1">
      <alignment horizontal="center" vertical="top" wrapText="1" readingOrder="1"/>
    </xf>
    <xf numFmtId="0" fontId="22" fillId="0" borderId="0" xfId="1" applyNumberFormat="1" applyFont="1" applyFill="1" applyBorder="1" applyAlignment="1">
      <alignment horizontal="center" vertical="top" wrapText="1" readingOrder="1"/>
    </xf>
    <xf numFmtId="0" fontId="23" fillId="2" borderId="1" xfId="1" applyNumberFormat="1" applyFont="1" applyFill="1" applyBorder="1" applyAlignment="1">
      <alignment horizontal="center" vertical="center" wrapText="1" readingOrder="1"/>
    </xf>
    <xf numFmtId="0" fontId="23" fillId="0" borderId="6" xfId="1" applyNumberFormat="1" applyFont="1" applyFill="1" applyBorder="1" applyAlignment="1">
      <alignment horizontal="right" vertical="center" wrapText="1" readingOrder="1"/>
    </xf>
    <xf numFmtId="0" fontId="19" fillId="0" borderId="7" xfId="1" applyNumberFormat="1" applyFont="1" applyFill="1" applyBorder="1" applyAlignment="1">
      <alignment vertical="top" wrapText="1"/>
    </xf>
    <xf numFmtId="0" fontId="19" fillId="0" borderId="39" xfId="1" applyNumberFormat="1" applyFont="1" applyFill="1" applyBorder="1" applyAlignment="1">
      <alignment vertical="top" wrapText="1"/>
    </xf>
    <xf numFmtId="188" fontId="24" fillId="0" borderId="1" xfId="1" applyNumberFormat="1" applyFont="1" applyFill="1" applyBorder="1" applyAlignment="1">
      <alignment horizontal="right" vertical="center" wrapText="1" readingOrder="1"/>
    </xf>
    <xf numFmtId="0" fontId="23" fillId="0" borderId="1" xfId="1" applyNumberFormat="1" applyFont="1" applyFill="1" applyBorder="1" applyAlignment="1">
      <alignment horizontal="right" vertical="center" wrapText="1" readingOrder="1"/>
    </xf>
    <xf numFmtId="0" fontId="25" fillId="0" borderId="1" xfId="1" applyNumberFormat="1" applyFont="1" applyFill="1" applyBorder="1" applyAlignment="1">
      <alignment horizontal="center" vertical="center" wrapText="1" readingOrder="1"/>
    </xf>
    <xf numFmtId="0" fontId="23" fillId="2" borderId="6" xfId="1" applyNumberFormat="1" applyFont="1" applyFill="1" applyBorder="1" applyAlignment="1">
      <alignment horizontal="center" vertical="center" wrapText="1" readingOrder="1"/>
    </xf>
    <xf numFmtId="0" fontId="22" fillId="0" borderId="1" xfId="1" applyNumberFormat="1" applyFont="1" applyFill="1" applyBorder="1" applyAlignment="1">
      <alignment vertical="center" wrapText="1" readingOrder="1"/>
    </xf>
    <xf numFmtId="0" fontId="22" fillId="0" borderId="1" xfId="1" applyNumberFormat="1" applyFont="1" applyFill="1" applyBorder="1" applyAlignment="1">
      <alignment horizontal="right" vertical="center" wrapText="1" readingOrder="1"/>
    </xf>
    <xf numFmtId="0" fontId="18" fillId="0" borderId="0" xfId="1" applyNumberFormat="1" applyFont="1" applyFill="1" applyBorder="1" applyAlignment="1">
      <alignment vertical="top" wrapText="1" readingOrder="1"/>
    </xf>
    <xf numFmtId="0" fontId="23" fillId="2" borderId="40" xfId="1" applyNumberFormat="1" applyFont="1" applyFill="1" applyBorder="1" applyAlignment="1">
      <alignment horizontal="center" vertical="center" wrapText="1" readingOrder="1"/>
    </xf>
    <xf numFmtId="0" fontId="19" fillId="0" borderId="4" xfId="1" applyNumberFormat="1" applyFont="1" applyFill="1" applyBorder="1" applyAlignment="1">
      <alignment vertical="top" wrapText="1"/>
    </xf>
    <xf numFmtId="0" fontId="19" fillId="0" borderId="5" xfId="1" applyNumberFormat="1" applyFont="1" applyFill="1" applyBorder="1" applyAlignment="1">
      <alignment vertical="top" wrapText="1"/>
    </xf>
    <xf numFmtId="0" fontId="22" fillId="0" borderId="1" xfId="1" applyNumberFormat="1" applyFont="1" applyFill="1" applyBorder="1" applyAlignment="1">
      <alignment horizontal="center" vertical="center" wrapText="1" readingOrder="1"/>
    </xf>
    <xf numFmtId="0" fontId="23" fillId="0" borderId="1" xfId="1" applyNumberFormat="1" applyFont="1" applyFill="1" applyBorder="1" applyAlignment="1">
      <alignment horizontal="center" vertical="center" wrapText="1" readingOrder="1"/>
    </xf>
    <xf numFmtId="0" fontId="22" fillId="0" borderId="8" xfId="1" applyNumberFormat="1" applyFont="1" applyFill="1" applyBorder="1" applyAlignment="1">
      <alignment horizontal="right" vertical="center" wrapText="1" readingOrder="1"/>
    </xf>
    <xf numFmtId="0" fontId="22" fillId="0" borderId="2" xfId="1" applyNumberFormat="1" applyFont="1" applyFill="1" applyBorder="1" applyAlignment="1">
      <alignment horizontal="right" vertical="center" wrapText="1" readingOrder="1"/>
    </xf>
    <xf numFmtId="0" fontId="22" fillId="0" borderId="3" xfId="1" applyNumberFormat="1" applyFont="1" applyFill="1" applyBorder="1" applyAlignment="1">
      <alignment horizontal="right" vertical="center" wrapText="1" readingOrder="1"/>
    </xf>
    <xf numFmtId="0" fontId="22" fillId="0" borderId="8" xfId="1" applyNumberFormat="1" applyFont="1" applyFill="1" applyBorder="1" applyAlignment="1">
      <alignment horizontal="center" vertical="center" wrapText="1" readingOrder="1"/>
    </xf>
    <xf numFmtId="0" fontId="22" fillId="0" borderId="2" xfId="1" applyNumberFormat="1" applyFont="1" applyFill="1" applyBorder="1" applyAlignment="1">
      <alignment horizontal="center" vertical="center" wrapText="1" readingOrder="1"/>
    </xf>
    <xf numFmtId="0" fontId="22" fillId="0" borderId="3" xfId="1" applyNumberFormat="1" applyFont="1" applyFill="1" applyBorder="1" applyAlignment="1">
      <alignment horizontal="center" vertical="center" wrapText="1" readingOrder="1"/>
    </xf>
    <xf numFmtId="0" fontId="26" fillId="0" borderId="41" xfId="1" applyNumberFormat="1" applyFont="1" applyFill="1" applyBorder="1" applyAlignment="1">
      <alignment horizontal="right" vertical="center" wrapText="1" readingOrder="1"/>
    </xf>
    <xf numFmtId="0" fontId="19" fillId="0" borderId="42" xfId="1" applyNumberFormat="1" applyFont="1" applyFill="1" applyBorder="1" applyAlignment="1">
      <alignment vertical="top" wrapText="1"/>
    </xf>
    <xf numFmtId="0" fontId="19" fillId="0" borderId="43" xfId="1" applyNumberFormat="1" applyFont="1" applyFill="1" applyBorder="1" applyAlignment="1">
      <alignment vertical="top" wrapText="1"/>
    </xf>
    <xf numFmtId="0" fontId="26" fillId="0" borderId="41" xfId="1" applyNumberFormat="1" applyFont="1" applyFill="1" applyBorder="1" applyAlignment="1">
      <alignment horizontal="center" vertical="center" wrapText="1" readingOrder="1"/>
    </xf>
    <xf numFmtId="0" fontId="26" fillId="0" borderId="0" xfId="1" applyNumberFormat="1" applyFont="1" applyFill="1" applyBorder="1" applyAlignment="1">
      <alignment vertical="top" wrapText="1" readingOrder="1"/>
    </xf>
    <xf numFmtId="0" fontId="28" fillId="0" borderId="0" xfId="1" applyNumberFormat="1" applyFont="1" applyFill="1" applyBorder="1" applyAlignment="1">
      <alignment vertical="top" wrapText="1" readingOrder="1"/>
    </xf>
    <xf numFmtId="0" fontId="22" fillId="0" borderId="8" xfId="1" applyNumberFormat="1" applyFont="1" applyFill="1" applyBorder="1" applyAlignment="1">
      <alignment vertical="center" wrapText="1" readingOrder="1"/>
    </xf>
    <xf numFmtId="0" fontId="23" fillId="0" borderId="8" xfId="1" applyNumberFormat="1" applyFont="1" applyFill="1" applyBorder="1" applyAlignment="1">
      <alignment horizontal="right" vertical="center" wrapText="1" readingOrder="1"/>
    </xf>
    <xf numFmtId="0" fontId="27" fillId="0" borderId="41" xfId="1" applyNumberFormat="1" applyFont="1" applyFill="1" applyBorder="1" applyAlignment="1">
      <alignment horizontal="right" vertical="center" wrapText="1" readingOrder="1"/>
    </xf>
    <xf numFmtId="0" fontId="27" fillId="0" borderId="41" xfId="1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19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3" fillId="0" borderId="1" xfId="1" applyNumberFormat="1" applyFont="1" applyFill="1" applyBorder="1" applyAlignment="1">
      <alignment horizontal="right" vertical="center" wrapText="1" readingOrder="1"/>
    </xf>
    <xf numFmtId="0" fontId="17" fillId="0" borderId="2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vertical="top" wrapText="1" readingOrder="1"/>
    </xf>
    <xf numFmtId="0" fontId="17" fillId="0" borderId="6" xfId="1" applyNumberFormat="1" applyFont="1" applyFill="1" applyBorder="1" applyAlignment="1">
      <alignment vertical="top" wrapText="1"/>
    </xf>
    <xf numFmtId="0" fontId="13" fillId="0" borderId="3" xfId="1" applyNumberFormat="1" applyFont="1" applyFill="1" applyBorder="1" applyAlignment="1">
      <alignment horizontal="right" vertical="center" wrapText="1" readingOrder="1"/>
    </xf>
    <xf numFmtId="0" fontId="17" fillId="0" borderId="34" xfId="1" applyNumberFormat="1" applyFont="1" applyFill="1" applyBorder="1" applyAlignment="1">
      <alignment vertical="top" wrapText="1"/>
    </xf>
    <xf numFmtId="0" fontId="11" fillId="2" borderId="22" xfId="1" applyNumberFormat="1" applyFont="1" applyFill="1" applyBorder="1" applyAlignment="1">
      <alignment horizontal="center" vertical="center" wrapText="1" readingOrder="1"/>
    </xf>
    <xf numFmtId="0" fontId="17" fillId="2" borderId="34" xfId="1" applyNumberFormat="1" applyFont="1" applyFill="1" applyBorder="1" applyAlignment="1">
      <alignment vertical="top" wrapText="1"/>
    </xf>
    <xf numFmtId="0" fontId="17" fillId="2" borderId="35" xfId="1" applyNumberFormat="1" applyFont="1" applyFill="1" applyBorder="1" applyAlignment="1">
      <alignment vertical="top" wrapText="1"/>
    </xf>
    <xf numFmtId="0" fontId="12" fillId="2" borderId="22" xfId="1" applyNumberFormat="1" applyFont="1" applyFill="1" applyBorder="1" applyAlignment="1">
      <alignment horizontal="center" vertical="center" wrapText="1" readingOrder="1"/>
    </xf>
    <xf numFmtId="0" fontId="12" fillId="2" borderId="1" xfId="1" applyNumberFormat="1" applyFont="1" applyFill="1" applyBorder="1" applyAlignment="1">
      <alignment horizontal="center" vertical="center" wrapText="1" readingOrder="1"/>
    </xf>
    <xf numFmtId="0" fontId="17" fillId="2" borderId="6" xfId="1" applyNumberFormat="1" applyFont="1" applyFill="1" applyBorder="1" applyAlignment="1">
      <alignment vertical="top" wrapText="1"/>
    </xf>
    <xf numFmtId="0" fontId="17" fillId="2" borderId="23" xfId="1" applyNumberFormat="1" applyFont="1" applyFill="1" applyBorder="1" applyAlignment="1">
      <alignment vertical="top" wrapText="1"/>
    </xf>
    <xf numFmtId="0" fontId="17" fillId="2" borderId="28" xfId="1" applyNumberFormat="1" applyFont="1" applyFill="1" applyBorder="1" applyAlignment="1">
      <alignment vertical="top" wrapText="1"/>
    </xf>
    <xf numFmtId="0" fontId="12" fillId="2" borderId="25" xfId="1" applyNumberFormat="1" applyFont="1" applyFill="1" applyBorder="1" applyAlignment="1">
      <alignment horizontal="center" vertical="center" wrapText="1" readingOrder="1"/>
    </xf>
    <xf numFmtId="0" fontId="17" fillId="0" borderId="26" xfId="1" applyNumberFormat="1" applyFont="1" applyFill="1" applyBorder="1" applyAlignment="1">
      <alignment vertical="top" wrapText="1"/>
    </xf>
    <xf numFmtId="0" fontId="17" fillId="0" borderId="27" xfId="1" applyNumberFormat="1" applyFont="1" applyFill="1" applyBorder="1" applyAlignment="1">
      <alignment vertical="top" wrapText="1"/>
    </xf>
    <xf numFmtId="0" fontId="17" fillId="0" borderId="0" xfId="0" applyFont="1" applyFill="1" applyBorder="1"/>
    <xf numFmtId="0" fontId="17" fillId="0" borderId="4" xfId="1" applyNumberFormat="1" applyFont="1" applyFill="1" applyBorder="1" applyAlignment="1">
      <alignment vertical="top" wrapText="1"/>
    </xf>
    <xf numFmtId="0" fontId="17" fillId="0" borderId="29" xfId="1" applyNumberFormat="1" applyFont="1" applyFill="1" applyBorder="1" applyAlignment="1">
      <alignment vertical="top" wrapText="1"/>
    </xf>
    <xf numFmtId="0" fontId="12" fillId="2" borderId="0" xfId="1" applyNumberFormat="1" applyFont="1" applyFill="1" applyBorder="1" applyAlignment="1">
      <alignment horizontal="center" vertical="center" wrapText="1" readingOrder="1"/>
    </xf>
    <xf numFmtId="0" fontId="12" fillId="2" borderId="24" xfId="1" applyNumberFormat="1" applyFont="1" applyFill="1" applyBorder="1" applyAlignment="1">
      <alignment horizontal="center" vertical="center" wrapText="1" readingOrder="1"/>
    </xf>
    <xf numFmtId="0" fontId="17" fillId="0" borderId="5" xfId="1" applyNumberFormat="1" applyFont="1" applyFill="1" applyBorder="1" applyAlignment="1">
      <alignment vertical="top" wrapText="1"/>
    </xf>
    <xf numFmtId="0" fontId="17" fillId="0" borderId="30" xfId="1" applyNumberFormat="1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center"/>
    </xf>
    <xf numFmtId="0" fontId="15" fillId="2" borderId="22" xfId="1" applyNumberFormat="1" applyFont="1" applyFill="1" applyBorder="1" applyAlignment="1">
      <alignment horizontal="center" vertical="center" wrapText="1" readingOrder="1"/>
    </xf>
    <xf numFmtId="0" fontId="14" fillId="0" borderId="4" xfId="1" applyNumberFormat="1" applyFont="1" applyFill="1" applyBorder="1" applyAlignment="1">
      <alignment vertical="top" wrapText="1"/>
    </xf>
    <xf numFmtId="0" fontId="14" fillId="2" borderId="28" xfId="1" applyNumberFormat="1" applyFont="1" applyFill="1" applyBorder="1" applyAlignment="1">
      <alignment vertical="top" wrapText="1"/>
    </xf>
    <xf numFmtId="0" fontId="14" fillId="0" borderId="29" xfId="1" applyNumberFormat="1" applyFont="1" applyFill="1" applyBorder="1" applyAlignment="1">
      <alignment vertical="top" wrapText="1"/>
    </xf>
    <xf numFmtId="0" fontId="14" fillId="2" borderId="35" xfId="1" applyNumberFormat="1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/>
    </xf>
    <xf numFmtId="0" fontId="15" fillId="2" borderId="1" xfId="1" applyNumberFormat="1" applyFont="1" applyFill="1" applyBorder="1" applyAlignment="1">
      <alignment horizontal="center" vertical="center" wrapText="1" readingOrder="1"/>
    </xf>
    <xf numFmtId="0" fontId="14" fillId="2" borderId="34" xfId="1" applyNumberFormat="1" applyFont="1" applyFill="1" applyBorder="1" applyAlignment="1">
      <alignment vertical="top" wrapText="1"/>
    </xf>
    <xf numFmtId="0" fontId="14" fillId="2" borderId="6" xfId="1" applyNumberFormat="1" applyFont="1" applyFill="1" applyBorder="1" applyAlignment="1">
      <alignment vertical="top" wrapText="1"/>
    </xf>
    <xf numFmtId="0" fontId="15" fillId="2" borderId="25" xfId="1" applyNumberFormat="1" applyFont="1" applyFill="1" applyBorder="1" applyAlignment="1">
      <alignment horizontal="center" vertical="center" wrapText="1" readingOrder="1"/>
    </xf>
    <xf numFmtId="0" fontId="14" fillId="0" borderId="26" xfId="1" applyNumberFormat="1" applyFont="1" applyFill="1" applyBorder="1" applyAlignment="1">
      <alignment vertical="top" wrapText="1"/>
    </xf>
    <xf numFmtId="0" fontId="14" fillId="0" borderId="27" xfId="1" applyNumberFormat="1" applyFont="1" applyFill="1" applyBorder="1" applyAlignment="1">
      <alignment vertical="top" wrapText="1"/>
    </xf>
    <xf numFmtId="0" fontId="16" fillId="2" borderId="22" xfId="1" applyNumberFormat="1" applyFont="1" applyFill="1" applyBorder="1" applyAlignment="1">
      <alignment horizontal="center" vertical="center" wrapText="1" readingOrder="1"/>
    </xf>
    <xf numFmtId="0" fontId="14" fillId="0" borderId="5" xfId="1" applyNumberFormat="1" applyFont="1" applyFill="1" applyBorder="1" applyAlignment="1">
      <alignment vertical="top" wrapText="1"/>
    </xf>
    <xf numFmtId="0" fontId="14" fillId="0" borderId="30" xfId="1" applyNumberFormat="1" applyFont="1" applyFill="1" applyBorder="1" applyAlignment="1">
      <alignment vertical="top" wrapText="1"/>
    </xf>
    <xf numFmtId="0" fontId="14" fillId="2" borderId="0" xfId="1" applyNumberFormat="1" applyFont="1" applyFill="1" applyBorder="1" applyAlignment="1">
      <alignment wrapText="1"/>
    </xf>
    <xf numFmtId="0" fontId="14" fillId="2" borderId="7" xfId="1" applyNumberFormat="1" applyFont="1" applyFill="1" applyBorder="1" applyAlignment="1">
      <alignment wrapText="1"/>
    </xf>
    <xf numFmtId="0" fontId="34" fillId="0" borderId="3" xfId="1" applyNumberFormat="1" applyFont="1" applyFill="1" applyBorder="1" applyAlignment="1">
      <alignment vertical="top" wrapText="1"/>
    </xf>
    <xf numFmtId="0" fontId="34" fillId="0" borderId="1" xfId="1" applyNumberFormat="1" applyFont="1" applyFill="1" applyBorder="1" applyAlignment="1">
      <alignment vertical="top" wrapText="1"/>
    </xf>
    <xf numFmtId="0" fontId="16" fillId="0" borderId="1" xfId="1" applyNumberFormat="1" applyFont="1" applyFill="1" applyBorder="1" applyAlignment="1">
      <alignment vertical="top" wrapText="1" readingOrder="1"/>
    </xf>
    <xf numFmtId="0" fontId="14" fillId="0" borderId="34" xfId="1" applyNumberFormat="1" applyFont="1" applyFill="1" applyBorder="1" applyAlignment="1">
      <alignment vertical="top" wrapText="1"/>
    </xf>
    <xf numFmtId="0" fontId="14" fillId="0" borderId="6" xfId="1" applyNumberFormat="1" applyFont="1" applyFill="1" applyBorder="1" applyAlignment="1">
      <alignment vertical="top" wrapText="1"/>
    </xf>
    <xf numFmtId="0" fontId="18" fillId="0" borderId="0" xfId="1" applyNumberFormat="1" applyFont="1" applyFill="1" applyBorder="1" applyAlignment="1">
      <alignment horizontal="left" vertical="top" wrapText="1" readingOrder="1"/>
    </xf>
    <xf numFmtId="0" fontId="20" fillId="0" borderId="0" xfId="1" applyNumberFormat="1" applyFont="1" applyFill="1" applyBorder="1" applyAlignment="1">
      <alignment horizontal="center" vertical="center" wrapText="1" readingOrder="1"/>
    </xf>
    <xf numFmtId="0" fontId="21" fillId="0" borderId="0" xfId="1" applyNumberFormat="1" applyFont="1" applyFill="1" applyBorder="1" applyAlignment="1">
      <alignment horizontal="center" vertical="center" wrapText="1" readingOrder="1"/>
    </xf>
    <xf numFmtId="0" fontId="23" fillId="2" borderId="4" xfId="1" applyNumberFormat="1" applyFont="1" applyFill="1" applyBorder="1" applyAlignment="1">
      <alignment horizontal="left" vertical="center" wrapText="1" readingOrder="1"/>
    </xf>
    <xf numFmtId="0" fontId="19" fillId="2" borderId="4" xfId="1" applyNumberFormat="1" applyFont="1" applyFill="1" applyBorder="1" applyAlignment="1">
      <alignment vertical="top" wrapText="1"/>
    </xf>
    <xf numFmtId="0" fontId="23" fillId="2" borderId="22" xfId="1" applyNumberFormat="1" applyFont="1" applyFill="1" applyBorder="1" applyAlignment="1">
      <alignment horizontal="center" vertical="center" wrapText="1" readingOrder="1"/>
    </xf>
    <xf numFmtId="0" fontId="19" fillId="2" borderId="35" xfId="1" applyNumberFormat="1" applyFont="1" applyFill="1" applyBorder="1" applyAlignment="1">
      <alignment vertical="top" wrapText="1"/>
    </xf>
    <xf numFmtId="0" fontId="19" fillId="2" borderId="28" xfId="1" applyNumberFormat="1" applyFont="1" applyFill="1" applyBorder="1" applyAlignment="1">
      <alignment vertical="top" wrapText="1"/>
    </xf>
    <xf numFmtId="0" fontId="19" fillId="0" borderId="29" xfId="1" applyNumberFormat="1" applyFont="1" applyFill="1" applyBorder="1" applyAlignment="1">
      <alignment vertical="top" wrapText="1"/>
    </xf>
    <xf numFmtId="0" fontId="19" fillId="0" borderId="30" xfId="1" applyNumberFormat="1" applyFont="1" applyFill="1" applyBorder="1" applyAlignment="1">
      <alignment vertical="top" wrapText="1"/>
    </xf>
    <xf numFmtId="0" fontId="19" fillId="2" borderId="34" xfId="1" applyNumberFormat="1" applyFont="1" applyFill="1" applyBorder="1" applyAlignment="1">
      <alignment vertical="top" wrapText="1"/>
    </xf>
    <xf numFmtId="0" fontId="19" fillId="2" borderId="6" xfId="1" applyNumberFormat="1" applyFont="1" applyFill="1" applyBorder="1" applyAlignment="1">
      <alignment vertical="top" wrapText="1"/>
    </xf>
    <xf numFmtId="0" fontId="23" fillId="2" borderId="25" xfId="1" applyNumberFormat="1" applyFont="1" applyFill="1" applyBorder="1" applyAlignment="1">
      <alignment horizontal="center" vertical="center" wrapText="1" readingOrder="1"/>
    </xf>
    <xf numFmtId="0" fontId="19" fillId="0" borderId="26" xfId="1" applyNumberFormat="1" applyFont="1" applyFill="1" applyBorder="1" applyAlignment="1">
      <alignment vertical="top" wrapText="1"/>
    </xf>
    <xf numFmtId="0" fontId="19" fillId="0" borderId="27" xfId="1" applyNumberFormat="1" applyFont="1" applyFill="1" applyBorder="1" applyAlignment="1">
      <alignment vertical="top" wrapText="1"/>
    </xf>
    <xf numFmtId="0" fontId="22" fillId="2" borderId="22" xfId="1" applyNumberFormat="1" applyFont="1" applyFill="1" applyBorder="1" applyAlignment="1">
      <alignment horizontal="center" vertical="center" wrapText="1" readingOrder="1"/>
    </xf>
    <xf numFmtId="0" fontId="23" fillId="2" borderId="23" xfId="1" applyNumberFormat="1" applyFont="1" applyFill="1" applyBorder="1" applyAlignment="1">
      <alignment horizontal="left" wrapText="1" readingOrder="1"/>
    </xf>
    <xf numFmtId="0" fontId="19" fillId="2" borderId="0" xfId="1" applyNumberFormat="1" applyFont="1" applyFill="1" applyBorder="1" applyAlignment="1">
      <alignment vertical="top" wrapText="1"/>
    </xf>
    <xf numFmtId="0" fontId="19" fillId="2" borderId="23" xfId="1" applyNumberFormat="1" applyFont="1" applyFill="1" applyBorder="1" applyAlignment="1">
      <alignment vertical="top" wrapText="1"/>
    </xf>
    <xf numFmtId="0" fontId="22" fillId="2" borderId="25" xfId="1" applyNumberFormat="1" applyFont="1" applyFill="1" applyBorder="1" applyAlignment="1">
      <alignment horizontal="center" vertical="center" wrapText="1" readingOrder="1"/>
    </xf>
    <xf numFmtId="0" fontId="19" fillId="0" borderId="45" xfId="1" applyNumberFormat="1" applyFont="1" applyFill="1" applyBorder="1" applyAlignment="1">
      <alignment vertical="top" wrapText="1"/>
    </xf>
    <xf numFmtId="0" fontId="19" fillId="2" borderId="31" xfId="1" applyNumberFormat="1" applyFont="1" applyFill="1" applyBorder="1" applyAlignment="1">
      <alignment vertical="top" wrapText="1"/>
    </xf>
    <xf numFmtId="188" fontId="30" fillId="0" borderId="1" xfId="1" applyNumberFormat="1" applyFont="1" applyFill="1" applyBorder="1" applyAlignment="1">
      <alignment horizontal="right" vertical="center" wrapText="1" readingOrder="1"/>
    </xf>
    <xf numFmtId="0" fontId="22" fillId="0" borderId="32" xfId="1" applyNumberFormat="1" applyFont="1" applyFill="1" applyBorder="1" applyAlignment="1">
      <alignment vertical="top" wrapText="1" readingOrder="1"/>
    </xf>
    <xf numFmtId="0" fontId="19" fillId="0" borderId="33" xfId="1" applyNumberFormat="1" applyFont="1" applyFill="1" applyBorder="1" applyAlignment="1">
      <alignment vertical="top" wrapText="1"/>
    </xf>
    <xf numFmtId="0" fontId="22" fillId="0" borderId="37" xfId="1" applyNumberFormat="1" applyFont="1" applyFill="1" applyBorder="1" applyAlignment="1">
      <alignment horizontal="right" vertical="top" wrapText="1" readingOrder="1"/>
    </xf>
    <xf numFmtId="0" fontId="29" fillId="5" borderId="1" xfId="1" applyNumberFormat="1" applyFont="1" applyFill="1" applyBorder="1" applyAlignment="1">
      <alignment vertical="top" wrapText="1" readingOrder="1"/>
    </xf>
    <xf numFmtId="0" fontId="19" fillId="5" borderId="34" xfId="1" applyNumberFormat="1" applyFont="1" applyFill="1" applyBorder="1" applyAlignment="1">
      <alignment vertical="top" wrapText="1"/>
    </xf>
    <xf numFmtId="0" fontId="19" fillId="5" borderId="6" xfId="1" applyNumberFormat="1" applyFont="1" applyFill="1" applyBorder="1" applyAlignment="1">
      <alignment vertical="top" wrapText="1"/>
    </xf>
    <xf numFmtId="0" fontId="22" fillId="0" borderId="8" xfId="1" applyNumberFormat="1" applyFont="1" applyFill="1" applyBorder="1" applyAlignment="1">
      <alignment vertical="top" wrapText="1" readingOrder="1"/>
    </xf>
    <xf numFmtId="0" fontId="19" fillId="0" borderId="23" xfId="1" applyNumberFormat="1" applyFont="1" applyFill="1" applyBorder="1" applyAlignment="1">
      <alignment vertical="top" wrapText="1"/>
    </xf>
    <xf numFmtId="0" fontId="19" fillId="0" borderId="31" xfId="1" applyNumberFormat="1" applyFont="1" applyFill="1" applyBorder="1" applyAlignment="1">
      <alignment vertical="top" wrapText="1"/>
    </xf>
    <xf numFmtId="0" fontId="22" fillId="0" borderId="3" xfId="1" applyNumberFormat="1" applyFont="1" applyFill="1" applyBorder="1" applyAlignment="1">
      <alignment horizontal="right" vertical="top" wrapText="1" readingOrder="1"/>
    </xf>
    <xf numFmtId="0" fontId="19" fillId="0" borderId="24" xfId="1" applyNumberFormat="1" applyFont="1" applyFill="1" applyBorder="1" applyAlignment="1">
      <alignment vertical="top" wrapText="1"/>
    </xf>
    <xf numFmtId="0" fontId="30" fillId="0" borderId="1" xfId="1" applyNumberFormat="1" applyFont="1" applyFill="1" applyBorder="1" applyAlignment="1">
      <alignment horizontal="right" vertical="center" wrapText="1" readingOrder="1"/>
    </xf>
    <xf numFmtId="0" fontId="31" fillId="0" borderId="0" xfId="1" applyNumberFormat="1" applyFont="1" applyFill="1" applyBorder="1" applyAlignment="1">
      <alignment vertical="top" wrapText="1" readingOrder="1"/>
    </xf>
    <xf numFmtId="0" fontId="32" fillId="0" borderId="1" xfId="1" applyNumberFormat="1" applyFont="1" applyFill="1" applyBorder="1" applyAlignment="1">
      <alignment horizontal="right" vertical="top" wrapText="1" readingOrder="1"/>
    </xf>
    <xf numFmtId="188" fontId="32" fillId="0" borderId="1" xfId="1" applyNumberFormat="1" applyFont="1" applyFill="1" applyBorder="1" applyAlignment="1">
      <alignment vertical="top" wrapText="1" readingOrder="1"/>
    </xf>
    <xf numFmtId="0" fontId="18" fillId="0" borderId="0" xfId="1" applyNumberFormat="1" applyFont="1" applyFill="1" applyBorder="1" applyAlignment="1">
      <alignment horizontal="right" vertical="top" wrapText="1" readingOrder="1"/>
    </xf>
    <xf numFmtId="0" fontId="19" fillId="2" borderId="7" xfId="1" applyNumberFormat="1" applyFont="1" applyFill="1" applyBorder="1" applyAlignment="1">
      <alignment vertical="top" wrapText="1"/>
    </xf>
    <xf numFmtId="187" fontId="22" fillId="0" borderId="1" xfId="1" applyNumberFormat="1" applyFont="1" applyFill="1" applyBorder="1" applyAlignment="1">
      <alignment horizontal="right" vertical="center" wrapText="1" readingOrder="1"/>
    </xf>
    <xf numFmtId="187" fontId="30" fillId="0" borderId="1" xfId="1" applyNumberFormat="1" applyFont="1" applyFill="1" applyBorder="1" applyAlignment="1">
      <alignment horizontal="right" vertical="center" wrapText="1" readingOrder="1"/>
    </xf>
    <xf numFmtId="0" fontId="23" fillId="4" borderId="32" xfId="1" applyNumberFormat="1" applyFont="1" applyFill="1" applyBorder="1" applyAlignment="1">
      <alignment vertical="top" wrapText="1" readingOrder="1"/>
    </xf>
    <xf numFmtId="0" fontId="19" fillId="4" borderId="46" xfId="1" applyNumberFormat="1" applyFont="1" applyFill="1" applyBorder="1" applyAlignment="1">
      <alignment vertical="top" wrapText="1"/>
    </xf>
    <xf numFmtId="0" fontId="32" fillId="4" borderId="1" xfId="1" applyNumberFormat="1" applyFont="1" applyFill="1" applyBorder="1" applyAlignment="1">
      <alignment horizontal="right" vertical="top" wrapText="1" readingOrder="1"/>
    </xf>
    <xf numFmtId="187" fontId="32" fillId="0" borderId="1" xfId="1" applyNumberFormat="1" applyFont="1" applyFill="1" applyBorder="1" applyAlignment="1">
      <alignment horizontal="right" vertical="center" wrapText="1" readingOrder="1"/>
    </xf>
  </cellXfs>
  <cellStyles count="3">
    <cellStyle name="Normal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60</xdr:row>
      <xdr:rowOff>200025</xdr:rowOff>
    </xdr:from>
    <xdr:to>
      <xdr:col>6</xdr:col>
      <xdr:colOff>504825</xdr:colOff>
      <xdr:row>66</xdr:row>
      <xdr:rowOff>57150</xdr:rowOff>
    </xdr:to>
    <xdr:sp macro="" textlink="">
      <xdr:nvSpPr>
        <xdr:cNvPr id="2" name="TextBox 1"/>
        <xdr:cNvSpPr txBox="1"/>
      </xdr:nvSpPr>
      <xdr:spPr>
        <a:xfrm>
          <a:off x="247650" y="11249025"/>
          <a:ext cx="2009775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ผู้อำนวยการกองคลัง</a:t>
          </a:r>
        </a:p>
      </xdr:txBody>
    </xdr:sp>
    <xdr:clientData/>
  </xdr:twoCellAnchor>
  <xdr:twoCellAnchor>
    <xdr:from>
      <xdr:col>7</xdr:col>
      <xdr:colOff>1200150</xdr:colOff>
      <xdr:row>62</xdr:row>
      <xdr:rowOff>85725</xdr:rowOff>
    </xdr:from>
    <xdr:to>
      <xdr:col>9</xdr:col>
      <xdr:colOff>1285875</xdr:colOff>
      <xdr:row>66</xdr:row>
      <xdr:rowOff>171450</xdr:rowOff>
    </xdr:to>
    <xdr:sp macro="" textlink="">
      <xdr:nvSpPr>
        <xdr:cNvPr id="3" name="TextBox 2"/>
        <xdr:cNvSpPr txBox="1"/>
      </xdr:nvSpPr>
      <xdr:spPr>
        <a:xfrm>
          <a:off x="3686175" y="11382375"/>
          <a:ext cx="260032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2705100</xdr:colOff>
      <xdr:row>62</xdr:row>
      <xdr:rowOff>57150</xdr:rowOff>
    </xdr:from>
    <xdr:to>
      <xdr:col>13</xdr:col>
      <xdr:colOff>819150</xdr:colOff>
      <xdr:row>65</xdr:row>
      <xdr:rowOff>85725</xdr:rowOff>
    </xdr:to>
    <xdr:sp macro="" textlink="">
      <xdr:nvSpPr>
        <xdr:cNvPr id="4" name="TextBox 3"/>
        <xdr:cNvSpPr txBox="1"/>
      </xdr:nvSpPr>
      <xdr:spPr>
        <a:xfrm>
          <a:off x="7705725" y="11353800"/>
          <a:ext cx="2190750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2676525</xdr:colOff>
      <xdr:row>65</xdr:row>
      <xdr:rowOff>104775</xdr:rowOff>
    </xdr:from>
    <xdr:to>
      <xdr:col>13</xdr:col>
      <xdr:colOff>771525</xdr:colOff>
      <xdr:row>70</xdr:row>
      <xdr:rowOff>161925</xdr:rowOff>
    </xdr:to>
    <xdr:sp macro="" textlink="">
      <xdr:nvSpPr>
        <xdr:cNvPr id="5" name="TextBox 4"/>
        <xdr:cNvSpPr txBox="1"/>
      </xdr:nvSpPr>
      <xdr:spPr>
        <a:xfrm>
          <a:off x="7677150" y="12011025"/>
          <a:ext cx="217170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showGridLines="0" workbookViewId="0">
      <pane ySplit="9" topLeftCell="A22" activePane="bottomLeft" state="frozen"/>
      <selection pane="bottomLeft" activeCell="A30" sqref="A30:B30"/>
    </sheetView>
  </sheetViews>
  <sheetFormatPr defaultRowHeight="14.25"/>
  <cols>
    <col min="1" max="1" width="43.75" style="72" customWidth="1"/>
    <col min="2" max="2" width="3.25" style="72" customWidth="1"/>
    <col min="3" max="3" width="11.125" style="72" customWidth="1"/>
    <col min="4" max="4" width="16.625" style="72" customWidth="1"/>
    <col min="5" max="5" width="4.375" style="72" customWidth="1"/>
    <col min="6" max="6" width="13.875" style="72" customWidth="1"/>
    <col min="7" max="7" width="0.5" style="72" customWidth="1"/>
    <col min="8" max="16384" width="9" style="72"/>
  </cols>
  <sheetData>
    <row r="1" spans="1:7" ht="1.9" customHeight="1"/>
    <row r="2" spans="1:7" ht="17.25" customHeight="1">
      <c r="A2" s="139" t="s">
        <v>0</v>
      </c>
      <c r="B2" s="140"/>
      <c r="C2" s="140"/>
      <c r="D2" s="140"/>
      <c r="E2" s="140"/>
      <c r="F2" s="140"/>
    </row>
    <row r="3" spans="1:7" ht="0.95" customHeight="1"/>
    <row r="4" spans="1:7" ht="17.25" customHeight="1">
      <c r="A4" s="141" t="s">
        <v>227</v>
      </c>
      <c r="B4" s="140"/>
      <c r="C4" s="140"/>
      <c r="D4" s="140"/>
      <c r="E4" s="140"/>
      <c r="F4" s="140"/>
    </row>
    <row r="5" spans="1:7" ht="0.2" customHeight="1"/>
    <row r="6" spans="1:7" ht="17.25" customHeight="1">
      <c r="A6" s="141" t="s">
        <v>228</v>
      </c>
      <c r="B6" s="140"/>
      <c r="C6" s="140"/>
      <c r="D6" s="140"/>
      <c r="E6" s="140"/>
      <c r="F6" s="140"/>
    </row>
    <row r="7" spans="1:7" ht="1.5" customHeight="1"/>
    <row r="8" spans="1:7" ht="18" customHeight="1">
      <c r="A8" s="142" t="s">
        <v>224</v>
      </c>
      <c r="B8" s="140"/>
      <c r="C8" s="140"/>
      <c r="D8" s="140"/>
      <c r="E8" s="140"/>
      <c r="F8" s="140"/>
    </row>
    <row r="9" spans="1:7" ht="6.4" customHeight="1"/>
    <row r="10" spans="1:7" ht="0.95" customHeight="1"/>
    <row r="11" spans="1:7">
      <c r="A11" s="143" t="s">
        <v>2</v>
      </c>
      <c r="B11" s="136"/>
      <c r="C11" s="74" t="s">
        <v>3</v>
      </c>
      <c r="D11" s="74" t="s">
        <v>229</v>
      </c>
      <c r="E11" s="143" t="s">
        <v>230</v>
      </c>
      <c r="F11" s="138"/>
      <c r="G11" s="136"/>
    </row>
    <row r="12" spans="1:7">
      <c r="A12" s="135" t="s">
        <v>231</v>
      </c>
      <c r="B12" s="136"/>
      <c r="C12" s="75" t="s">
        <v>232</v>
      </c>
      <c r="D12" s="76">
        <v>4920</v>
      </c>
      <c r="E12" s="137">
        <v>0</v>
      </c>
      <c r="F12" s="138"/>
      <c r="G12" s="136"/>
    </row>
    <row r="13" spans="1:7">
      <c r="A13" s="135" t="s">
        <v>233</v>
      </c>
      <c r="B13" s="136"/>
      <c r="C13" s="75" t="s">
        <v>234</v>
      </c>
      <c r="D13" s="76">
        <v>18134973.18</v>
      </c>
      <c r="E13" s="137">
        <v>0</v>
      </c>
      <c r="F13" s="138"/>
      <c r="G13" s="136"/>
    </row>
    <row r="14" spans="1:7">
      <c r="A14" s="135" t="s">
        <v>235</v>
      </c>
      <c r="B14" s="136"/>
      <c r="C14" s="75" t="s">
        <v>234</v>
      </c>
      <c r="D14" s="76">
        <v>657789.4</v>
      </c>
      <c r="E14" s="137">
        <v>0</v>
      </c>
      <c r="F14" s="138"/>
      <c r="G14" s="136"/>
    </row>
    <row r="15" spans="1:7">
      <c r="A15" s="135" t="s">
        <v>236</v>
      </c>
      <c r="B15" s="136"/>
      <c r="C15" s="75" t="s">
        <v>234</v>
      </c>
      <c r="D15" s="76">
        <v>1565910.49</v>
      </c>
      <c r="E15" s="137">
        <v>0</v>
      </c>
      <c r="F15" s="138"/>
      <c r="G15" s="136"/>
    </row>
    <row r="16" spans="1:7">
      <c r="A16" s="135" t="s">
        <v>237</v>
      </c>
      <c r="B16" s="136"/>
      <c r="C16" s="75" t="s">
        <v>234</v>
      </c>
      <c r="D16" s="76">
        <v>6743477.3700000001</v>
      </c>
      <c r="E16" s="137">
        <v>0</v>
      </c>
      <c r="F16" s="138"/>
      <c r="G16" s="136"/>
    </row>
    <row r="17" spans="1:7">
      <c r="A17" s="135" t="s">
        <v>238</v>
      </c>
      <c r="B17" s="136"/>
      <c r="C17" s="75" t="s">
        <v>239</v>
      </c>
      <c r="D17" s="76">
        <v>104600</v>
      </c>
      <c r="E17" s="137">
        <v>0</v>
      </c>
      <c r="F17" s="138"/>
      <c r="G17" s="136"/>
    </row>
    <row r="18" spans="1:7">
      <c r="A18" s="135" t="s">
        <v>240</v>
      </c>
      <c r="B18" s="136"/>
      <c r="C18" s="75" t="s">
        <v>241</v>
      </c>
      <c r="D18" s="76">
        <v>384000</v>
      </c>
      <c r="E18" s="137">
        <v>0</v>
      </c>
      <c r="F18" s="138"/>
      <c r="G18" s="136"/>
    </row>
    <row r="19" spans="1:7">
      <c r="A19" s="135" t="s">
        <v>242</v>
      </c>
      <c r="B19" s="136"/>
      <c r="C19" s="75" t="s">
        <v>243</v>
      </c>
      <c r="D19" s="76">
        <v>0</v>
      </c>
      <c r="E19" s="137">
        <v>1332271</v>
      </c>
      <c r="F19" s="138"/>
      <c r="G19" s="136"/>
    </row>
    <row r="20" spans="1:7">
      <c r="A20" s="135" t="s">
        <v>244</v>
      </c>
      <c r="B20" s="136"/>
      <c r="C20" s="75" t="s">
        <v>245</v>
      </c>
      <c r="D20" s="76">
        <v>0</v>
      </c>
      <c r="E20" s="137">
        <v>80000</v>
      </c>
      <c r="F20" s="138"/>
      <c r="G20" s="136"/>
    </row>
    <row r="21" spans="1:7">
      <c r="A21" s="135" t="s">
        <v>246</v>
      </c>
      <c r="B21" s="136"/>
      <c r="C21" s="75" t="s">
        <v>247</v>
      </c>
      <c r="D21" s="76">
        <v>0</v>
      </c>
      <c r="E21" s="137">
        <v>23990.98</v>
      </c>
      <c r="F21" s="138"/>
      <c r="G21" s="136"/>
    </row>
    <row r="22" spans="1:7">
      <c r="A22" s="135" t="s">
        <v>248</v>
      </c>
      <c r="B22" s="136"/>
      <c r="C22" s="75" t="s">
        <v>249</v>
      </c>
      <c r="D22" s="76">
        <v>0</v>
      </c>
      <c r="E22" s="137">
        <v>2104.71</v>
      </c>
      <c r="F22" s="138"/>
      <c r="G22" s="136"/>
    </row>
    <row r="23" spans="1:7">
      <c r="A23" s="135" t="s">
        <v>250</v>
      </c>
      <c r="B23" s="136"/>
      <c r="C23" s="75" t="s">
        <v>251</v>
      </c>
      <c r="D23" s="76">
        <v>0</v>
      </c>
      <c r="E23" s="137">
        <v>645000</v>
      </c>
      <c r="F23" s="138"/>
      <c r="G23" s="136"/>
    </row>
    <row r="24" spans="1:7">
      <c r="A24" s="135" t="s">
        <v>252</v>
      </c>
      <c r="B24" s="136"/>
      <c r="C24" s="75" t="s">
        <v>253</v>
      </c>
      <c r="D24" s="76">
        <v>0</v>
      </c>
      <c r="E24" s="137">
        <v>4936</v>
      </c>
      <c r="F24" s="138"/>
      <c r="G24" s="136"/>
    </row>
    <row r="25" spans="1:7">
      <c r="A25" s="135" t="s">
        <v>254</v>
      </c>
      <c r="B25" s="136"/>
      <c r="C25" s="75" t="s">
        <v>255</v>
      </c>
      <c r="D25" s="76">
        <v>0</v>
      </c>
      <c r="E25" s="137">
        <v>106282</v>
      </c>
      <c r="F25" s="138"/>
      <c r="G25" s="136"/>
    </row>
    <row r="26" spans="1:7">
      <c r="A26" s="135" t="s">
        <v>256</v>
      </c>
      <c r="B26" s="136"/>
      <c r="C26" s="75" t="s">
        <v>257</v>
      </c>
      <c r="D26" s="76">
        <v>0</v>
      </c>
      <c r="E26" s="137">
        <v>1041789.4</v>
      </c>
      <c r="F26" s="138"/>
      <c r="G26" s="136"/>
    </row>
    <row r="27" spans="1:7">
      <c r="A27" s="135" t="s">
        <v>258</v>
      </c>
      <c r="B27" s="136"/>
      <c r="C27" s="75" t="s">
        <v>259</v>
      </c>
      <c r="D27" s="76">
        <v>0</v>
      </c>
      <c r="E27" s="137">
        <v>820</v>
      </c>
      <c r="F27" s="138"/>
      <c r="G27" s="136"/>
    </row>
    <row r="28" spans="1:7">
      <c r="A28" s="135" t="s">
        <v>260</v>
      </c>
      <c r="B28" s="136"/>
      <c r="C28" s="75" t="s">
        <v>261</v>
      </c>
      <c r="D28" s="76">
        <v>0</v>
      </c>
      <c r="E28" s="137">
        <v>4189741.26</v>
      </c>
      <c r="F28" s="138"/>
      <c r="G28" s="136"/>
    </row>
    <row r="29" spans="1:7">
      <c r="A29" s="135" t="s">
        <v>262</v>
      </c>
      <c r="B29" s="136"/>
      <c r="C29" s="75" t="s">
        <v>263</v>
      </c>
      <c r="D29" s="76">
        <v>0</v>
      </c>
      <c r="E29" s="137">
        <v>10762119.119999999</v>
      </c>
      <c r="F29" s="138"/>
      <c r="G29" s="136"/>
    </row>
    <row r="30" spans="1:7">
      <c r="A30" s="135" t="s">
        <v>25</v>
      </c>
      <c r="B30" s="136"/>
      <c r="C30" s="75" t="s">
        <v>264</v>
      </c>
      <c r="D30" s="76">
        <v>0</v>
      </c>
      <c r="E30" s="137">
        <v>89243.4</v>
      </c>
      <c r="F30" s="138"/>
      <c r="G30" s="136"/>
    </row>
    <row r="31" spans="1:7">
      <c r="A31" s="135" t="s">
        <v>26</v>
      </c>
      <c r="B31" s="136"/>
      <c r="C31" s="75" t="s">
        <v>265</v>
      </c>
      <c r="D31" s="76">
        <v>0</v>
      </c>
      <c r="E31" s="137">
        <v>32973.89</v>
      </c>
      <c r="F31" s="138"/>
      <c r="G31" s="136"/>
    </row>
    <row r="32" spans="1:7">
      <c r="A32" s="135" t="s">
        <v>27</v>
      </c>
      <c r="B32" s="136"/>
      <c r="C32" s="75" t="s">
        <v>266</v>
      </c>
      <c r="D32" s="76">
        <v>0</v>
      </c>
      <c r="E32" s="137">
        <v>10130</v>
      </c>
      <c r="F32" s="138"/>
      <c r="G32" s="136"/>
    </row>
    <row r="33" spans="1:7">
      <c r="A33" s="135" t="s">
        <v>30</v>
      </c>
      <c r="B33" s="136"/>
      <c r="C33" s="75" t="s">
        <v>267</v>
      </c>
      <c r="D33" s="76">
        <v>0</v>
      </c>
      <c r="E33" s="137">
        <v>1105.8</v>
      </c>
      <c r="F33" s="138"/>
      <c r="G33" s="136"/>
    </row>
    <row r="34" spans="1:7">
      <c r="A34" s="135" t="s">
        <v>268</v>
      </c>
      <c r="B34" s="136"/>
      <c r="C34" s="75" t="s">
        <v>269</v>
      </c>
      <c r="D34" s="76">
        <v>0</v>
      </c>
      <c r="E34" s="137">
        <v>480</v>
      </c>
      <c r="F34" s="138"/>
      <c r="G34" s="136"/>
    </row>
    <row r="35" spans="1:7">
      <c r="A35" s="135" t="s">
        <v>270</v>
      </c>
      <c r="B35" s="136"/>
      <c r="C35" s="75" t="s">
        <v>271</v>
      </c>
      <c r="D35" s="76">
        <v>0</v>
      </c>
      <c r="E35" s="137">
        <v>7132</v>
      </c>
      <c r="F35" s="138"/>
      <c r="G35" s="136"/>
    </row>
    <row r="36" spans="1:7">
      <c r="A36" s="135" t="s">
        <v>35</v>
      </c>
      <c r="B36" s="136"/>
      <c r="C36" s="75" t="s">
        <v>272</v>
      </c>
      <c r="D36" s="76">
        <v>0</v>
      </c>
      <c r="E36" s="137">
        <v>1400</v>
      </c>
      <c r="F36" s="138"/>
      <c r="G36" s="136"/>
    </row>
    <row r="37" spans="1:7">
      <c r="A37" s="135" t="s">
        <v>36</v>
      </c>
      <c r="B37" s="136"/>
      <c r="C37" s="75" t="s">
        <v>273</v>
      </c>
      <c r="D37" s="76">
        <v>0</v>
      </c>
      <c r="E37" s="137">
        <v>42134</v>
      </c>
      <c r="F37" s="138"/>
      <c r="G37" s="136"/>
    </row>
    <row r="38" spans="1:7">
      <c r="A38" s="135" t="s">
        <v>37</v>
      </c>
      <c r="B38" s="136"/>
      <c r="C38" s="75" t="s">
        <v>274</v>
      </c>
      <c r="D38" s="76">
        <v>0</v>
      </c>
      <c r="E38" s="137">
        <v>220</v>
      </c>
      <c r="F38" s="138"/>
      <c r="G38" s="136"/>
    </row>
    <row r="39" spans="1:7">
      <c r="A39" s="135" t="s">
        <v>39</v>
      </c>
      <c r="B39" s="136"/>
      <c r="C39" s="75" t="s">
        <v>275</v>
      </c>
      <c r="D39" s="76">
        <v>0</v>
      </c>
      <c r="E39" s="137">
        <v>76239.839999999997</v>
      </c>
      <c r="F39" s="138"/>
      <c r="G39" s="136"/>
    </row>
    <row r="40" spans="1:7">
      <c r="A40" s="135" t="s">
        <v>276</v>
      </c>
      <c r="B40" s="136"/>
      <c r="C40" s="75" t="s">
        <v>277</v>
      </c>
      <c r="D40" s="76">
        <v>0</v>
      </c>
      <c r="E40" s="137">
        <v>282</v>
      </c>
      <c r="F40" s="138"/>
      <c r="G40" s="136"/>
    </row>
    <row r="41" spans="1:7">
      <c r="A41" s="135" t="s">
        <v>42</v>
      </c>
      <c r="B41" s="136"/>
      <c r="C41" s="75" t="s">
        <v>278</v>
      </c>
      <c r="D41" s="76">
        <v>0</v>
      </c>
      <c r="E41" s="137">
        <v>38000</v>
      </c>
      <c r="F41" s="138"/>
      <c r="G41" s="136"/>
    </row>
    <row r="42" spans="1:7">
      <c r="A42" s="135" t="s">
        <v>43</v>
      </c>
      <c r="B42" s="136"/>
      <c r="C42" s="75" t="s">
        <v>279</v>
      </c>
      <c r="D42" s="76">
        <v>0</v>
      </c>
      <c r="E42" s="137">
        <v>300</v>
      </c>
      <c r="F42" s="138"/>
      <c r="G42" s="136"/>
    </row>
    <row r="43" spans="1:7">
      <c r="A43" s="135" t="s">
        <v>280</v>
      </c>
      <c r="B43" s="136"/>
      <c r="C43" s="75" t="s">
        <v>281</v>
      </c>
      <c r="D43" s="76">
        <v>0</v>
      </c>
      <c r="E43" s="137">
        <v>223563.54</v>
      </c>
      <c r="F43" s="138"/>
      <c r="G43" s="136"/>
    </row>
    <row r="44" spans="1:7">
      <c r="A44" s="135" t="s">
        <v>282</v>
      </c>
      <c r="B44" s="136"/>
      <c r="C44" s="75" t="s">
        <v>283</v>
      </c>
      <c r="D44" s="76">
        <v>0</v>
      </c>
      <c r="E44" s="137">
        <v>5996119.1600000001</v>
      </c>
      <c r="F44" s="138"/>
      <c r="G44" s="136"/>
    </row>
    <row r="45" spans="1:7">
      <c r="A45" s="135" t="s">
        <v>49</v>
      </c>
      <c r="B45" s="136"/>
      <c r="C45" s="75" t="s">
        <v>284</v>
      </c>
      <c r="D45" s="76">
        <v>0</v>
      </c>
      <c r="E45" s="137">
        <v>1949380.17</v>
      </c>
      <c r="F45" s="138"/>
      <c r="G45" s="136"/>
    </row>
    <row r="46" spans="1:7">
      <c r="A46" s="135" t="s">
        <v>50</v>
      </c>
      <c r="B46" s="136"/>
      <c r="C46" s="75" t="s">
        <v>285</v>
      </c>
      <c r="D46" s="76">
        <v>0</v>
      </c>
      <c r="E46" s="137">
        <v>70814.52</v>
      </c>
      <c r="F46" s="138"/>
      <c r="G46" s="136"/>
    </row>
    <row r="47" spans="1:7">
      <c r="A47" s="135" t="s">
        <v>51</v>
      </c>
      <c r="B47" s="136"/>
      <c r="C47" s="75" t="s">
        <v>286</v>
      </c>
      <c r="D47" s="76">
        <v>0</v>
      </c>
      <c r="E47" s="137">
        <v>1020269.09</v>
      </c>
      <c r="F47" s="138"/>
      <c r="G47" s="136"/>
    </row>
    <row r="48" spans="1:7">
      <c r="A48" s="135" t="s">
        <v>52</v>
      </c>
      <c r="B48" s="136"/>
      <c r="C48" s="75" t="s">
        <v>287</v>
      </c>
      <c r="D48" s="76">
        <v>0</v>
      </c>
      <c r="E48" s="137">
        <v>2463949.29</v>
      </c>
      <c r="F48" s="138"/>
      <c r="G48" s="136"/>
    </row>
    <row r="49" spans="1:7">
      <c r="A49" s="135" t="s">
        <v>54</v>
      </c>
      <c r="B49" s="136"/>
      <c r="C49" s="75" t="s">
        <v>288</v>
      </c>
      <c r="D49" s="76">
        <v>0</v>
      </c>
      <c r="E49" s="137">
        <v>1686089.32</v>
      </c>
      <c r="F49" s="138"/>
      <c r="G49" s="136"/>
    </row>
    <row r="50" spans="1:7">
      <c r="A50" s="135" t="s">
        <v>289</v>
      </c>
      <c r="B50" s="136"/>
      <c r="C50" s="75" t="s">
        <v>290</v>
      </c>
      <c r="D50" s="76">
        <v>0</v>
      </c>
      <c r="E50" s="137">
        <v>30990.35</v>
      </c>
      <c r="F50" s="138"/>
      <c r="G50" s="136"/>
    </row>
    <row r="51" spans="1:7">
      <c r="A51" s="135" t="s">
        <v>56</v>
      </c>
      <c r="B51" s="136"/>
      <c r="C51" s="75" t="s">
        <v>291</v>
      </c>
      <c r="D51" s="76">
        <v>0</v>
      </c>
      <c r="E51" s="137">
        <v>3103.64</v>
      </c>
      <c r="F51" s="138"/>
      <c r="G51" s="136"/>
    </row>
    <row r="52" spans="1:7">
      <c r="A52" s="135" t="s">
        <v>292</v>
      </c>
      <c r="B52" s="136"/>
      <c r="C52" s="75" t="s">
        <v>293</v>
      </c>
      <c r="D52" s="76">
        <v>0</v>
      </c>
      <c r="E52" s="137">
        <v>566581</v>
      </c>
      <c r="F52" s="138"/>
      <c r="G52" s="136"/>
    </row>
    <row r="53" spans="1:7">
      <c r="A53" s="135" t="s">
        <v>58</v>
      </c>
      <c r="B53" s="136"/>
      <c r="C53" s="75" t="s">
        <v>294</v>
      </c>
      <c r="D53" s="76">
        <v>0</v>
      </c>
      <c r="E53" s="137">
        <v>510</v>
      </c>
      <c r="F53" s="138"/>
      <c r="G53" s="136"/>
    </row>
    <row r="54" spans="1:7">
      <c r="A54" s="135" t="s">
        <v>295</v>
      </c>
      <c r="B54" s="136"/>
      <c r="C54" s="75" t="s">
        <v>296</v>
      </c>
      <c r="D54" s="76">
        <v>0</v>
      </c>
      <c r="E54" s="137">
        <v>16098606</v>
      </c>
      <c r="F54" s="138"/>
      <c r="G54" s="136"/>
    </row>
    <row r="55" spans="1:7">
      <c r="A55" s="135" t="s">
        <v>297</v>
      </c>
      <c r="B55" s="136"/>
      <c r="C55" s="75" t="s">
        <v>298</v>
      </c>
      <c r="D55" s="76">
        <v>0</v>
      </c>
      <c r="E55" s="137">
        <v>1182000</v>
      </c>
      <c r="F55" s="138"/>
      <c r="G55" s="136"/>
    </row>
    <row r="56" spans="1:7">
      <c r="A56" s="135" t="s">
        <v>299</v>
      </c>
      <c r="B56" s="136"/>
      <c r="C56" s="75" t="s">
        <v>300</v>
      </c>
      <c r="D56" s="76">
        <v>0</v>
      </c>
      <c r="E56" s="137">
        <v>89320</v>
      </c>
      <c r="F56" s="138"/>
      <c r="G56" s="136"/>
    </row>
    <row r="57" spans="1:7">
      <c r="A57" s="135" t="s">
        <v>8</v>
      </c>
      <c r="B57" s="136"/>
      <c r="C57" s="75" t="s">
        <v>301</v>
      </c>
      <c r="D57" s="76">
        <v>10116798</v>
      </c>
      <c r="E57" s="137">
        <v>0</v>
      </c>
      <c r="F57" s="138"/>
      <c r="G57" s="136"/>
    </row>
    <row r="58" spans="1:7">
      <c r="A58" s="135" t="s">
        <v>9</v>
      </c>
      <c r="B58" s="136"/>
      <c r="C58" s="75" t="s">
        <v>302</v>
      </c>
      <c r="D58" s="76">
        <v>1928340</v>
      </c>
      <c r="E58" s="137">
        <v>0</v>
      </c>
      <c r="F58" s="138"/>
      <c r="G58" s="136"/>
    </row>
    <row r="59" spans="1:7">
      <c r="A59" s="135" t="s">
        <v>10</v>
      </c>
      <c r="B59" s="136"/>
      <c r="C59" s="75" t="s">
        <v>303</v>
      </c>
      <c r="D59" s="76">
        <v>4225779</v>
      </c>
      <c r="E59" s="137">
        <v>0</v>
      </c>
      <c r="F59" s="138"/>
      <c r="G59" s="136"/>
    </row>
    <row r="60" spans="1:7">
      <c r="A60" s="135" t="s">
        <v>11</v>
      </c>
      <c r="B60" s="136"/>
      <c r="C60" s="75" t="s">
        <v>304</v>
      </c>
      <c r="D60" s="76">
        <v>121210</v>
      </c>
      <c r="E60" s="137">
        <v>0</v>
      </c>
      <c r="F60" s="138"/>
      <c r="G60" s="136"/>
    </row>
    <row r="61" spans="1:7">
      <c r="A61" s="135" t="s">
        <v>12</v>
      </c>
      <c r="B61" s="136"/>
      <c r="C61" s="75" t="s">
        <v>305</v>
      </c>
      <c r="D61" s="76">
        <v>1520985.6</v>
      </c>
      <c r="E61" s="137">
        <v>0</v>
      </c>
      <c r="F61" s="138"/>
      <c r="G61" s="136"/>
    </row>
    <row r="62" spans="1:7">
      <c r="A62" s="135" t="s">
        <v>13</v>
      </c>
      <c r="B62" s="136"/>
      <c r="C62" s="75" t="s">
        <v>306</v>
      </c>
      <c r="D62" s="76">
        <v>1550038.15</v>
      </c>
      <c r="E62" s="137">
        <v>0</v>
      </c>
      <c r="F62" s="138"/>
      <c r="G62" s="136"/>
    </row>
    <row r="63" spans="1:7">
      <c r="A63" s="135" t="s">
        <v>14</v>
      </c>
      <c r="B63" s="136"/>
      <c r="C63" s="75" t="s">
        <v>307</v>
      </c>
      <c r="D63" s="76">
        <v>208564.19</v>
      </c>
      <c r="E63" s="137">
        <v>0</v>
      </c>
      <c r="F63" s="138"/>
      <c r="G63" s="136"/>
    </row>
    <row r="64" spans="1:7">
      <c r="A64" s="135" t="s">
        <v>15</v>
      </c>
      <c r="B64" s="136"/>
      <c r="C64" s="75" t="s">
        <v>308</v>
      </c>
      <c r="D64" s="76">
        <v>164606.1</v>
      </c>
      <c r="E64" s="137">
        <v>0</v>
      </c>
      <c r="F64" s="138"/>
      <c r="G64" s="136"/>
    </row>
    <row r="65" spans="1:7">
      <c r="A65" s="135" t="s">
        <v>16</v>
      </c>
      <c r="B65" s="136"/>
      <c r="C65" s="75" t="s">
        <v>309</v>
      </c>
      <c r="D65" s="76">
        <v>1182000</v>
      </c>
      <c r="E65" s="137">
        <v>0</v>
      </c>
      <c r="F65" s="138"/>
      <c r="G65" s="136"/>
    </row>
    <row r="66" spans="1:7">
      <c r="A66" s="135" t="s">
        <v>18</v>
      </c>
      <c r="B66" s="136"/>
      <c r="C66" s="75" t="s">
        <v>310</v>
      </c>
      <c r="D66" s="76">
        <v>1256000</v>
      </c>
      <c r="E66" s="137">
        <v>0</v>
      </c>
      <c r="F66" s="138"/>
      <c r="G66" s="136"/>
    </row>
    <row r="67" spans="1:7">
      <c r="A67" s="144" t="s">
        <v>7</v>
      </c>
      <c r="B67" s="145"/>
      <c r="C67" s="146"/>
      <c r="D67" s="77">
        <f>SUM(D12:D66)</f>
        <v>49869991.479999997</v>
      </c>
      <c r="E67" s="147">
        <f>SUM(E12:G66)</f>
        <v>49869991.479999997</v>
      </c>
      <c r="F67" s="138"/>
      <c r="G67" s="136"/>
    </row>
    <row r="68" spans="1:7" ht="0" hidden="1" customHeight="1"/>
  </sheetData>
  <mergeCells count="118">
    <mergeCell ref="A66:B66"/>
    <mergeCell ref="E66:G66"/>
    <mergeCell ref="A67:C67"/>
    <mergeCell ref="E67:G67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12:B12"/>
    <mergeCell ref="E12:G12"/>
    <mergeCell ref="A13:B13"/>
    <mergeCell ref="E13:G13"/>
    <mergeCell ref="A14:B14"/>
    <mergeCell ref="E14:G14"/>
    <mergeCell ref="A2:F2"/>
    <mergeCell ref="A4:F4"/>
    <mergeCell ref="A6:F6"/>
    <mergeCell ref="A8:F8"/>
    <mergeCell ref="A11:B11"/>
    <mergeCell ref="E11:G11"/>
  </mergeCells>
  <pageMargins left="0.23622047244094491" right="0.23622047244094491" top="0.37" bottom="0.33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3"/>
  <sheetViews>
    <sheetView showGridLines="0" workbookViewId="0">
      <pane ySplit="3" topLeftCell="A4" activePane="bottomLeft" state="frozen"/>
      <selection pane="bottomLeft" activeCell="H15" sqref="H15"/>
    </sheetView>
  </sheetViews>
  <sheetFormatPr defaultRowHeight="14.25"/>
  <cols>
    <col min="1" max="1" width="0.125" style="72" customWidth="1"/>
    <col min="2" max="2" width="3.125" style="72" customWidth="1"/>
    <col min="3" max="3" width="13" style="72" customWidth="1"/>
    <col min="4" max="4" width="0" style="72" hidden="1" customWidth="1"/>
    <col min="5" max="5" width="4" style="72" customWidth="1"/>
    <col min="6" max="6" width="2.75" style="72" customWidth="1"/>
    <col min="7" max="7" width="9.625" style="72" customWidth="1"/>
    <col min="8" max="9" width="16.5" style="72" customWidth="1"/>
    <col min="10" max="10" width="42.625" style="72" customWidth="1"/>
    <col min="11" max="11" width="3.25" style="72" customWidth="1"/>
    <col min="12" max="12" width="0.75" style="72" customWidth="1"/>
    <col min="13" max="13" width="6.875" style="72" customWidth="1"/>
    <col min="14" max="14" width="15.125" style="72" customWidth="1"/>
    <col min="15" max="15" width="8.625" style="72" customWidth="1"/>
    <col min="16" max="16384" width="9" style="72"/>
  </cols>
  <sheetData>
    <row r="1" spans="1:14">
      <c r="A1" s="153"/>
      <c r="B1" s="140"/>
      <c r="C1" s="140"/>
      <c r="D1" s="140"/>
      <c r="E1" s="140"/>
      <c r="G1" s="142" t="s">
        <v>0</v>
      </c>
      <c r="H1" s="140"/>
      <c r="I1" s="140"/>
      <c r="J1" s="140"/>
      <c r="K1" s="140"/>
    </row>
    <row r="2" spans="1:14" ht="21.2" customHeight="1">
      <c r="G2" s="139" t="s">
        <v>311</v>
      </c>
      <c r="H2" s="140"/>
      <c r="I2" s="140"/>
      <c r="J2" s="140"/>
      <c r="K2" s="140"/>
    </row>
    <row r="3" spans="1:14" ht="21.2" customHeight="1">
      <c r="G3" s="142" t="s">
        <v>312</v>
      </c>
      <c r="H3" s="140"/>
      <c r="I3" s="140"/>
      <c r="J3" s="140"/>
      <c r="K3" s="140"/>
    </row>
    <row r="4" spans="1:14" ht="14.25" customHeight="1">
      <c r="A4" s="143" t="s">
        <v>1</v>
      </c>
      <c r="B4" s="138"/>
      <c r="C4" s="138"/>
      <c r="D4" s="138"/>
      <c r="E4" s="138"/>
      <c r="F4" s="138"/>
      <c r="G4" s="138"/>
      <c r="H4" s="138"/>
      <c r="I4" s="136"/>
      <c r="J4" s="78" t="s">
        <v>2</v>
      </c>
      <c r="K4" s="154" t="s">
        <v>3</v>
      </c>
      <c r="L4" s="155"/>
      <c r="M4" s="156"/>
      <c r="N4" s="79" t="s">
        <v>4</v>
      </c>
    </row>
    <row r="5" spans="1:14" ht="25.5" customHeight="1">
      <c r="A5" s="143" t="s">
        <v>313</v>
      </c>
      <c r="B5" s="138"/>
      <c r="C5" s="136"/>
      <c r="E5" s="143" t="s">
        <v>314</v>
      </c>
      <c r="F5" s="138"/>
      <c r="G5" s="136"/>
      <c r="H5" s="74" t="s">
        <v>315</v>
      </c>
      <c r="I5" s="74" t="s">
        <v>316</v>
      </c>
      <c r="J5" s="80" t="s">
        <v>5</v>
      </c>
      <c r="K5" s="150" t="s">
        <v>5</v>
      </c>
      <c r="L5" s="145"/>
      <c r="M5" s="146"/>
      <c r="N5" s="81" t="s">
        <v>317</v>
      </c>
    </row>
    <row r="6" spans="1:14" ht="14.25" customHeight="1">
      <c r="A6" s="151" t="s">
        <v>5</v>
      </c>
      <c r="B6" s="138"/>
      <c r="C6" s="136"/>
      <c r="E6" s="152" t="s">
        <v>5</v>
      </c>
      <c r="F6" s="138"/>
      <c r="G6" s="136"/>
      <c r="H6" s="82" t="s">
        <v>5</v>
      </c>
      <c r="I6" s="83">
        <v>29165197.809999999</v>
      </c>
      <c r="J6" s="84" t="s">
        <v>318</v>
      </c>
      <c r="K6" s="151" t="s">
        <v>5</v>
      </c>
      <c r="L6" s="138"/>
      <c r="M6" s="136"/>
      <c r="N6" s="82" t="s">
        <v>319</v>
      </c>
    </row>
    <row r="7" spans="1:14">
      <c r="A7" s="148" t="s">
        <v>5</v>
      </c>
      <c r="B7" s="138"/>
      <c r="C7" s="136"/>
      <c r="E7" s="148" t="s">
        <v>5</v>
      </c>
      <c r="F7" s="138"/>
      <c r="G7" s="136"/>
      <c r="H7" s="85" t="s">
        <v>5</v>
      </c>
      <c r="I7" s="85" t="s">
        <v>5</v>
      </c>
      <c r="J7" s="86" t="s">
        <v>320</v>
      </c>
      <c r="K7" s="149"/>
      <c r="L7" s="138"/>
      <c r="M7" s="136"/>
      <c r="N7" s="85" t="s">
        <v>5</v>
      </c>
    </row>
    <row r="8" spans="1:14">
      <c r="A8" s="152" t="s">
        <v>322</v>
      </c>
      <c r="B8" s="138"/>
      <c r="C8" s="136"/>
      <c r="E8" s="152" t="s">
        <v>323</v>
      </c>
      <c r="F8" s="138"/>
      <c r="G8" s="136"/>
      <c r="H8" s="82" t="s">
        <v>322</v>
      </c>
      <c r="I8" s="82" t="s">
        <v>324</v>
      </c>
      <c r="J8" s="87" t="s">
        <v>6</v>
      </c>
      <c r="K8" s="157">
        <v>411000</v>
      </c>
      <c r="L8" s="138"/>
      <c r="M8" s="136"/>
      <c r="N8" s="82" t="s">
        <v>325</v>
      </c>
    </row>
    <row r="9" spans="1:14">
      <c r="A9" s="152" t="s">
        <v>326</v>
      </c>
      <c r="B9" s="138"/>
      <c r="C9" s="136"/>
      <c r="E9" s="152" t="s">
        <v>323</v>
      </c>
      <c r="F9" s="138"/>
      <c r="G9" s="136"/>
      <c r="H9" s="82" t="s">
        <v>326</v>
      </c>
      <c r="I9" s="82" t="s">
        <v>327</v>
      </c>
      <c r="J9" s="87" t="s">
        <v>328</v>
      </c>
      <c r="K9" s="157">
        <v>412000</v>
      </c>
      <c r="L9" s="138"/>
      <c r="M9" s="136"/>
      <c r="N9" s="82" t="s">
        <v>329</v>
      </c>
    </row>
    <row r="10" spans="1:14">
      <c r="A10" s="152" t="s">
        <v>330</v>
      </c>
      <c r="B10" s="138"/>
      <c r="C10" s="136"/>
      <c r="E10" s="152" t="s">
        <v>323</v>
      </c>
      <c r="F10" s="138"/>
      <c r="G10" s="136"/>
      <c r="H10" s="82" t="s">
        <v>330</v>
      </c>
      <c r="I10" s="82" t="s">
        <v>331</v>
      </c>
      <c r="J10" s="87" t="s">
        <v>332</v>
      </c>
      <c r="K10" s="157">
        <v>413000</v>
      </c>
      <c r="L10" s="138"/>
      <c r="M10" s="136"/>
      <c r="N10" s="82" t="s">
        <v>323</v>
      </c>
    </row>
    <row r="11" spans="1:14">
      <c r="A11" s="152" t="s">
        <v>333</v>
      </c>
      <c r="B11" s="138"/>
      <c r="C11" s="136"/>
      <c r="E11" s="152" t="s">
        <v>323</v>
      </c>
      <c r="F11" s="138"/>
      <c r="G11" s="136"/>
      <c r="H11" s="82" t="s">
        <v>333</v>
      </c>
      <c r="I11" s="82" t="s">
        <v>334</v>
      </c>
      <c r="J11" s="87" t="s">
        <v>335</v>
      </c>
      <c r="K11" s="157">
        <v>415000</v>
      </c>
      <c r="L11" s="138"/>
      <c r="M11" s="136"/>
      <c r="N11" s="82" t="s">
        <v>336</v>
      </c>
    </row>
    <row r="12" spans="1:14" ht="14.25" customHeight="1">
      <c r="A12" s="152" t="s">
        <v>337</v>
      </c>
      <c r="B12" s="138"/>
      <c r="C12" s="136"/>
      <c r="E12" s="152" t="s">
        <v>323</v>
      </c>
      <c r="F12" s="138"/>
      <c r="G12" s="136"/>
      <c r="H12" s="82" t="s">
        <v>337</v>
      </c>
      <c r="I12" s="82" t="s">
        <v>338</v>
      </c>
      <c r="J12" s="87" t="s">
        <v>339</v>
      </c>
      <c r="K12" s="157">
        <v>421000</v>
      </c>
      <c r="L12" s="138"/>
      <c r="M12" s="136"/>
      <c r="N12" s="82" t="s">
        <v>340</v>
      </c>
    </row>
    <row r="13" spans="1:14" ht="14.25" customHeight="1">
      <c r="A13" s="152" t="s">
        <v>341</v>
      </c>
      <c r="B13" s="138"/>
      <c r="C13" s="136"/>
      <c r="E13" s="152" t="s">
        <v>323</v>
      </c>
      <c r="F13" s="138"/>
      <c r="G13" s="136"/>
      <c r="H13" s="82" t="s">
        <v>341</v>
      </c>
      <c r="I13" s="82" t="s">
        <v>342</v>
      </c>
      <c r="J13" s="87" t="s">
        <v>343</v>
      </c>
      <c r="K13" s="157">
        <v>431000</v>
      </c>
      <c r="L13" s="138"/>
      <c r="M13" s="136"/>
      <c r="N13" s="82" t="s">
        <v>344</v>
      </c>
    </row>
    <row r="14" spans="1:14" ht="14.25" customHeight="1">
      <c r="A14" s="148" t="s">
        <v>345</v>
      </c>
      <c r="B14" s="138"/>
      <c r="C14" s="136"/>
      <c r="E14" s="148" t="s">
        <v>323</v>
      </c>
      <c r="F14" s="138"/>
      <c r="G14" s="136"/>
      <c r="H14" s="85" t="s">
        <v>345</v>
      </c>
      <c r="I14" s="85" t="s">
        <v>346</v>
      </c>
      <c r="J14" s="88" t="s">
        <v>7</v>
      </c>
      <c r="K14" s="158"/>
      <c r="L14" s="138"/>
      <c r="M14" s="136"/>
      <c r="N14" s="85" t="s">
        <v>347</v>
      </c>
    </row>
    <row r="15" spans="1:14" ht="14.25" customHeight="1">
      <c r="A15" s="152" t="s">
        <v>323</v>
      </c>
      <c r="B15" s="138"/>
      <c r="C15" s="136"/>
      <c r="E15" s="152" t="s">
        <v>348</v>
      </c>
      <c r="F15" s="138"/>
      <c r="G15" s="136"/>
      <c r="H15" s="82" t="s">
        <v>348</v>
      </c>
      <c r="I15" s="82" t="s">
        <v>348</v>
      </c>
      <c r="J15" s="87" t="s">
        <v>349</v>
      </c>
      <c r="K15" s="157">
        <v>440000</v>
      </c>
      <c r="L15" s="138"/>
      <c r="M15" s="136"/>
      <c r="N15" s="82" t="s">
        <v>350</v>
      </c>
    </row>
    <row r="16" spans="1:14" ht="14.25" customHeight="1">
      <c r="A16" s="148" t="s">
        <v>345</v>
      </c>
      <c r="B16" s="138"/>
      <c r="C16" s="136"/>
      <c r="E16" s="148" t="s">
        <v>348</v>
      </c>
      <c r="F16" s="138"/>
      <c r="G16" s="136"/>
      <c r="H16" s="85" t="s">
        <v>351</v>
      </c>
      <c r="I16" s="85" t="s">
        <v>352</v>
      </c>
      <c r="J16" s="88" t="s">
        <v>7</v>
      </c>
      <c r="K16" s="158"/>
      <c r="L16" s="138"/>
      <c r="M16" s="136"/>
      <c r="N16" s="85" t="s">
        <v>353</v>
      </c>
    </row>
    <row r="17" spans="1:14">
      <c r="A17" s="152" t="s">
        <v>323</v>
      </c>
      <c r="B17" s="138"/>
      <c r="C17" s="136"/>
      <c r="E17" s="152" t="s">
        <v>323</v>
      </c>
      <c r="F17" s="138"/>
      <c r="G17" s="136"/>
      <c r="H17" s="82" t="s">
        <v>323</v>
      </c>
      <c r="I17" s="82" t="s">
        <v>354</v>
      </c>
      <c r="J17" s="87" t="s">
        <v>238</v>
      </c>
      <c r="K17" s="157">
        <v>113100</v>
      </c>
      <c r="L17" s="138"/>
      <c r="M17" s="136"/>
      <c r="N17" s="82" t="s">
        <v>355</v>
      </c>
    </row>
    <row r="18" spans="1:14" ht="14.25" customHeight="1">
      <c r="A18" s="152" t="s">
        <v>323</v>
      </c>
      <c r="B18" s="138"/>
      <c r="C18" s="136"/>
      <c r="E18" s="152" t="s">
        <v>323</v>
      </c>
      <c r="F18" s="138"/>
      <c r="G18" s="136"/>
      <c r="H18" s="82" t="s">
        <v>323</v>
      </c>
      <c r="I18" s="82" t="s">
        <v>356</v>
      </c>
      <c r="J18" s="87" t="s">
        <v>240</v>
      </c>
      <c r="K18" s="157">
        <v>113500</v>
      </c>
      <c r="L18" s="138"/>
      <c r="M18" s="136"/>
      <c r="N18" s="82" t="s">
        <v>357</v>
      </c>
    </row>
    <row r="19" spans="1:14" ht="14.25" customHeight="1">
      <c r="A19" s="152" t="s">
        <v>323</v>
      </c>
      <c r="B19" s="138"/>
      <c r="C19" s="136"/>
      <c r="E19" s="152" t="s">
        <v>323</v>
      </c>
      <c r="F19" s="138"/>
      <c r="G19" s="136"/>
      <c r="H19" s="82" t="s">
        <v>323</v>
      </c>
      <c r="I19" s="82" t="s">
        <v>358</v>
      </c>
      <c r="J19" s="87" t="s">
        <v>246</v>
      </c>
      <c r="K19" s="157">
        <v>215001</v>
      </c>
      <c r="L19" s="138"/>
      <c r="M19" s="136"/>
      <c r="N19" s="82" t="s">
        <v>359</v>
      </c>
    </row>
    <row r="20" spans="1:14">
      <c r="A20" s="152" t="s">
        <v>323</v>
      </c>
      <c r="B20" s="138"/>
      <c r="C20" s="136"/>
      <c r="E20" s="152" t="s">
        <v>323</v>
      </c>
      <c r="F20" s="138"/>
      <c r="G20" s="136"/>
      <c r="H20" s="82" t="s">
        <v>323</v>
      </c>
      <c r="I20" s="82" t="s">
        <v>360</v>
      </c>
      <c r="J20" s="87" t="s">
        <v>248</v>
      </c>
      <c r="K20" s="157">
        <v>215005</v>
      </c>
      <c r="L20" s="138"/>
      <c r="M20" s="136"/>
      <c r="N20" s="82" t="s">
        <v>361</v>
      </c>
    </row>
    <row r="21" spans="1:14" ht="14.25" customHeight="1">
      <c r="A21" s="152" t="s">
        <v>323</v>
      </c>
      <c r="B21" s="138"/>
      <c r="C21" s="136"/>
      <c r="E21" s="152" t="s">
        <v>323</v>
      </c>
      <c r="F21" s="138"/>
      <c r="G21" s="136"/>
      <c r="H21" s="82" t="s">
        <v>323</v>
      </c>
      <c r="I21" s="82" t="s">
        <v>362</v>
      </c>
      <c r="J21" s="87" t="s">
        <v>250</v>
      </c>
      <c r="K21" s="157">
        <v>215008</v>
      </c>
      <c r="L21" s="138"/>
      <c r="M21" s="136"/>
      <c r="N21" s="82" t="s">
        <v>363</v>
      </c>
    </row>
    <row r="22" spans="1:14">
      <c r="A22" s="152" t="s">
        <v>323</v>
      </c>
      <c r="B22" s="138"/>
      <c r="C22" s="136"/>
      <c r="E22" s="152" t="s">
        <v>323</v>
      </c>
      <c r="F22" s="138"/>
      <c r="G22" s="136"/>
      <c r="H22" s="82" t="s">
        <v>323</v>
      </c>
      <c r="I22" s="82" t="s">
        <v>364</v>
      </c>
      <c r="J22" s="87" t="s">
        <v>252</v>
      </c>
      <c r="K22" s="157">
        <v>215013</v>
      </c>
      <c r="L22" s="138"/>
      <c r="M22" s="136"/>
      <c r="N22" s="82" t="s">
        <v>365</v>
      </c>
    </row>
    <row r="23" spans="1:14" ht="14.25" customHeight="1">
      <c r="A23" s="152" t="s">
        <v>323</v>
      </c>
      <c r="B23" s="138"/>
      <c r="C23" s="136"/>
      <c r="E23" s="152" t="s">
        <v>323</v>
      </c>
      <c r="F23" s="138"/>
      <c r="G23" s="136"/>
      <c r="H23" s="82" t="s">
        <v>323</v>
      </c>
      <c r="I23" s="82" t="s">
        <v>366</v>
      </c>
      <c r="J23" s="87" t="s">
        <v>254</v>
      </c>
      <c r="K23" s="157">
        <v>215014</v>
      </c>
      <c r="L23" s="138"/>
      <c r="M23" s="136"/>
      <c r="N23" s="82" t="s">
        <v>366</v>
      </c>
    </row>
    <row r="24" spans="1:14">
      <c r="A24" s="152" t="s">
        <v>323</v>
      </c>
      <c r="B24" s="138"/>
      <c r="C24" s="136"/>
      <c r="E24" s="152" t="s">
        <v>323</v>
      </c>
      <c r="F24" s="138"/>
      <c r="G24" s="136"/>
      <c r="H24" s="82" t="s">
        <v>323</v>
      </c>
      <c r="I24" s="82" t="s">
        <v>370</v>
      </c>
      <c r="J24" s="87" t="s">
        <v>256</v>
      </c>
      <c r="K24" s="157">
        <v>215016</v>
      </c>
      <c r="L24" s="138"/>
      <c r="M24" s="136"/>
      <c r="N24" s="82" t="s">
        <v>371</v>
      </c>
    </row>
    <row r="25" spans="1:14" ht="14.25" customHeight="1">
      <c r="A25" s="152" t="s">
        <v>323</v>
      </c>
      <c r="B25" s="138"/>
      <c r="C25" s="136"/>
      <c r="E25" s="152" t="s">
        <v>323</v>
      </c>
      <c r="F25" s="138"/>
      <c r="G25" s="136"/>
      <c r="H25" s="82" t="s">
        <v>323</v>
      </c>
      <c r="I25" s="82" t="s">
        <v>367</v>
      </c>
      <c r="J25" s="87" t="s">
        <v>368</v>
      </c>
      <c r="K25" s="157">
        <v>215999</v>
      </c>
      <c r="L25" s="138"/>
      <c r="M25" s="136"/>
      <c r="N25" s="82" t="s">
        <v>369</v>
      </c>
    </row>
    <row r="26" spans="1:14" ht="14.25" customHeight="1">
      <c r="A26" s="159" t="s">
        <v>323</v>
      </c>
      <c r="B26" s="160"/>
      <c r="C26" s="161"/>
      <c r="E26" s="159" t="s">
        <v>323</v>
      </c>
      <c r="F26" s="160"/>
      <c r="G26" s="161"/>
      <c r="H26" s="82" t="s">
        <v>323</v>
      </c>
      <c r="I26" s="117">
        <v>4235</v>
      </c>
      <c r="J26" s="87" t="s">
        <v>372</v>
      </c>
      <c r="K26" s="162">
        <v>215999</v>
      </c>
      <c r="L26" s="163"/>
      <c r="M26" s="164"/>
      <c r="N26" s="118">
        <v>820</v>
      </c>
    </row>
    <row r="27" spans="1:14">
      <c r="A27" s="152" t="s">
        <v>323</v>
      </c>
      <c r="B27" s="138"/>
      <c r="C27" s="136"/>
      <c r="E27" s="152" t="s">
        <v>323</v>
      </c>
      <c r="F27" s="138"/>
      <c r="G27" s="136"/>
      <c r="H27" s="82" t="s">
        <v>323</v>
      </c>
      <c r="I27" s="82" t="s">
        <v>373</v>
      </c>
      <c r="J27" s="87" t="s">
        <v>260</v>
      </c>
      <c r="K27" s="157">
        <v>310000</v>
      </c>
      <c r="L27" s="138"/>
      <c r="M27" s="136"/>
      <c r="N27" s="82" t="s">
        <v>323</v>
      </c>
    </row>
    <row r="28" spans="1:14" ht="14.25" customHeight="1">
      <c r="A28" s="148" t="s">
        <v>323</v>
      </c>
      <c r="B28" s="138"/>
      <c r="C28" s="136"/>
      <c r="E28" s="148" t="s">
        <v>323</v>
      </c>
      <c r="F28" s="138"/>
      <c r="G28" s="136"/>
      <c r="H28" s="85" t="s">
        <v>323</v>
      </c>
      <c r="I28" s="119">
        <v>1471790.99</v>
      </c>
      <c r="J28" s="88" t="s">
        <v>7</v>
      </c>
      <c r="K28" s="158" t="s">
        <v>321</v>
      </c>
      <c r="L28" s="138"/>
      <c r="M28" s="136"/>
      <c r="N28" s="119">
        <v>242973.75</v>
      </c>
    </row>
    <row r="29" spans="1:14" ht="15" customHeight="1" thickBot="1">
      <c r="A29" s="165" t="s">
        <v>345</v>
      </c>
      <c r="B29" s="166"/>
      <c r="C29" s="167"/>
      <c r="E29" s="165" t="s">
        <v>348</v>
      </c>
      <c r="F29" s="166"/>
      <c r="G29" s="167"/>
      <c r="H29" s="89" t="s">
        <v>351</v>
      </c>
      <c r="I29" s="120">
        <v>33152728</v>
      </c>
      <c r="J29" s="90" t="s">
        <v>374</v>
      </c>
      <c r="K29" s="168" t="s">
        <v>321</v>
      </c>
      <c r="L29" s="166"/>
      <c r="M29" s="167"/>
      <c r="N29" s="120">
        <v>1911421.96</v>
      </c>
    </row>
    <row r="30" spans="1:14" ht="15" thickTop="1">
      <c r="A30" s="148" t="s">
        <v>5</v>
      </c>
      <c r="B30" s="138"/>
      <c r="C30" s="136"/>
      <c r="E30" s="148" t="s">
        <v>5</v>
      </c>
      <c r="F30" s="138"/>
      <c r="G30" s="136"/>
      <c r="H30" s="85" t="s">
        <v>5</v>
      </c>
      <c r="I30" s="85" t="s">
        <v>5</v>
      </c>
      <c r="J30" s="86" t="s">
        <v>375</v>
      </c>
      <c r="K30" s="149"/>
      <c r="L30" s="138"/>
      <c r="M30" s="136"/>
      <c r="N30" s="85" t="s">
        <v>5</v>
      </c>
    </row>
    <row r="31" spans="1:14" ht="14.25" customHeight="1">
      <c r="A31" s="152" t="s">
        <v>376</v>
      </c>
      <c r="B31" s="138"/>
      <c r="C31" s="136"/>
      <c r="E31" s="152" t="s">
        <v>323</v>
      </c>
      <c r="F31" s="138"/>
      <c r="G31" s="136"/>
      <c r="H31" s="82" t="s">
        <v>376</v>
      </c>
      <c r="I31" s="82" t="s">
        <v>377</v>
      </c>
      <c r="J31" s="87" t="s">
        <v>8</v>
      </c>
      <c r="K31" s="157">
        <v>511000</v>
      </c>
      <c r="L31" s="138"/>
      <c r="M31" s="136"/>
      <c r="N31" s="82" t="s">
        <v>378</v>
      </c>
    </row>
    <row r="32" spans="1:14" ht="14.25" customHeight="1">
      <c r="A32" s="152" t="s">
        <v>379</v>
      </c>
      <c r="B32" s="138"/>
      <c r="C32" s="136"/>
      <c r="E32" s="152" t="s">
        <v>323</v>
      </c>
      <c r="F32" s="138"/>
      <c r="G32" s="136"/>
      <c r="H32" s="82" t="s">
        <v>379</v>
      </c>
      <c r="I32" s="82" t="s">
        <v>380</v>
      </c>
      <c r="J32" s="87" t="s">
        <v>9</v>
      </c>
      <c r="K32" s="157">
        <v>521000</v>
      </c>
      <c r="L32" s="138"/>
      <c r="M32" s="136"/>
      <c r="N32" s="82" t="s">
        <v>381</v>
      </c>
    </row>
    <row r="33" spans="1:14" ht="14.25" customHeight="1">
      <c r="A33" s="152" t="s">
        <v>382</v>
      </c>
      <c r="B33" s="138"/>
      <c r="C33" s="136"/>
      <c r="E33" s="152" t="s">
        <v>323</v>
      </c>
      <c r="F33" s="138"/>
      <c r="G33" s="136"/>
      <c r="H33" s="82" t="s">
        <v>382</v>
      </c>
      <c r="I33" s="82" t="s">
        <v>383</v>
      </c>
      <c r="J33" s="87" t="s">
        <v>10</v>
      </c>
      <c r="K33" s="157">
        <v>522000</v>
      </c>
      <c r="L33" s="138"/>
      <c r="M33" s="136"/>
      <c r="N33" s="82" t="s">
        <v>384</v>
      </c>
    </row>
    <row r="34" spans="1:14" ht="14.25" customHeight="1">
      <c r="A34" s="152" t="s">
        <v>385</v>
      </c>
      <c r="B34" s="138"/>
      <c r="C34" s="136"/>
      <c r="E34" s="152" t="s">
        <v>323</v>
      </c>
      <c r="F34" s="138"/>
      <c r="G34" s="136"/>
      <c r="H34" s="82" t="s">
        <v>385</v>
      </c>
      <c r="I34" s="82" t="s">
        <v>386</v>
      </c>
      <c r="J34" s="87" t="s">
        <v>11</v>
      </c>
      <c r="K34" s="157">
        <v>531000</v>
      </c>
      <c r="L34" s="138"/>
      <c r="M34" s="136"/>
      <c r="N34" s="82" t="s">
        <v>387</v>
      </c>
    </row>
    <row r="35" spans="1:14" ht="14.25" customHeight="1">
      <c r="A35" s="152" t="s">
        <v>388</v>
      </c>
      <c r="B35" s="138"/>
      <c r="C35" s="136"/>
      <c r="E35" s="152" t="s">
        <v>350</v>
      </c>
      <c r="F35" s="138"/>
      <c r="G35" s="136"/>
      <c r="H35" s="82" t="s">
        <v>389</v>
      </c>
      <c r="I35" s="82" t="s">
        <v>390</v>
      </c>
      <c r="J35" s="87" t="s">
        <v>12</v>
      </c>
      <c r="K35" s="157">
        <v>532000</v>
      </c>
      <c r="L35" s="138"/>
      <c r="M35" s="136"/>
      <c r="N35" s="82" t="s">
        <v>391</v>
      </c>
    </row>
    <row r="36" spans="1:14" ht="14.25" customHeight="1">
      <c r="A36" s="152" t="s">
        <v>392</v>
      </c>
      <c r="B36" s="138"/>
      <c r="C36" s="136"/>
      <c r="E36" s="152" t="s">
        <v>323</v>
      </c>
      <c r="F36" s="138"/>
      <c r="G36" s="136"/>
      <c r="H36" s="82" t="s">
        <v>392</v>
      </c>
      <c r="I36" s="82" t="s">
        <v>393</v>
      </c>
      <c r="J36" s="87" t="s">
        <v>13</v>
      </c>
      <c r="K36" s="157">
        <v>533000</v>
      </c>
      <c r="L36" s="138"/>
      <c r="M36" s="136"/>
      <c r="N36" s="82" t="s">
        <v>394</v>
      </c>
    </row>
    <row r="37" spans="1:14" ht="14.25" customHeight="1">
      <c r="A37" s="152" t="s">
        <v>395</v>
      </c>
      <c r="B37" s="138"/>
      <c r="C37" s="136"/>
      <c r="E37" s="152" t="s">
        <v>323</v>
      </c>
      <c r="F37" s="138"/>
      <c r="G37" s="136"/>
      <c r="H37" s="82" t="s">
        <v>395</v>
      </c>
      <c r="I37" s="82" t="s">
        <v>396</v>
      </c>
      <c r="J37" s="87" t="s">
        <v>14</v>
      </c>
      <c r="K37" s="157">
        <v>534000</v>
      </c>
      <c r="L37" s="138"/>
      <c r="M37" s="136"/>
      <c r="N37" s="82" t="s">
        <v>397</v>
      </c>
    </row>
    <row r="38" spans="1:14">
      <c r="A38" s="152" t="s">
        <v>398</v>
      </c>
      <c r="B38" s="138"/>
      <c r="C38" s="136"/>
      <c r="E38" s="152" t="s">
        <v>323</v>
      </c>
      <c r="F38" s="138"/>
      <c r="G38" s="136"/>
      <c r="H38" s="82" t="s">
        <v>398</v>
      </c>
      <c r="I38" s="82" t="s">
        <v>399</v>
      </c>
      <c r="J38" s="87" t="s">
        <v>15</v>
      </c>
      <c r="K38" s="157">
        <v>541000</v>
      </c>
      <c r="L38" s="138"/>
      <c r="M38" s="136"/>
      <c r="N38" s="82" t="s">
        <v>323</v>
      </c>
    </row>
    <row r="39" spans="1:14" ht="14.25" customHeight="1">
      <c r="A39" s="152" t="s">
        <v>400</v>
      </c>
      <c r="B39" s="138"/>
      <c r="C39" s="136"/>
      <c r="E39" s="152" t="s">
        <v>401</v>
      </c>
      <c r="F39" s="138"/>
      <c r="G39" s="136"/>
      <c r="H39" s="82" t="s">
        <v>402</v>
      </c>
      <c r="I39" s="82" t="s">
        <v>401</v>
      </c>
      <c r="J39" s="87" t="s">
        <v>16</v>
      </c>
      <c r="K39" s="157">
        <v>542000</v>
      </c>
      <c r="L39" s="138"/>
      <c r="M39" s="136"/>
      <c r="N39" s="82" t="s">
        <v>401</v>
      </c>
    </row>
    <row r="40" spans="1:14">
      <c r="A40" s="152" t="s">
        <v>403</v>
      </c>
      <c r="B40" s="138"/>
      <c r="C40" s="136"/>
      <c r="E40" s="152" t="s">
        <v>323</v>
      </c>
      <c r="F40" s="138"/>
      <c r="G40" s="136"/>
      <c r="H40" s="82" t="s">
        <v>403</v>
      </c>
      <c r="I40" s="82" t="s">
        <v>323</v>
      </c>
      <c r="J40" s="87" t="s">
        <v>17</v>
      </c>
      <c r="K40" s="157">
        <v>551000</v>
      </c>
      <c r="L40" s="138"/>
      <c r="M40" s="136"/>
      <c r="N40" s="82" t="s">
        <v>323</v>
      </c>
    </row>
    <row r="41" spans="1:14">
      <c r="A41" s="152" t="s">
        <v>404</v>
      </c>
      <c r="B41" s="138"/>
      <c r="C41" s="136"/>
      <c r="E41" s="152" t="s">
        <v>323</v>
      </c>
      <c r="F41" s="138"/>
      <c r="G41" s="136"/>
      <c r="H41" s="82" t="s">
        <v>404</v>
      </c>
      <c r="I41" s="82" t="s">
        <v>405</v>
      </c>
      <c r="J41" s="87" t="s">
        <v>18</v>
      </c>
      <c r="K41" s="157">
        <v>561000</v>
      </c>
      <c r="L41" s="138"/>
      <c r="M41" s="136"/>
      <c r="N41" s="82" t="s">
        <v>323</v>
      </c>
    </row>
    <row r="42" spans="1:14" ht="14.25" customHeight="1">
      <c r="A42" s="148" t="s">
        <v>345</v>
      </c>
      <c r="B42" s="138"/>
      <c r="C42" s="136"/>
      <c r="E42" s="148" t="s">
        <v>348</v>
      </c>
      <c r="F42" s="138"/>
      <c r="G42" s="136"/>
      <c r="H42" s="85" t="s">
        <v>351</v>
      </c>
      <c r="I42" s="85" t="s">
        <v>406</v>
      </c>
      <c r="J42" s="88" t="s">
        <v>7</v>
      </c>
      <c r="K42" s="158"/>
      <c r="L42" s="138"/>
      <c r="M42" s="136"/>
      <c r="N42" s="85" t="s">
        <v>407</v>
      </c>
    </row>
    <row r="43" spans="1:14" ht="14.25" customHeight="1">
      <c r="A43" s="152" t="s">
        <v>323</v>
      </c>
      <c r="B43" s="138"/>
      <c r="C43" s="136"/>
      <c r="E43" s="152" t="s">
        <v>323</v>
      </c>
      <c r="F43" s="138"/>
      <c r="G43" s="136"/>
      <c r="H43" s="82" t="s">
        <v>323</v>
      </c>
      <c r="I43" s="82" t="s">
        <v>408</v>
      </c>
      <c r="J43" s="87" t="s">
        <v>238</v>
      </c>
      <c r="K43" s="157">
        <v>113100</v>
      </c>
      <c r="L43" s="138"/>
      <c r="M43" s="136"/>
      <c r="N43" s="82" t="s">
        <v>409</v>
      </c>
    </row>
    <row r="44" spans="1:14">
      <c r="A44" s="152" t="s">
        <v>323</v>
      </c>
      <c r="B44" s="138"/>
      <c r="C44" s="136"/>
      <c r="E44" s="152" t="s">
        <v>323</v>
      </c>
      <c r="F44" s="138"/>
      <c r="G44" s="136"/>
      <c r="H44" s="82" t="s">
        <v>323</v>
      </c>
      <c r="I44" s="82" t="s">
        <v>410</v>
      </c>
      <c r="J44" s="87" t="s">
        <v>242</v>
      </c>
      <c r="K44" s="157">
        <v>211000</v>
      </c>
      <c r="L44" s="138"/>
      <c r="M44" s="136"/>
      <c r="N44" s="82" t="s">
        <v>323</v>
      </c>
    </row>
    <row r="45" spans="1:14">
      <c r="A45" s="152" t="s">
        <v>323</v>
      </c>
      <c r="B45" s="138"/>
      <c r="C45" s="136"/>
      <c r="E45" s="152" t="s">
        <v>323</v>
      </c>
      <c r="F45" s="138"/>
      <c r="G45" s="136"/>
      <c r="H45" s="82" t="s">
        <v>323</v>
      </c>
      <c r="I45" s="82" t="s">
        <v>411</v>
      </c>
      <c r="J45" s="87" t="s">
        <v>412</v>
      </c>
      <c r="K45" s="157">
        <v>213000</v>
      </c>
      <c r="L45" s="138"/>
      <c r="M45" s="136"/>
      <c r="N45" s="82" t="s">
        <v>323</v>
      </c>
    </row>
    <row r="46" spans="1:14">
      <c r="A46" s="152" t="s">
        <v>323</v>
      </c>
      <c r="B46" s="138"/>
      <c r="C46" s="136"/>
      <c r="E46" s="152" t="s">
        <v>323</v>
      </c>
      <c r="F46" s="138"/>
      <c r="G46" s="136"/>
      <c r="H46" s="82" t="s">
        <v>323</v>
      </c>
      <c r="I46" s="82" t="s">
        <v>413</v>
      </c>
      <c r="J46" s="87" t="s">
        <v>246</v>
      </c>
      <c r="K46" s="157">
        <v>215001</v>
      </c>
      <c r="L46" s="138"/>
      <c r="M46" s="136"/>
      <c r="N46" s="82" t="s">
        <v>414</v>
      </c>
    </row>
    <row r="47" spans="1:14">
      <c r="A47" s="152" t="s">
        <v>323</v>
      </c>
      <c r="B47" s="138"/>
      <c r="C47" s="136"/>
      <c r="E47" s="152" t="s">
        <v>323</v>
      </c>
      <c r="F47" s="138"/>
      <c r="G47" s="136"/>
      <c r="H47" s="82" t="s">
        <v>323</v>
      </c>
      <c r="I47" s="82" t="s">
        <v>415</v>
      </c>
      <c r="J47" s="87" t="s">
        <v>248</v>
      </c>
      <c r="K47" s="157">
        <v>215005</v>
      </c>
      <c r="L47" s="138"/>
      <c r="M47" s="136"/>
      <c r="N47" s="82" t="s">
        <v>323</v>
      </c>
    </row>
    <row r="48" spans="1:14">
      <c r="A48" s="152" t="s">
        <v>323</v>
      </c>
      <c r="B48" s="138"/>
      <c r="C48" s="136"/>
      <c r="E48" s="152" t="s">
        <v>323</v>
      </c>
      <c r="F48" s="138"/>
      <c r="G48" s="136"/>
      <c r="H48" s="82" t="s">
        <v>323</v>
      </c>
      <c r="I48" s="82" t="s">
        <v>416</v>
      </c>
      <c r="J48" s="87" t="s">
        <v>417</v>
      </c>
      <c r="K48" s="157">
        <v>215007</v>
      </c>
      <c r="L48" s="138"/>
      <c r="M48" s="136"/>
      <c r="N48" s="82" t="s">
        <v>323</v>
      </c>
    </row>
    <row r="49" spans="1:14" ht="14.25" customHeight="1">
      <c r="A49" s="152" t="s">
        <v>323</v>
      </c>
      <c r="B49" s="138"/>
      <c r="C49" s="136"/>
      <c r="E49" s="152" t="s">
        <v>323</v>
      </c>
      <c r="F49" s="138"/>
      <c r="G49" s="136"/>
      <c r="H49" s="82" t="s">
        <v>323</v>
      </c>
      <c r="I49" s="117">
        <v>320014.7</v>
      </c>
      <c r="J49" s="87" t="s">
        <v>250</v>
      </c>
      <c r="K49" s="157">
        <v>215008</v>
      </c>
      <c r="L49" s="138"/>
      <c r="M49" s="136"/>
      <c r="N49" s="82" t="s">
        <v>418</v>
      </c>
    </row>
    <row r="50" spans="1:14">
      <c r="A50" s="152" t="s">
        <v>323</v>
      </c>
      <c r="B50" s="138"/>
      <c r="C50" s="136"/>
      <c r="E50" s="152" t="s">
        <v>323</v>
      </c>
      <c r="F50" s="138"/>
      <c r="G50" s="136"/>
      <c r="H50" s="82" t="s">
        <v>323</v>
      </c>
      <c r="I50" s="82" t="s">
        <v>419</v>
      </c>
      <c r="J50" s="87" t="s">
        <v>252</v>
      </c>
      <c r="K50" s="157">
        <v>215013</v>
      </c>
      <c r="L50" s="138"/>
      <c r="M50" s="136"/>
      <c r="N50" s="82" t="s">
        <v>365</v>
      </c>
    </row>
    <row r="51" spans="1:14">
      <c r="A51" s="152" t="s">
        <v>323</v>
      </c>
      <c r="B51" s="138"/>
      <c r="C51" s="136"/>
      <c r="E51" s="152" t="s">
        <v>323</v>
      </c>
      <c r="F51" s="138"/>
      <c r="G51" s="136"/>
      <c r="H51" s="82" t="s">
        <v>323</v>
      </c>
      <c r="I51" s="82" t="s">
        <v>420</v>
      </c>
      <c r="J51" s="87" t="s">
        <v>254</v>
      </c>
      <c r="K51" s="157">
        <v>215015</v>
      </c>
      <c r="L51" s="138"/>
      <c r="M51" s="136"/>
      <c r="N51" s="82" t="s">
        <v>323</v>
      </c>
    </row>
    <row r="52" spans="1:14" ht="14.25" customHeight="1">
      <c r="A52" s="152" t="s">
        <v>323</v>
      </c>
      <c r="B52" s="138"/>
      <c r="C52" s="136"/>
      <c r="E52" s="152" t="s">
        <v>323</v>
      </c>
      <c r="F52" s="138"/>
      <c r="G52" s="136"/>
      <c r="H52" s="82" t="s">
        <v>323</v>
      </c>
      <c r="I52" s="82" t="s">
        <v>367</v>
      </c>
      <c r="J52" s="87" t="s">
        <v>368</v>
      </c>
      <c r="K52" s="157">
        <v>215999</v>
      </c>
      <c r="L52" s="138"/>
      <c r="M52" s="136"/>
      <c r="N52" s="82" t="s">
        <v>369</v>
      </c>
    </row>
    <row r="53" spans="1:14">
      <c r="A53" s="152" t="s">
        <v>323</v>
      </c>
      <c r="B53" s="138"/>
      <c r="C53" s="136"/>
      <c r="E53" s="152" t="s">
        <v>323</v>
      </c>
      <c r="F53" s="138"/>
      <c r="G53" s="136"/>
      <c r="H53" s="82" t="s">
        <v>323</v>
      </c>
      <c r="I53" s="117">
        <v>3415</v>
      </c>
      <c r="J53" s="87" t="s">
        <v>372</v>
      </c>
      <c r="K53" s="157">
        <v>215999</v>
      </c>
      <c r="L53" s="138"/>
      <c r="M53" s="136"/>
      <c r="N53" s="82" t="s">
        <v>323</v>
      </c>
    </row>
    <row r="54" spans="1:14" ht="14.25" customHeight="1">
      <c r="A54" s="152" t="s">
        <v>323</v>
      </c>
      <c r="B54" s="138"/>
      <c r="C54" s="136"/>
      <c r="E54" s="152" t="s">
        <v>323</v>
      </c>
      <c r="F54" s="138"/>
      <c r="G54" s="136"/>
      <c r="H54" s="82" t="s">
        <v>323</v>
      </c>
      <c r="I54" s="82" t="s">
        <v>421</v>
      </c>
      <c r="J54" s="87" t="s">
        <v>260</v>
      </c>
      <c r="K54" s="157">
        <v>310000</v>
      </c>
      <c r="L54" s="138"/>
      <c r="M54" s="136"/>
      <c r="N54" s="82" t="s">
        <v>422</v>
      </c>
    </row>
    <row r="55" spans="1:14" ht="14.25" customHeight="1">
      <c r="A55" s="148" t="s">
        <v>323</v>
      </c>
      <c r="B55" s="138"/>
      <c r="C55" s="136"/>
      <c r="E55" s="148" t="s">
        <v>323</v>
      </c>
      <c r="F55" s="138"/>
      <c r="G55" s="136"/>
      <c r="H55" s="85" t="s">
        <v>323</v>
      </c>
      <c r="I55" s="119">
        <v>12936534.33</v>
      </c>
      <c r="J55" s="88" t="s">
        <v>7</v>
      </c>
      <c r="K55" s="158" t="s">
        <v>321</v>
      </c>
      <c r="L55" s="138"/>
      <c r="M55" s="136"/>
      <c r="N55" s="119">
        <v>1351724.27</v>
      </c>
    </row>
    <row r="56" spans="1:14" ht="15" customHeight="1" thickBot="1">
      <c r="A56" s="173" t="s">
        <v>345</v>
      </c>
      <c r="B56" s="166"/>
      <c r="C56" s="167"/>
      <c r="E56" s="173" t="s">
        <v>348</v>
      </c>
      <c r="F56" s="166"/>
      <c r="G56" s="167"/>
      <c r="H56" s="91" t="s">
        <v>351</v>
      </c>
      <c r="I56" s="121">
        <v>35210855.369999997</v>
      </c>
      <c r="J56" s="92" t="s">
        <v>423</v>
      </c>
      <c r="K56" s="174" t="s">
        <v>321</v>
      </c>
      <c r="L56" s="166"/>
      <c r="M56" s="167"/>
      <c r="N56" s="121">
        <v>4632074.21</v>
      </c>
    </row>
    <row r="57" spans="1:14" ht="15" customHeight="1" thickTop="1">
      <c r="A57" s="148" t="s">
        <v>323</v>
      </c>
      <c r="B57" s="138"/>
      <c r="C57" s="136"/>
      <c r="E57" s="148" t="s">
        <v>323</v>
      </c>
      <c r="F57" s="138"/>
      <c r="G57" s="136"/>
      <c r="H57" s="85" t="s">
        <v>323</v>
      </c>
      <c r="I57" s="85" t="s">
        <v>424</v>
      </c>
      <c r="J57" s="88" t="s">
        <v>425</v>
      </c>
      <c r="K57" s="158" t="s">
        <v>321</v>
      </c>
      <c r="L57" s="138"/>
      <c r="M57" s="136"/>
      <c r="N57" s="85" t="s">
        <v>426</v>
      </c>
    </row>
    <row r="58" spans="1:14" ht="14.25" customHeight="1">
      <c r="A58" s="171" t="s">
        <v>5</v>
      </c>
      <c r="B58" s="138"/>
      <c r="C58" s="138"/>
      <c r="E58" s="172" t="s">
        <v>5</v>
      </c>
      <c r="F58" s="138"/>
      <c r="G58" s="138"/>
      <c r="H58" s="93" t="s">
        <v>5</v>
      </c>
      <c r="I58" s="93" t="s">
        <v>427</v>
      </c>
      <c r="J58" s="85" t="s">
        <v>428</v>
      </c>
      <c r="K58" s="151" t="s">
        <v>5</v>
      </c>
      <c r="L58" s="138"/>
      <c r="M58" s="136"/>
      <c r="N58" s="85" t="s">
        <v>427</v>
      </c>
    </row>
    <row r="59" spans="1:14" ht="0" hidden="1" customHeight="1"/>
    <row r="60" spans="1:14" ht="15.95" customHeight="1"/>
    <row r="61" spans="1:14" ht="19.7" customHeight="1">
      <c r="B61" s="169"/>
      <c r="C61" s="140"/>
    </row>
    <row r="62" spans="1:14" ht="0.6" customHeight="1"/>
    <row r="63" spans="1:14" ht="19.7" customHeight="1">
      <c r="C63" s="170"/>
      <c r="D63" s="140"/>
      <c r="E63" s="140"/>
      <c r="F63" s="140"/>
      <c r="G63" s="140"/>
      <c r="H63" s="140"/>
      <c r="I63" s="140"/>
      <c r="J63" s="140"/>
      <c r="K63" s="140"/>
      <c r="L63" s="140"/>
    </row>
  </sheetData>
  <mergeCells count="170">
    <mergeCell ref="B61:C61"/>
    <mergeCell ref="C63:L63"/>
    <mergeCell ref="A57:C57"/>
    <mergeCell ref="E57:G57"/>
    <mergeCell ref="K57:M57"/>
    <mergeCell ref="A58:C58"/>
    <mergeCell ref="E58:G58"/>
    <mergeCell ref="K58:M58"/>
    <mergeCell ref="A55:C55"/>
    <mergeCell ref="E55:G55"/>
    <mergeCell ref="K55:M55"/>
    <mergeCell ref="A56:C56"/>
    <mergeCell ref="E56:G56"/>
    <mergeCell ref="K56:M56"/>
    <mergeCell ref="A53:C53"/>
    <mergeCell ref="E53:G53"/>
    <mergeCell ref="K53:M53"/>
    <mergeCell ref="A54:C54"/>
    <mergeCell ref="E54:G54"/>
    <mergeCell ref="K54:M54"/>
    <mergeCell ref="A51:C51"/>
    <mergeCell ref="E51:G51"/>
    <mergeCell ref="K51:M51"/>
    <mergeCell ref="A52:C52"/>
    <mergeCell ref="E52:G52"/>
    <mergeCell ref="K52:M52"/>
    <mergeCell ref="A49:C49"/>
    <mergeCell ref="E49:G49"/>
    <mergeCell ref="K49:M49"/>
    <mergeCell ref="A50:C50"/>
    <mergeCell ref="E50:G50"/>
    <mergeCell ref="K50:M50"/>
    <mergeCell ref="A47:C47"/>
    <mergeCell ref="E47:G47"/>
    <mergeCell ref="K47:M47"/>
    <mergeCell ref="A48:C48"/>
    <mergeCell ref="E48:G48"/>
    <mergeCell ref="K48:M48"/>
    <mergeCell ref="A45:C45"/>
    <mergeCell ref="E45:G45"/>
    <mergeCell ref="K45:M45"/>
    <mergeCell ref="A46:C46"/>
    <mergeCell ref="E46:G46"/>
    <mergeCell ref="K46:M46"/>
    <mergeCell ref="A43:C43"/>
    <mergeCell ref="E43:G43"/>
    <mergeCell ref="K43:M43"/>
    <mergeCell ref="A44:C44"/>
    <mergeCell ref="E44:G44"/>
    <mergeCell ref="K44:M44"/>
    <mergeCell ref="A41:C41"/>
    <mergeCell ref="E41:G41"/>
    <mergeCell ref="K41:M41"/>
    <mergeCell ref="A42:C42"/>
    <mergeCell ref="E42:G42"/>
    <mergeCell ref="K42:M42"/>
    <mergeCell ref="A39:C39"/>
    <mergeCell ref="E39:G39"/>
    <mergeCell ref="K39:M39"/>
    <mergeCell ref="A40:C40"/>
    <mergeCell ref="E40:G40"/>
    <mergeCell ref="K40:M40"/>
    <mergeCell ref="A37:C37"/>
    <mergeCell ref="E37:G37"/>
    <mergeCell ref="K37:M37"/>
    <mergeCell ref="A38:C38"/>
    <mergeCell ref="E38:G38"/>
    <mergeCell ref="K38:M38"/>
    <mergeCell ref="A35:C35"/>
    <mergeCell ref="E35:G35"/>
    <mergeCell ref="K35:M35"/>
    <mergeCell ref="A36:C36"/>
    <mergeCell ref="E36:G36"/>
    <mergeCell ref="K36:M36"/>
    <mergeCell ref="A33:C33"/>
    <mergeCell ref="E33:G33"/>
    <mergeCell ref="K33:M33"/>
    <mergeCell ref="A34:C34"/>
    <mergeCell ref="E34:G34"/>
    <mergeCell ref="K34:M34"/>
    <mergeCell ref="A31:C31"/>
    <mergeCell ref="E31:G31"/>
    <mergeCell ref="K31:M31"/>
    <mergeCell ref="A32:C32"/>
    <mergeCell ref="E32:G32"/>
    <mergeCell ref="K32:M32"/>
    <mergeCell ref="A29:C29"/>
    <mergeCell ref="E29:G29"/>
    <mergeCell ref="K29:M29"/>
    <mergeCell ref="A30:C30"/>
    <mergeCell ref="E30:G30"/>
    <mergeCell ref="K30:M30"/>
    <mergeCell ref="A27:C27"/>
    <mergeCell ref="E27:G27"/>
    <mergeCell ref="K27:M27"/>
    <mergeCell ref="A28:C28"/>
    <mergeCell ref="E28:G28"/>
    <mergeCell ref="K28:M28"/>
    <mergeCell ref="A24:C24"/>
    <mergeCell ref="E24:G24"/>
    <mergeCell ref="K24:M24"/>
    <mergeCell ref="A26:C26"/>
    <mergeCell ref="E26:G26"/>
    <mergeCell ref="K26:M26"/>
    <mergeCell ref="A23:C23"/>
    <mergeCell ref="E23:G23"/>
    <mergeCell ref="K23:M23"/>
    <mergeCell ref="A25:C25"/>
    <mergeCell ref="E25:G25"/>
    <mergeCell ref="K25:M25"/>
    <mergeCell ref="A21:C21"/>
    <mergeCell ref="E21:G21"/>
    <mergeCell ref="K21:M21"/>
    <mergeCell ref="A22:C22"/>
    <mergeCell ref="E22:G22"/>
    <mergeCell ref="K22:M22"/>
    <mergeCell ref="A19:C19"/>
    <mergeCell ref="E19:G19"/>
    <mergeCell ref="K19:M19"/>
    <mergeCell ref="A20:C20"/>
    <mergeCell ref="E20:G20"/>
    <mergeCell ref="K20:M20"/>
    <mergeCell ref="A17:C17"/>
    <mergeCell ref="E17:G17"/>
    <mergeCell ref="K17:M17"/>
    <mergeCell ref="A18:C18"/>
    <mergeCell ref="E18:G18"/>
    <mergeCell ref="K18:M18"/>
    <mergeCell ref="A15:C15"/>
    <mergeCell ref="E15:G15"/>
    <mergeCell ref="K15:M15"/>
    <mergeCell ref="A16:C16"/>
    <mergeCell ref="E16:G16"/>
    <mergeCell ref="K16:M16"/>
    <mergeCell ref="A14:C14"/>
    <mergeCell ref="E14:G14"/>
    <mergeCell ref="K14:M14"/>
    <mergeCell ref="A11:C11"/>
    <mergeCell ref="E11:G11"/>
    <mergeCell ref="K11:M11"/>
    <mergeCell ref="A12:C12"/>
    <mergeCell ref="E12:G12"/>
    <mergeCell ref="K12:M12"/>
    <mergeCell ref="A10:C10"/>
    <mergeCell ref="E10:G10"/>
    <mergeCell ref="K10:M10"/>
    <mergeCell ref="A8:C8"/>
    <mergeCell ref="E8:G8"/>
    <mergeCell ref="K8:M8"/>
    <mergeCell ref="A13:C13"/>
    <mergeCell ref="E13:G13"/>
    <mergeCell ref="K13:M13"/>
    <mergeCell ref="A1:E1"/>
    <mergeCell ref="G1:K1"/>
    <mergeCell ref="G2:K2"/>
    <mergeCell ref="G3:K3"/>
    <mergeCell ref="A4:I4"/>
    <mergeCell ref="K4:M4"/>
    <mergeCell ref="A9:C9"/>
    <mergeCell ref="E9:G9"/>
    <mergeCell ref="K9:M9"/>
    <mergeCell ref="A7:C7"/>
    <mergeCell ref="E7:G7"/>
    <mergeCell ref="K7:M7"/>
    <mergeCell ref="A5:C5"/>
    <mergeCell ref="E5:G5"/>
    <mergeCell ref="K5:M5"/>
    <mergeCell ref="A6:C6"/>
    <mergeCell ref="E6:G6"/>
    <mergeCell ref="K6:M6"/>
  </mergeCells>
  <pageMargins left="0.23622047244094491" right="0.15748031496062992" top="0.28999999999999998" bottom="0.28000000000000003" header="0.27" footer="0.23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87"/>
  <sheetViews>
    <sheetView topLeftCell="A43" workbookViewId="0">
      <pane xSplit="6" topLeftCell="R1" activePane="topRight" state="frozen"/>
      <selection pane="topRight" activeCell="E58" sqref="E58"/>
    </sheetView>
  </sheetViews>
  <sheetFormatPr defaultRowHeight="23.25"/>
  <cols>
    <col min="1" max="1" width="3.375" style="37" customWidth="1"/>
    <col min="2" max="2" width="44.125" style="38" customWidth="1"/>
    <col min="3" max="3" width="9" style="39"/>
    <col min="4" max="6" width="11.875" style="38" customWidth="1"/>
    <col min="7" max="7" width="9.875" style="1" bestFit="1" customWidth="1"/>
    <col min="8" max="19" width="9" style="1"/>
    <col min="20" max="20" width="9.875" style="1" bestFit="1" customWidth="1"/>
    <col min="21" max="21" width="9" style="1"/>
    <col min="22" max="22" width="9.875" style="2" bestFit="1" customWidth="1"/>
    <col min="23" max="23" width="11.875" style="38" customWidth="1"/>
    <col min="24" max="24" width="11" style="1" customWidth="1"/>
    <col min="25" max="25" width="10.5" style="1" customWidth="1"/>
    <col min="26" max="55" width="9" style="1"/>
    <col min="56" max="16384" width="9" style="38"/>
  </cols>
  <sheetData>
    <row r="1" spans="1:24">
      <c r="A1" s="175" t="s">
        <v>0</v>
      </c>
      <c r="B1" s="175"/>
      <c r="C1" s="175"/>
      <c r="D1" s="175"/>
      <c r="E1" s="175"/>
      <c r="F1" s="175"/>
      <c r="W1" s="1"/>
    </row>
    <row r="2" spans="1:24">
      <c r="A2" s="175" t="s">
        <v>19</v>
      </c>
      <c r="B2" s="175"/>
      <c r="C2" s="175"/>
      <c r="D2" s="175"/>
      <c r="E2" s="175"/>
      <c r="F2" s="175"/>
      <c r="W2" s="1"/>
    </row>
    <row r="3" spans="1:24">
      <c r="A3" s="176" t="s">
        <v>224</v>
      </c>
      <c r="B3" s="176"/>
      <c r="C3" s="176"/>
      <c r="D3" s="176"/>
      <c r="E3" s="176"/>
      <c r="F3" s="176"/>
      <c r="W3" s="1"/>
    </row>
    <row r="4" spans="1:24">
      <c r="A4" s="3" t="s">
        <v>20</v>
      </c>
      <c r="B4" s="4"/>
      <c r="C4" s="4"/>
      <c r="D4" s="4"/>
      <c r="E4" s="4"/>
      <c r="F4" s="4"/>
      <c r="W4" s="71"/>
    </row>
    <row r="5" spans="1:24">
      <c r="A5" s="5"/>
      <c r="B5" s="177" t="s">
        <v>2</v>
      </c>
      <c r="C5" s="178" t="s">
        <v>3</v>
      </c>
      <c r="D5" s="178" t="s">
        <v>21</v>
      </c>
      <c r="E5" s="6" t="s">
        <v>22</v>
      </c>
      <c r="F5" s="6" t="s">
        <v>1</v>
      </c>
      <c r="W5" s="6" t="s">
        <v>1</v>
      </c>
    </row>
    <row r="6" spans="1:24">
      <c r="A6" s="7"/>
      <c r="B6" s="177"/>
      <c r="C6" s="179"/>
      <c r="D6" s="179"/>
      <c r="E6" s="8" t="s">
        <v>23</v>
      </c>
      <c r="F6" s="8" t="s">
        <v>23</v>
      </c>
      <c r="W6" s="8" t="s">
        <v>23</v>
      </c>
    </row>
    <row r="7" spans="1:24">
      <c r="A7" s="9" t="s">
        <v>24</v>
      </c>
      <c r="B7" s="10"/>
      <c r="C7" s="11"/>
      <c r="D7" s="12"/>
      <c r="E7" s="8"/>
      <c r="F7" s="8"/>
      <c r="W7" s="8"/>
    </row>
    <row r="8" spans="1:24">
      <c r="A8" s="13" t="s">
        <v>6</v>
      </c>
      <c r="B8" s="10"/>
      <c r="C8" s="14"/>
      <c r="D8" s="15"/>
      <c r="E8" s="16"/>
      <c r="F8" s="16"/>
      <c r="W8" s="16"/>
    </row>
    <row r="9" spans="1:24">
      <c r="A9" s="17"/>
      <c r="B9" s="10" t="s">
        <v>25</v>
      </c>
      <c r="C9" s="14">
        <v>411001</v>
      </c>
      <c r="D9" s="18">
        <v>80000</v>
      </c>
      <c r="E9" s="19">
        <v>0</v>
      </c>
      <c r="F9" s="19">
        <v>89243.4</v>
      </c>
      <c r="V9" s="2">
        <f>SUM(G9:U9)</f>
        <v>0</v>
      </c>
      <c r="W9" s="19">
        <v>89243.4</v>
      </c>
      <c r="X9" s="1">
        <f t="shared" ref="X9:X12" si="0">SUM(V9:W9)</f>
        <v>89243.4</v>
      </c>
    </row>
    <row r="10" spans="1:24">
      <c r="A10" s="17"/>
      <c r="B10" s="10" t="s">
        <v>26</v>
      </c>
      <c r="C10" s="14">
        <v>411002</v>
      </c>
      <c r="D10" s="18">
        <v>40000</v>
      </c>
      <c r="E10" s="19">
        <v>3197.72</v>
      </c>
      <c r="F10" s="19">
        <v>32973.89</v>
      </c>
      <c r="G10" s="1">
        <v>1231.1400000000001</v>
      </c>
      <c r="H10" s="1">
        <v>935.02</v>
      </c>
      <c r="I10" s="1">
        <v>293.85000000000002</v>
      </c>
      <c r="J10" s="1">
        <v>474.14</v>
      </c>
      <c r="K10" s="1">
        <v>263.57</v>
      </c>
      <c r="V10" s="2">
        <f t="shared" ref="V10:V74" si="1">SUM(G10:U10)</f>
        <v>3197.72</v>
      </c>
      <c r="W10" s="19">
        <v>29776.17</v>
      </c>
      <c r="X10" s="1">
        <f t="shared" si="0"/>
        <v>32973.89</v>
      </c>
    </row>
    <row r="11" spans="1:24">
      <c r="A11" s="17"/>
      <c r="B11" s="10" t="s">
        <v>27</v>
      </c>
      <c r="C11" s="14">
        <v>411003</v>
      </c>
      <c r="D11" s="18">
        <v>9000</v>
      </c>
      <c r="E11" s="19">
        <v>0</v>
      </c>
      <c r="F11" s="19">
        <v>10130</v>
      </c>
      <c r="V11" s="2">
        <f t="shared" si="1"/>
        <v>0</v>
      </c>
      <c r="W11" s="19">
        <v>10130</v>
      </c>
      <c r="X11" s="1">
        <f t="shared" si="0"/>
        <v>10130</v>
      </c>
    </row>
    <row r="12" spans="1:24">
      <c r="A12" s="17"/>
      <c r="B12" s="10" t="s">
        <v>28</v>
      </c>
      <c r="C12" s="14"/>
      <c r="D12" s="18">
        <v>500</v>
      </c>
      <c r="E12" s="19">
        <v>0</v>
      </c>
      <c r="F12" s="19">
        <v>0</v>
      </c>
      <c r="V12" s="2">
        <f t="shared" si="1"/>
        <v>0</v>
      </c>
      <c r="W12" s="19">
        <v>0</v>
      </c>
      <c r="X12" s="1">
        <f t="shared" si="0"/>
        <v>0</v>
      </c>
    </row>
    <row r="13" spans="1:24">
      <c r="A13" s="17"/>
      <c r="B13" s="20" t="s">
        <v>7</v>
      </c>
      <c r="C13" s="14"/>
      <c r="D13" s="21">
        <f>SUM(D9:D12)</f>
        <v>129500</v>
      </c>
      <c r="E13" s="22">
        <f>SUM(E9:E12)</f>
        <v>3197.72</v>
      </c>
      <c r="F13" s="22">
        <f>SUM(F8:F12)</f>
        <v>132347.28999999998</v>
      </c>
      <c r="V13" s="2">
        <f t="shared" si="1"/>
        <v>0</v>
      </c>
      <c r="W13" s="22">
        <f>SUM(W8:W12)</f>
        <v>129149.56999999999</v>
      </c>
      <c r="X13" s="1">
        <f>SUM(X9:X12)</f>
        <v>132347.28999999998</v>
      </c>
    </row>
    <row r="14" spans="1:24">
      <c r="A14" s="13" t="s">
        <v>29</v>
      </c>
      <c r="B14" s="10"/>
      <c r="C14" s="14"/>
      <c r="D14" s="15"/>
      <c r="E14" s="23"/>
      <c r="F14" s="23"/>
      <c r="V14" s="2">
        <f t="shared" si="1"/>
        <v>0</v>
      </c>
      <c r="W14" s="23"/>
    </row>
    <row r="15" spans="1:24">
      <c r="A15" s="17"/>
      <c r="B15" s="10" t="s">
        <v>30</v>
      </c>
      <c r="C15" s="14">
        <v>412103</v>
      </c>
      <c r="D15" s="18">
        <v>1000</v>
      </c>
      <c r="E15" s="19">
        <v>0</v>
      </c>
      <c r="F15" s="19">
        <v>1105.8</v>
      </c>
      <c r="V15" s="2">
        <f t="shared" si="1"/>
        <v>0</v>
      </c>
      <c r="W15" s="19">
        <v>1105.8</v>
      </c>
      <c r="X15" s="1">
        <f>SUM(V15:W15)</f>
        <v>1105.8</v>
      </c>
    </row>
    <row r="16" spans="1:24">
      <c r="A16" s="17"/>
      <c r="B16" s="10" t="s">
        <v>31</v>
      </c>
      <c r="C16" s="14">
        <v>412104</v>
      </c>
      <c r="D16" s="18">
        <v>1000</v>
      </c>
      <c r="E16" s="19">
        <v>0</v>
      </c>
      <c r="F16" s="19">
        <v>0</v>
      </c>
      <c r="V16" s="2">
        <f t="shared" si="1"/>
        <v>0</v>
      </c>
      <c r="W16" s="19">
        <v>0</v>
      </c>
      <c r="X16" s="1">
        <f t="shared" ref="X16:X87" si="2">SUM(V16:W16)</f>
        <v>0</v>
      </c>
    </row>
    <row r="17" spans="1:24">
      <c r="A17" s="17"/>
      <c r="B17" s="10" t="s">
        <v>32</v>
      </c>
      <c r="C17" s="14">
        <v>412106</v>
      </c>
      <c r="D17" s="18">
        <v>1000</v>
      </c>
      <c r="E17" s="19">
        <v>0</v>
      </c>
      <c r="F17" s="19">
        <v>0</v>
      </c>
      <c r="V17" s="2">
        <f t="shared" si="1"/>
        <v>0</v>
      </c>
      <c r="W17" s="19">
        <v>0</v>
      </c>
      <c r="X17" s="1">
        <f t="shared" si="2"/>
        <v>0</v>
      </c>
    </row>
    <row r="18" spans="1:24">
      <c r="A18" s="17"/>
      <c r="B18" s="10" t="s">
        <v>33</v>
      </c>
      <c r="C18" s="14">
        <v>412128</v>
      </c>
      <c r="D18" s="18">
        <v>500</v>
      </c>
      <c r="E18" s="19">
        <v>100</v>
      </c>
      <c r="F18" s="19">
        <v>480</v>
      </c>
      <c r="G18" s="47">
        <v>50</v>
      </c>
      <c r="H18" s="1">
        <v>50</v>
      </c>
      <c r="U18" s="47"/>
      <c r="V18" s="2">
        <f t="shared" si="1"/>
        <v>100</v>
      </c>
      <c r="W18" s="19">
        <v>380</v>
      </c>
      <c r="X18" s="1">
        <f t="shared" si="2"/>
        <v>480</v>
      </c>
    </row>
    <row r="19" spans="1:24">
      <c r="A19" s="17"/>
      <c r="B19" s="10" t="s">
        <v>34</v>
      </c>
      <c r="C19" s="14">
        <v>412199</v>
      </c>
      <c r="D19" s="18">
        <v>2000</v>
      </c>
      <c r="E19" s="19">
        <v>4900</v>
      </c>
      <c r="F19" s="19">
        <v>7132</v>
      </c>
      <c r="G19" s="1">
        <v>4900</v>
      </c>
      <c r="J19" s="47"/>
      <c r="U19" s="47"/>
      <c r="V19" s="2">
        <f t="shared" si="1"/>
        <v>4900</v>
      </c>
      <c r="W19" s="19">
        <v>2232</v>
      </c>
      <c r="X19" s="1">
        <f t="shared" si="2"/>
        <v>7132</v>
      </c>
    </row>
    <row r="20" spans="1:24">
      <c r="A20" s="17"/>
      <c r="B20" s="10" t="s">
        <v>35</v>
      </c>
      <c r="C20" s="14">
        <v>412202</v>
      </c>
      <c r="D20" s="18">
        <v>500</v>
      </c>
      <c r="E20" s="19">
        <v>0</v>
      </c>
      <c r="F20" s="19">
        <v>1400</v>
      </c>
      <c r="V20" s="2">
        <f t="shared" si="1"/>
        <v>0</v>
      </c>
      <c r="W20" s="19">
        <v>1400</v>
      </c>
      <c r="X20" s="1">
        <f t="shared" si="2"/>
        <v>1400</v>
      </c>
    </row>
    <row r="21" spans="1:24">
      <c r="A21" s="17"/>
      <c r="B21" s="10" t="s">
        <v>36</v>
      </c>
      <c r="C21" s="14">
        <v>412210</v>
      </c>
      <c r="D21" s="18">
        <v>40000</v>
      </c>
      <c r="E21" s="19">
        <v>0</v>
      </c>
      <c r="F21" s="19">
        <v>42134</v>
      </c>
      <c r="J21" s="47"/>
      <c r="K21" s="47"/>
      <c r="V21" s="2">
        <f t="shared" si="1"/>
        <v>0</v>
      </c>
      <c r="W21" s="19">
        <v>42134</v>
      </c>
      <c r="X21" s="1">
        <f t="shared" si="2"/>
        <v>42134</v>
      </c>
    </row>
    <row r="22" spans="1:24">
      <c r="A22" s="17"/>
      <c r="B22" s="10" t="s">
        <v>37</v>
      </c>
      <c r="C22" s="14">
        <v>412399</v>
      </c>
      <c r="D22" s="18">
        <v>500</v>
      </c>
      <c r="E22" s="19">
        <v>20</v>
      </c>
      <c r="F22" s="19">
        <v>220</v>
      </c>
      <c r="G22" s="1">
        <v>20</v>
      </c>
      <c r="J22" s="47"/>
      <c r="U22" s="47"/>
      <c r="V22" s="2">
        <f t="shared" si="1"/>
        <v>20</v>
      </c>
      <c r="W22" s="19">
        <v>200</v>
      </c>
      <c r="X22" s="1">
        <f t="shared" si="2"/>
        <v>220</v>
      </c>
    </row>
    <row r="23" spans="1:24">
      <c r="A23" s="17"/>
      <c r="B23" s="20" t="s">
        <v>7</v>
      </c>
      <c r="C23" s="24"/>
      <c r="D23" s="21">
        <f>SUM(D15:D22)</f>
        <v>46500</v>
      </c>
      <c r="E23" s="25">
        <f>SUM(E14:E22)</f>
        <v>5020</v>
      </c>
      <c r="F23" s="25">
        <f>SUM(F15:F22)</f>
        <v>52471.8</v>
      </c>
      <c r="V23" s="2">
        <f t="shared" si="1"/>
        <v>0</v>
      </c>
      <c r="W23" s="25">
        <f>SUM(W15:W22)</f>
        <v>47451.8</v>
      </c>
      <c r="X23" s="1">
        <f>SUM(X15:X22)</f>
        <v>52471.8</v>
      </c>
    </row>
    <row r="24" spans="1:24">
      <c r="A24" s="13" t="s">
        <v>38</v>
      </c>
      <c r="B24" s="10"/>
      <c r="C24" s="14"/>
      <c r="D24" s="18"/>
      <c r="E24" s="16"/>
      <c r="F24" s="16"/>
      <c r="V24" s="2">
        <f t="shared" si="1"/>
        <v>0</v>
      </c>
      <c r="W24" s="16"/>
      <c r="X24" s="1">
        <f t="shared" si="2"/>
        <v>0</v>
      </c>
    </row>
    <row r="25" spans="1:24">
      <c r="A25" s="17"/>
      <c r="B25" s="10" t="s">
        <v>39</v>
      </c>
      <c r="C25" s="14">
        <v>413003</v>
      </c>
      <c r="D25" s="18">
        <v>170000</v>
      </c>
      <c r="E25" s="19">
        <v>0</v>
      </c>
      <c r="F25" s="19">
        <v>76239.839999999997</v>
      </c>
      <c r="U25" s="47"/>
      <c r="V25" s="2">
        <f t="shared" si="1"/>
        <v>0</v>
      </c>
      <c r="W25" s="19">
        <v>76239.839999999997</v>
      </c>
      <c r="X25" s="1">
        <f t="shared" si="2"/>
        <v>76239.839999999997</v>
      </c>
    </row>
    <row r="26" spans="1:24">
      <c r="A26" s="17"/>
      <c r="B26" s="10" t="s">
        <v>192</v>
      </c>
      <c r="C26" s="14">
        <v>413004</v>
      </c>
      <c r="D26" s="18"/>
      <c r="E26" s="19">
        <v>0</v>
      </c>
      <c r="F26" s="19">
        <v>282</v>
      </c>
      <c r="T26" s="47"/>
      <c r="V26" s="2">
        <f t="shared" si="1"/>
        <v>0</v>
      </c>
      <c r="W26" s="19">
        <v>282</v>
      </c>
      <c r="X26" s="1">
        <f t="shared" ref="X26" si="3">SUM(V26:W26)</f>
        <v>282</v>
      </c>
    </row>
    <row r="27" spans="1:24">
      <c r="A27" s="17"/>
      <c r="B27" s="20" t="s">
        <v>7</v>
      </c>
      <c r="C27" s="14"/>
      <c r="D27" s="21">
        <f>SUM(D25:D26)</f>
        <v>170000</v>
      </c>
      <c r="E27" s="25">
        <f>SUM(E25:E26)</f>
        <v>0</v>
      </c>
      <c r="F27" s="25">
        <f>SUM(F25:F26)</f>
        <v>76521.84</v>
      </c>
      <c r="V27" s="2">
        <f t="shared" si="1"/>
        <v>0</v>
      </c>
      <c r="W27" s="25">
        <f>SUM(W25:W26)</f>
        <v>76521.84</v>
      </c>
      <c r="X27" s="1">
        <f>SUM(X25:X26)</f>
        <v>76521.84</v>
      </c>
    </row>
    <row r="28" spans="1:24">
      <c r="A28" s="13" t="s">
        <v>40</v>
      </c>
      <c r="B28" s="10"/>
      <c r="C28" s="14"/>
      <c r="D28" s="18"/>
      <c r="E28" s="23"/>
      <c r="F28" s="23"/>
      <c r="V28" s="2">
        <f t="shared" si="1"/>
        <v>0</v>
      </c>
      <c r="W28" s="23"/>
      <c r="X28" s="1">
        <f t="shared" si="2"/>
        <v>0</v>
      </c>
    </row>
    <row r="29" spans="1:24">
      <c r="A29" s="13"/>
      <c r="B29" s="10"/>
      <c r="C29" s="14"/>
      <c r="D29" s="18">
        <v>0</v>
      </c>
      <c r="E29" s="16">
        <v>0</v>
      </c>
      <c r="F29" s="16"/>
      <c r="V29" s="2">
        <f t="shared" si="1"/>
        <v>0</v>
      </c>
      <c r="W29" s="16"/>
      <c r="X29" s="1">
        <f t="shared" si="2"/>
        <v>0</v>
      </c>
    </row>
    <row r="30" spans="1:24">
      <c r="A30" s="13"/>
      <c r="B30" s="20" t="s">
        <v>7</v>
      </c>
      <c r="C30" s="14"/>
      <c r="D30" s="26">
        <f>SUM(D29)</f>
        <v>0</v>
      </c>
      <c r="E30" s="26">
        <f>SUM(E29)</f>
        <v>0</v>
      </c>
      <c r="F30" s="26">
        <f>SUM(F29)</f>
        <v>0</v>
      </c>
      <c r="V30" s="2">
        <f t="shared" si="1"/>
        <v>0</v>
      </c>
      <c r="W30" s="26">
        <f>SUM(W29)</f>
        <v>0</v>
      </c>
      <c r="X30" s="1">
        <f t="shared" si="2"/>
        <v>0</v>
      </c>
    </row>
    <row r="31" spans="1:24">
      <c r="A31" s="13" t="s">
        <v>41</v>
      </c>
      <c r="B31" s="10"/>
      <c r="C31" s="14"/>
      <c r="D31" s="18"/>
      <c r="E31" s="23"/>
      <c r="F31" s="23"/>
      <c r="V31" s="2">
        <f t="shared" si="1"/>
        <v>0</v>
      </c>
      <c r="W31" s="23"/>
      <c r="X31" s="1">
        <f t="shared" si="2"/>
        <v>0</v>
      </c>
    </row>
    <row r="32" spans="1:24">
      <c r="A32" s="17"/>
      <c r="B32" s="10" t="s">
        <v>42</v>
      </c>
      <c r="C32" s="14">
        <v>415004</v>
      </c>
      <c r="D32" s="18">
        <v>80000</v>
      </c>
      <c r="E32" s="19">
        <v>5000</v>
      </c>
      <c r="F32" s="19">
        <v>38000</v>
      </c>
      <c r="G32" s="1">
        <v>3000</v>
      </c>
      <c r="H32" s="1">
        <v>2000</v>
      </c>
      <c r="U32" s="47"/>
      <c r="V32" s="2">
        <f t="shared" si="1"/>
        <v>5000</v>
      </c>
      <c r="W32" s="19">
        <v>33000</v>
      </c>
      <c r="X32" s="1">
        <f t="shared" si="2"/>
        <v>38000</v>
      </c>
    </row>
    <row r="33" spans="1:24">
      <c r="A33" s="17"/>
      <c r="B33" s="10" t="s">
        <v>43</v>
      </c>
      <c r="C33" s="14">
        <v>415999</v>
      </c>
      <c r="D33" s="18">
        <v>1500</v>
      </c>
      <c r="E33" s="19">
        <v>0</v>
      </c>
      <c r="F33" s="19">
        <v>300</v>
      </c>
      <c r="V33" s="2">
        <f t="shared" si="1"/>
        <v>0</v>
      </c>
      <c r="W33" s="19">
        <v>300</v>
      </c>
      <c r="X33" s="1">
        <f t="shared" si="2"/>
        <v>300</v>
      </c>
    </row>
    <row r="34" spans="1:24">
      <c r="A34" s="7"/>
      <c r="B34" s="114" t="s">
        <v>7</v>
      </c>
      <c r="C34" s="48"/>
      <c r="D34" s="21">
        <f>SUM(D32:D33)</f>
        <v>81500</v>
      </c>
      <c r="E34" s="21">
        <f>SUM(E32:E33)</f>
        <v>5000</v>
      </c>
      <c r="F34" s="21">
        <f>SUM(F32:F33)</f>
        <v>38300</v>
      </c>
      <c r="V34" s="2">
        <f t="shared" si="1"/>
        <v>0</v>
      </c>
      <c r="W34" s="27">
        <f>SUM(W32:W33)</f>
        <v>33300</v>
      </c>
      <c r="X34" s="1">
        <f>SUM(V32:W33)</f>
        <v>38300</v>
      </c>
    </row>
    <row r="35" spans="1:24">
      <c r="A35" s="49"/>
      <c r="B35" s="50"/>
      <c r="C35" s="51"/>
      <c r="D35" s="52"/>
      <c r="E35" s="52"/>
      <c r="F35" s="52"/>
      <c r="V35" s="2">
        <f t="shared" si="1"/>
        <v>0</v>
      </c>
      <c r="W35" s="52"/>
      <c r="X35" s="1">
        <f t="shared" si="2"/>
        <v>0</v>
      </c>
    </row>
    <row r="36" spans="1:24">
      <c r="A36" s="28" t="s">
        <v>44</v>
      </c>
      <c r="B36" s="29"/>
      <c r="C36" s="8"/>
      <c r="D36" s="27">
        <v>0</v>
      </c>
      <c r="E36" s="23">
        <v>0</v>
      </c>
      <c r="F36" s="23">
        <v>0</v>
      </c>
      <c r="V36" s="2">
        <f t="shared" si="1"/>
        <v>0</v>
      </c>
      <c r="W36" s="23">
        <v>0</v>
      </c>
      <c r="X36" s="1">
        <f t="shared" si="2"/>
        <v>0</v>
      </c>
    </row>
    <row r="37" spans="1:24">
      <c r="A37" s="13"/>
      <c r="B37" s="20" t="s">
        <v>7</v>
      </c>
      <c r="C37" s="14"/>
      <c r="D37" s="27">
        <f>SUM(D36)</f>
        <v>0</v>
      </c>
      <c r="E37" s="27">
        <f>SUM(E36)</f>
        <v>0</v>
      </c>
      <c r="F37" s="27">
        <f>SUM(F36)</f>
        <v>0</v>
      </c>
      <c r="V37" s="2">
        <f t="shared" si="1"/>
        <v>0</v>
      </c>
      <c r="W37" s="27">
        <f>SUM(W36)</f>
        <v>0</v>
      </c>
      <c r="X37" s="1">
        <f t="shared" si="2"/>
        <v>0</v>
      </c>
    </row>
    <row r="38" spans="1:24">
      <c r="A38" s="13" t="s">
        <v>45</v>
      </c>
      <c r="B38" s="10"/>
      <c r="C38" s="14"/>
      <c r="D38" s="15"/>
      <c r="E38" s="16"/>
      <c r="F38" s="16"/>
      <c r="V38" s="2">
        <f t="shared" si="1"/>
        <v>0</v>
      </c>
      <c r="W38" s="16"/>
      <c r="X38" s="1">
        <f t="shared" si="2"/>
        <v>0</v>
      </c>
    </row>
    <row r="39" spans="1:24">
      <c r="A39" s="13" t="s">
        <v>46</v>
      </c>
      <c r="B39" s="10"/>
      <c r="C39" s="14"/>
      <c r="D39" s="15"/>
      <c r="E39" s="16"/>
      <c r="F39" s="16"/>
      <c r="V39" s="2">
        <f t="shared" si="1"/>
        <v>0</v>
      </c>
      <c r="W39" s="16"/>
      <c r="X39" s="1">
        <f t="shared" si="2"/>
        <v>0</v>
      </c>
    </row>
    <row r="40" spans="1:24">
      <c r="A40" s="17"/>
      <c r="B40" s="10" t="s">
        <v>47</v>
      </c>
      <c r="C40" s="14">
        <v>421001</v>
      </c>
      <c r="D40" s="18">
        <v>350000</v>
      </c>
      <c r="E40" s="19">
        <v>39865.25</v>
      </c>
      <c r="F40" s="19">
        <v>223563.54</v>
      </c>
      <c r="G40" s="47">
        <v>39865.25</v>
      </c>
      <c r="U40" s="47"/>
      <c r="V40" s="2">
        <f t="shared" si="1"/>
        <v>39865.25</v>
      </c>
      <c r="W40" s="19">
        <v>183698.29</v>
      </c>
      <c r="X40" s="1">
        <f t="shared" si="2"/>
        <v>223563.54</v>
      </c>
    </row>
    <row r="41" spans="1:24">
      <c r="A41" s="17"/>
      <c r="B41" s="10" t="s">
        <v>48</v>
      </c>
      <c r="C41" s="14">
        <v>421002</v>
      </c>
      <c r="D41" s="18">
        <v>7600000</v>
      </c>
      <c r="E41" s="19">
        <v>714253.5</v>
      </c>
      <c r="F41" s="19">
        <v>5996119.1600000001</v>
      </c>
      <c r="G41" s="47">
        <v>714253.5</v>
      </c>
      <c r="U41" s="47"/>
      <c r="V41" s="2">
        <f t="shared" si="1"/>
        <v>714253.5</v>
      </c>
      <c r="W41" s="19">
        <v>5281865.66</v>
      </c>
      <c r="X41" s="1">
        <f t="shared" si="2"/>
        <v>5996119.1600000001</v>
      </c>
    </row>
    <row r="42" spans="1:24">
      <c r="A42" s="17"/>
      <c r="B42" s="10" t="s">
        <v>49</v>
      </c>
      <c r="C42" s="14">
        <v>421004</v>
      </c>
      <c r="D42" s="18">
        <v>2700000</v>
      </c>
      <c r="E42" s="19">
        <v>264725.40000000002</v>
      </c>
      <c r="F42" s="19">
        <v>1949380.17</v>
      </c>
      <c r="G42" s="1">
        <v>264725.40000000002</v>
      </c>
      <c r="R42" s="47"/>
      <c r="V42" s="2">
        <f t="shared" si="1"/>
        <v>264725.40000000002</v>
      </c>
      <c r="W42" s="19">
        <v>1684654.77</v>
      </c>
      <c r="X42" s="1">
        <f t="shared" si="2"/>
        <v>1949380.17</v>
      </c>
    </row>
    <row r="43" spans="1:24">
      <c r="A43" s="17"/>
      <c r="B43" s="10" t="s">
        <v>50</v>
      </c>
      <c r="C43" s="14">
        <v>421005</v>
      </c>
      <c r="D43" s="18">
        <v>250000</v>
      </c>
      <c r="E43" s="19">
        <v>0</v>
      </c>
      <c r="F43" s="19">
        <v>70814.52</v>
      </c>
      <c r="T43" s="47"/>
      <c r="V43" s="2">
        <f t="shared" si="1"/>
        <v>0</v>
      </c>
      <c r="W43" s="19">
        <v>70814.52</v>
      </c>
      <c r="X43" s="1">
        <f t="shared" si="2"/>
        <v>70814.52</v>
      </c>
    </row>
    <row r="44" spans="1:24">
      <c r="A44" s="17"/>
      <c r="B44" s="10" t="s">
        <v>51</v>
      </c>
      <c r="C44" s="14">
        <v>421006</v>
      </c>
      <c r="D44" s="18">
        <v>1300000</v>
      </c>
      <c r="E44" s="19">
        <v>103945.81</v>
      </c>
      <c r="F44" s="19">
        <v>1020269.09</v>
      </c>
      <c r="G44" s="1">
        <v>103945.81</v>
      </c>
      <c r="R44" s="47"/>
      <c r="V44" s="2">
        <f t="shared" si="1"/>
        <v>103945.81</v>
      </c>
      <c r="W44" s="19">
        <v>916323.28</v>
      </c>
      <c r="X44" s="1">
        <f t="shared" si="2"/>
        <v>1020269.0900000001</v>
      </c>
    </row>
    <row r="45" spans="1:24">
      <c r="A45" s="17"/>
      <c r="B45" s="10" t="s">
        <v>52</v>
      </c>
      <c r="C45" s="14">
        <v>421007</v>
      </c>
      <c r="D45" s="18">
        <v>2600000</v>
      </c>
      <c r="E45" s="19">
        <v>279988.05</v>
      </c>
      <c r="F45" s="19">
        <v>2463949.29</v>
      </c>
      <c r="G45" s="1">
        <v>279988.05</v>
      </c>
      <c r="R45" s="47"/>
      <c r="V45" s="2">
        <f t="shared" si="1"/>
        <v>279988.05</v>
      </c>
      <c r="W45" s="19">
        <v>2183961.2400000002</v>
      </c>
      <c r="X45" s="1">
        <f t="shared" si="2"/>
        <v>2463949.29</v>
      </c>
    </row>
    <row r="46" spans="1:24">
      <c r="A46" s="17"/>
      <c r="B46" s="10" t="s">
        <v>53</v>
      </c>
      <c r="C46" s="14">
        <v>421011</v>
      </c>
      <c r="D46" s="18">
        <v>500</v>
      </c>
      <c r="E46" s="19">
        <v>0</v>
      </c>
      <c r="F46" s="19">
        <v>0</v>
      </c>
      <c r="V46" s="2">
        <f t="shared" si="1"/>
        <v>0</v>
      </c>
      <c r="W46" s="19">
        <v>0</v>
      </c>
    </row>
    <row r="47" spans="1:24">
      <c r="A47" s="17"/>
      <c r="B47" s="10" t="s">
        <v>54</v>
      </c>
      <c r="C47" s="14">
        <v>421012</v>
      </c>
      <c r="D47" s="18">
        <v>100000</v>
      </c>
      <c r="E47" s="19">
        <v>28902.48</v>
      </c>
      <c r="F47" s="19">
        <v>1686089.32</v>
      </c>
      <c r="G47" s="1">
        <v>28902.48</v>
      </c>
      <c r="V47" s="2">
        <f t="shared" si="1"/>
        <v>28902.48</v>
      </c>
      <c r="W47" s="19">
        <v>1657186.84</v>
      </c>
      <c r="X47" s="1">
        <f t="shared" si="2"/>
        <v>1686089.32</v>
      </c>
    </row>
    <row r="48" spans="1:24">
      <c r="A48" s="17"/>
      <c r="B48" s="10" t="s">
        <v>55</v>
      </c>
      <c r="C48" s="14">
        <v>421013</v>
      </c>
      <c r="D48" s="18">
        <v>70000</v>
      </c>
      <c r="E48" s="19">
        <v>0</v>
      </c>
      <c r="F48" s="19">
        <v>30990.35</v>
      </c>
      <c r="V48" s="2">
        <f t="shared" si="1"/>
        <v>0</v>
      </c>
      <c r="W48" s="19">
        <v>30990.35</v>
      </c>
      <c r="X48" s="1">
        <f t="shared" si="2"/>
        <v>30990.35</v>
      </c>
    </row>
    <row r="49" spans="1:24">
      <c r="A49" s="17"/>
      <c r="B49" s="10" t="s">
        <v>56</v>
      </c>
      <c r="C49" s="14">
        <v>421014</v>
      </c>
      <c r="D49" s="18">
        <v>1000</v>
      </c>
      <c r="E49" s="19">
        <v>0</v>
      </c>
      <c r="F49" s="19">
        <v>3103.64</v>
      </c>
      <c r="V49" s="2">
        <f t="shared" si="1"/>
        <v>0</v>
      </c>
      <c r="W49" s="19">
        <v>3103.64</v>
      </c>
      <c r="X49" s="1">
        <f t="shared" si="2"/>
        <v>3103.64</v>
      </c>
    </row>
    <row r="50" spans="1:24">
      <c r="A50" s="17"/>
      <c r="B50" s="10" t="s">
        <v>57</v>
      </c>
      <c r="C50" s="14">
        <v>421015</v>
      </c>
      <c r="D50" s="18">
        <v>600000</v>
      </c>
      <c r="E50" s="30">
        <v>41080</v>
      </c>
      <c r="F50" s="30">
        <v>566581</v>
      </c>
      <c r="G50" s="1">
        <v>41080</v>
      </c>
      <c r="T50" s="47"/>
      <c r="V50" s="2">
        <f t="shared" si="1"/>
        <v>41080</v>
      </c>
      <c r="W50" s="30">
        <v>525501</v>
      </c>
      <c r="X50" s="1">
        <f t="shared" si="2"/>
        <v>566581</v>
      </c>
    </row>
    <row r="51" spans="1:24">
      <c r="A51" s="17"/>
      <c r="B51" s="10" t="s">
        <v>58</v>
      </c>
      <c r="C51" s="14"/>
      <c r="D51" s="18">
        <v>500</v>
      </c>
      <c r="E51" s="30">
        <v>0</v>
      </c>
      <c r="F51" s="30">
        <v>510</v>
      </c>
      <c r="G51" s="47"/>
      <c r="V51" s="2">
        <f t="shared" si="1"/>
        <v>0</v>
      </c>
      <c r="W51" s="30">
        <v>510</v>
      </c>
      <c r="X51" s="1">
        <f t="shared" si="2"/>
        <v>510</v>
      </c>
    </row>
    <row r="52" spans="1:24">
      <c r="A52" s="17"/>
      <c r="B52" s="10" t="s">
        <v>59</v>
      </c>
      <c r="C52" s="14">
        <v>421999</v>
      </c>
      <c r="D52" s="31">
        <v>500</v>
      </c>
      <c r="E52" s="32">
        <v>0</v>
      </c>
      <c r="F52" s="32">
        <v>0</v>
      </c>
      <c r="V52" s="2">
        <f t="shared" si="1"/>
        <v>0</v>
      </c>
      <c r="W52" s="32">
        <v>0</v>
      </c>
      <c r="X52" s="1">
        <f t="shared" si="2"/>
        <v>0</v>
      </c>
    </row>
    <row r="53" spans="1:24">
      <c r="A53" s="17"/>
      <c r="B53" s="20" t="s">
        <v>7</v>
      </c>
      <c r="C53" s="14"/>
      <c r="D53" s="21">
        <f>SUM(D40:D52)</f>
        <v>15572500</v>
      </c>
      <c r="E53" s="21">
        <f>SUM(E40:E52)</f>
        <v>1472760.49</v>
      </c>
      <c r="F53" s="21">
        <f>SUM(F40:F52)</f>
        <v>14011370.08</v>
      </c>
      <c r="V53" s="2">
        <f t="shared" si="1"/>
        <v>0</v>
      </c>
      <c r="W53" s="21">
        <f>SUM(W40:W52)</f>
        <v>12538609.590000002</v>
      </c>
      <c r="X53" s="1">
        <f>SUM(X40:X52)</f>
        <v>14011370.08</v>
      </c>
    </row>
    <row r="54" spans="1:24">
      <c r="A54" s="13" t="s">
        <v>60</v>
      </c>
      <c r="B54" s="10"/>
      <c r="C54" s="14"/>
      <c r="D54" s="18"/>
      <c r="E54" s="19"/>
      <c r="F54" s="19"/>
      <c r="V54" s="2">
        <f t="shared" si="1"/>
        <v>0</v>
      </c>
      <c r="W54" s="19"/>
      <c r="X54" s="1">
        <f t="shared" si="2"/>
        <v>0</v>
      </c>
    </row>
    <row r="55" spans="1:24">
      <c r="A55" s="13" t="s">
        <v>61</v>
      </c>
      <c r="B55" s="10"/>
      <c r="C55" s="14">
        <v>431002</v>
      </c>
      <c r="D55" s="15"/>
      <c r="E55" s="16"/>
      <c r="F55" s="16"/>
      <c r="V55" s="2">
        <f t="shared" si="1"/>
        <v>0</v>
      </c>
      <c r="W55" s="16"/>
      <c r="X55" s="1">
        <f t="shared" si="2"/>
        <v>0</v>
      </c>
    </row>
    <row r="56" spans="1:24">
      <c r="A56" s="17"/>
      <c r="B56" s="10" t="s">
        <v>62</v>
      </c>
      <c r="C56" s="14"/>
      <c r="D56" s="18">
        <v>24400000</v>
      </c>
      <c r="E56" s="19">
        <v>0</v>
      </c>
      <c r="F56" s="19">
        <v>4449676</v>
      </c>
      <c r="V56" s="2">
        <f t="shared" si="1"/>
        <v>0</v>
      </c>
      <c r="W56" s="19">
        <v>4449676</v>
      </c>
      <c r="X56" s="1">
        <f t="shared" si="2"/>
        <v>4449676</v>
      </c>
    </row>
    <row r="57" spans="1:24">
      <c r="A57" s="17"/>
      <c r="B57" s="10" t="s">
        <v>63</v>
      </c>
      <c r="C57" s="14"/>
      <c r="D57" s="18"/>
      <c r="E57" s="19"/>
      <c r="F57" s="19"/>
      <c r="V57" s="2">
        <f t="shared" si="1"/>
        <v>0</v>
      </c>
      <c r="W57" s="19"/>
      <c r="X57" s="1">
        <f t="shared" si="2"/>
        <v>0</v>
      </c>
    </row>
    <row r="58" spans="1:24">
      <c r="A58" s="17"/>
      <c r="B58" s="10" t="s">
        <v>64</v>
      </c>
      <c r="C58" s="14"/>
      <c r="D58" s="18"/>
      <c r="E58" s="19">
        <v>0</v>
      </c>
      <c r="F58" s="19">
        <v>7305600</v>
      </c>
      <c r="V58" s="2">
        <f t="shared" si="1"/>
        <v>0</v>
      </c>
      <c r="W58" s="19">
        <v>7305600</v>
      </c>
      <c r="X58" s="1">
        <f t="shared" si="2"/>
        <v>7305600</v>
      </c>
    </row>
    <row r="59" spans="1:24">
      <c r="A59" s="17"/>
      <c r="B59" s="10" t="s">
        <v>65</v>
      </c>
      <c r="C59" s="14"/>
      <c r="D59" s="18"/>
      <c r="E59" s="19"/>
      <c r="F59" s="19"/>
      <c r="V59" s="2">
        <f t="shared" si="1"/>
        <v>0</v>
      </c>
      <c r="W59" s="19"/>
      <c r="X59" s="1">
        <f t="shared" si="2"/>
        <v>0</v>
      </c>
    </row>
    <row r="60" spans="1:24">
      <c r="A60" s="17"/>
      <c r="B60" s="10" t="s">
        <v>66</v>
      </c>
      <c r="C60" s="14"/>
      <c r="D60" s="18"/>
      <c r="E60" s="19">
        <v>0</v>
      </c>
      <c r="F60" s="19">
        <v>1929600</v>
      </c>
      <c r="V60" s="2">
        <f t="shared" si="1"/>
        <v>0</v>
      </c>
      <c r="W60" s="19">
        <v>1929600</v>
      </c>
      <c r="X60" s="1">
        <f t="shared" si="2"/>
        <v>1929600</v>
      </c>
    </row>
    <row r="61" spans="1:24">
      <c r="A61" s="17"/>
      <c r="B61" s="10" t="s">
        <v>67</v>
      </c>
      <c r="C61" s="14"/>
      <c r="D61" s="18"/>
      <c r="E61" s="19">
        <v>0</v>
      </c>
      <c r="F61" s="19">
        <v>18000</v>
      </c>
      <c r="V61" s="2">
        <f t="shared" si="1"/>
        <v>0</v>
      </c>
      <c r="W61" s="19">
        <v>18000</v>
      </c>
      <c r="X61" s="1">
        <f t="shared" si="2"/>
        <v>18000</v>
      </c>
    </row>
    <row r="62" spans="1:24">
      <c r="A62" s="17"/>
      <c r="B62" s="10" t="s">
        <v>68</v>
      </c>
      <c r="C62" s="14"/>
      <c r="D62" s="18"/>
      <c r="E62" s="19"/>
      <c r="F62" s="19"/>
      <c r="V62" s="2">
        <f t="shared" si="1"/>
        <v>0</v>
      </c>
      <c r="W62" s="19"/>
      <c r="X62" s="1">
        <f t="shared" si="2"/>
        <v>0</v>
      </c>
    </row>
    <row r="63" spans="1:24">
      <c r="A63" s="17"/>
      <c r="B63" s="10" t="s">
        <v>69</v>
      </c>
      <c r="C63" s="14"/>
      <c r="D63" s="18"/>
      <c r="E63" s="19">
        <v>0</v>
      </c>
      <c r="F63" s="19">
        <v>45900</v>
      </c>
      <c r="V63" s="2">
        <f t="shared" si="1"/>
        <v>0</v>
      </c>
      <c r="W63" s="19">
        <v>45900</v>
      </c>
      <c r="X63" s="1">
        <f t="shared" si="2"/>
        <v>45900</v>
      </c>
    </row>
    <row r="64" spans="1:24">
      <c r="A64" s="17"/>
      <c r="B64" s="10" t="s">
        <v>70</v>
      </c>
      <c r="C64" s="14"/>
      <c r="D64" s="18"/>
      <c r="E64" s="19">
        <v>0</v>
      </c>
      <c r="F64" s="19">
        <v>38804</v>
      </c>
      <c r="V64" s="2">
        <f t="shared" si="1"/>
        <v>0</v>
      </c>
      <c r="W64" s="19">
        <v>38804</v>
      </c>
      <c r="X64" s="1">
        <f t="shared" si="2"/>
        <v>38804</v>
      </c>
    </row>
    <row r="65" spans="1:24">
      <c r="A65" s="17"/>
      <c r="B65" s="10" t="s">
        <v>71</v>
      </c>
      <c r="C65" s="14"/>
      <c r="D65" s="18"/>
      <c r="E65" s="19"/>
      <c r="F65" s="19"/>
      <c r="V65" s="2">
        <f t="shared" si="1"/>
        <v>0</v>
      </c>
      <c r="W65" s="19"/>
      <c r="X65" s="1">
        <f t="shared" si="2"/>
        <v>0</v>
      </c>
    </row>
    <row r="66" spans="1:24">
      <c r="A66" s="17"/>
      <c r="B66" s="10" t="s">
        <v>72</v>
      </c>
      <c r="C66" s="14"/>
      <c r="D66" s="18"/>
      <c r="E66" s="19">
        <v>0</v>
      </c>
      <c r="F66" s="19">
        <v>99900</v>
      </c>
      <c r="V66" s="2">
        <f t="shared" si="1"/>
        <v>0</v>
      </c>
      <c r="W66" s="19">
        <v>99900</v>
      </c>
      <c r="X66" s="1">
        <f t="shared" si="2"/>
        <v>99900</v>
      </c>
    </row>
    <row r="67" spans="1:24">
      <c r="A67" s="17"/>
      <c r="B67" s="10" t="s">
        <v>73</v>
      </c>
      <c r="C67" s="14"/>
      <c r="D67" s="18"/>
      <c r="E67" s="19"/>
      <c r="F67" s="19"/>
      <c r="V67" s="2">
        <f t="shared" si="1"/>
        <v>0</v>
      </c>
      <c r="W67" s="19"/>
    </row>
    <row r="68" spans="1:24">
      <c r="A68" s="17"/>
      <c r="B68" s="10" t="s">
        <v>74</v>
      </c>
      <c r="C68" s="14"/>
      <c r="D68" s="18"/>
      <c r="E68" s="19">
        <v>93150</v>
      </c>
      <c r="F68" s="19">
        <v>361770</v>
      </c>
      <c r="G68" s="1">
        <v>93150</v>
      </c>
      <c r="V68" s="2">
        <f t="shared" si="1"/>
        <v>93150</v>
      </c>
      <c r="W68" s="32">
        <v>268620</v>
      </c>
      <c r="X68" s="1">
        <f t="shared" si="2"/>
        <v>361770</v>
      </c>
    </row>
    <row r="69" spans="1:24">
      <c r="A69" s="49"/>
      <c r="B69" s="49"/>
      <c r="C69" s="51"/>
      <c r="D69" s="115"/>
      <c r="E69" s="116"/>
      <c r="F69" s="116"/>
      <c r="W69" s="55"/>
    </row>
    <row r="70" spans="1:24">
      <c r="A70" s="5"/>
      <c r="B70" s="29" t="s">
        <v>75</v>
      </c>
      <c r="C70" s="8"/>
      <c r="D70" s="53"/>
      <c r="E70" s="54"/>
      <c r="F70" s="54"/>
      <c r="V70" s="2">
        <f t="shared" si="1"/>
        <v>0</v>
      </c>
      <c r="W70" s="54"/>
    </row>
    <row r="71" spans="1:24">
      <c r="A71" s="17"/>
      <c r="B71" s="10" t="s">
        <v>76</v>
      </c>
      <c r="C71" s="14"/>
      <c r="D71" s="18"/>
      <c r="E71" s="19"/>
      <c r="F71" s="19"/>
      <c r="V71" s="2">
        <f t="shared" si="1"/>
        <v>0</v>
      </c>
      <c r="W71" s="19"/>
    </row>
    <row r="72" spans="1:24">
      <c r="A72" s="17"/>
      <c r="B72" s="10" t="s">
        <v>77</v>
      </c>
      <c r="C72" s="14"/>
      <c r="D72" s="18"/>
      <c r="E72" s="19">
        <v>0</v>
      </c>
      <c r="F72" s="19">
        <v>586356</v>
      </c>
      <c r="V72" s="2">
        <f t="shared" si="1"/>
        <v>0</v>
      </c>
      <c r="W72" s="19">
        <v>586356</v>
      </c>
      <c r="X72" s="1">
        <f t="shared" si="2"/>
        <v>586356</v>
      </c>
    </row>
    <row r="73" spans="1:24">
      <c r="A73" s="17"/>
      <c r="B73" s="10" t="s">
        <v>217</v>
      </c>
      <c r="C73" s="14"/>
      <c r="D73" s="18"/>
      <c r="E73" s="19"/>
      <c r="F73" s="19"/>
      <c r="V73" s="2">
        <f t="shared" si="1"/>
        <v>0</v>
      </c>
      <c r="W73" s="19"/>
      <c r="X73" s="1">
        <f t="shared" si="2"/>
        <v>0</v>
      </c>
    </row>
    <row r="74" spans="1:24">
      <c r="A74" s="17"/>
      <c r="B74" s="10" t="s">
        <v>79</v>
      </c>
      <c r="C74" s="14"/>
      <c r="D74" s="18"/>
      <c r="E74" s="19">
        <v>0</v>
      </c>
      <c r="F74" s="19">
        <v>1224000</v>
      </c>
      <c r="V74" s="2">
        <f t="shared" si="1"/>
        <v>0</v>
      </c>
      <c r="W74" s="19">
        <v>1224000</v>
      </c>
      <c r="X74" s="1">
        <f t="shared" si="2"/>
        <v>1224000</v>
      </c>
    </row>
    <row r="75" spans="1:24">
      <c r="A75" s="17"/>
      <c r="B75" s="10" t="s">
        <v>78</v>
      </c>
      <c r="C75" s="14"/>
      <c r="D75" s="18"/>
      <c r="E75" s="19"/>
      <c r="F75" s="19"/>
      <c r="V75" s="2">
        <f t="shared" ref="V75:V86" si="4">SUM(G75:U75)</f>
        <v>0</v>
      </c>
      <c r="W75" s="19"/>
      <c r="X75" s="1">
        <f t="shared" si="2"/>
        <v>0</v>
      </c>
    </row>
    <row r="76" spans="1:24">
      <c r="A76" s="17"/>
      <c r="B76" s="10" t="s">
        <v>80</v>
      </c>
      <c r="C76" s="14"/>
      <c r="D76" s="18"/>
      <c r="E76" s="19">
        <v>0</v>
      </c>
      <c r="F76" s="19">
        <v>39000</v>
      </c>
      <c r="V76" s="2">
        <f t="shared" si="4"/>
        <v>0</v>
      </c>
      <c r="W76" s="19">
        <v>39000</v>
      </c>
      <c r="X76" s="1">
        <f t="shared" si="2"/>
        <v>39000</v>
      </c>
    </row>
    <row r="77" spans="1:24">
      <c r="A77" s="17"/>
      <c r="B77" s="10" t="s">
        <v>81</v>
      </c>
      <c r="C77" s="14"/>
      <c r="D77" s="18"/>
      <c r="E77" s="19"/>
      <c r="F77" s="19"/>
      <c r="V77" s="2">
        <f t="shared" si="4"/>
        <v>0</v>
      </c>
      <c r="W77" s="19"/>
      <c r="X77" s="1">
        <f t="shared" si="2"/>
        <v>0</v>
      </c>
    </row>
    <row r="78" spans="1:24">
      <c r="A78" s="17"/>
      <c r="B78" s="10" t="s">
        <v>82</v>
      </c>
      <c r="C78" s="14"/>
      <c r="D78" s="18"/>
      <c r="E78" s="19"/>
      <c r="F78" s="19"/>
      <c r="V78" s="2">
        <f t="shared" si="4"/>
        <v>0</v>
      </c>
      <c r="W78" s="19"/>
      <c r="X78" s="1">
        <f t="shared" si="2"/>
        <v>0</v>
      </c>
    </row>
    <row r="79" spans="1:24">
      <c r="A79" s="17"/>
      <c r="B79" s="10" t="s">
        <v>219</v>
      </c>
      <c r="C79" s="14"/>
      <c r="D79" s="18"/>
      <c r="E79" s="19"/>
      <c r="F79" s="19">
        <v>1182000</v>
      </c>
      <c r="V79" s="2">
        <f t="shared" ref="V79:V85" si="5">SUM(G79:U79)</f>
        <v>0</v>
      </c>
      <c r="W79" s="19">
        <v>1182000</v>
      </c>
      <c r="X79" s="1">
        <f t="shared" ref="X79:X85" si="6">SUM(V79:W79)</f>
        <v>1182000</v>
      </c>
    </row>
    <row r="80" spans="1:24">
      <c r="A80" s="17"/>
      <c r="B80" s="10" t="s">
        <v>220</v>
      </c>
      <c r="C80" s="14"/>
      <c r="D80" s="18"/>
      <c r="E80" s="19"/>
      <c r="F80" s="19"/>
      <c r="V80" s="2">
        <f t="shared" si="5"/>
        <v>0</v>
      </c>
      <c r="W80" s="19"/>
      <c r="X80" s="1">
        <f t="shared" si="6"/>
        <v>0</v>
      </c>
    </row>
    <row r="81" spans="1:25">
      <c r="A81" s="17"/>
      <c r="B81" s="10" t="s">
        <v>222</v>
      </c>
      <c r="C81" s="14"/>
      <c r="D81" s="18"/>
      <c r="E81" s="19">
        <v>20000</v>
      </c>
      <c r="F81" s="19">
        <v>20000</v>
      </c>
      <c r="G81" s="1">
        <v>20000</v>
      </c>
      <c r="V81" s="2">
        <f t="shared" ref="V81:V82" si="7">SUM(G81:U81)</f>
        <v>20000</v>
      </c>
      <c r="W81" s="19"/>
      <c r="X81" s="1">
        <f t="shared" ref="X81:X82" si="8">SUM(V81:W81)</f>
        <v>20000</v>
      </c>
    </row>
    <row r="82" spans="1:25">
      <c r="A82" s="17"/>
      <c r="B82" s="10" t="s">
        <v>223</v>
      </c>
      <c r="C82" s="14"/>
      <c r="D82" s="18"/>
      <c r="E82" s="19"/>
      <c r="F82" s="19"/>
      <c r="V82" s="2">
        <f t="shared" si="7"/>
        <v>0</v>
      </c>
      <c r="W82" s="19"/>
      <c r="X82" s="1">
        <f t="shared" si="8"/>
        <v>0</v>
      </c>
    </row>
    <row r="83" spans="1:25">
      <c r="A83" s="17"/>
      <c r="B83" s="10" t="s">
        <v>499</v>
      </c>
      <c r="C83" s="14"/>
      <c r="D83" s="18"/>
      <c r="E83" s="19">
        <v>69320</v>
      </c>
      <c r="F83" s="19">
        <v>69320</v>
      </c>
      <c r="G83" s="1">
        <v>69320</v>
      </c>
      <c r="V83" s="2">
        <f t="shared" ref="V83:V84" si="9">SUM(G83:U83)</f>
        <v>69320</v>
      </c>
      <c r="W83" s="19"/>
      <c r="X83" s="1">
        <f t="shared" ref="X83:X84" si="10">SUM(V83:W83)</f>
        <v>69320</v>
      </c>
    </row>
    <row r="84" spans="1:25">
      <c r="A84" s="17"/>
      <c r="B84" s="10"/>
      <c r="C84" s="14"/>
      <c r="D84" s="18"/>
      <c r="E84" s="19"/>
      <c r="F84" s="19"/>
      <c r="V84" s="2">
        <f t="shared" si="9"/>
        <v>0</v>
      </c>
      <c r="W84" s="19"/>
      <c r="X84" s="1">
        <f t="shared" si="10"/>
        <v>0</v>
      </c>
    </row>
    <row r="85" spans="1:25">
      <c r="A85" s="17"/>
      <c r="B85" s="10"/>
      <c r="C85" s="14"/>
      <c r="D85" s="18"/>
      <c r="E85" s="19"/>
      <c r="F85" s="19"/>
      <c r="V85" s="2">
        <f t="shared" si="5"/>
        <v>0</v>
      </c>
      <c r="W85" s="19"/>
      <c r="X85" s="1">
        <f t="shared" si="6"/>
        <v>0</v>
      </c>
    </row>
    <row r="86" spans="1:25">
      <c r="A86" s="17"/>
      <c r="B86" s="20" t="s">
        <v>7</v>
      </c>
      <c r="C86" s="14"/>
      <c r="D86" s="21">
        <f>SUM(D56:D57)</f>
        <v>24400000</v>
      </c>
      <c r="E86" s="21">
        <f>SUM(E56:E83)</f>
        <v>182470</v>
      </c>
      <c r="F86" s="21">
        <f>SUM(F56:F83)</f>
        <v>17369926</v>
      </c>
      <c r="V86" s="2">
        <f t="shared" si="4"/>
        <v>0</v>
      </c>
      <c r="W86" s="21">
        <f>SUM(W56:W83)</f>
        <v>17187456</v>
      </c>
      <c r="X86" s="1">
        <f>SUM(X56:X85)</f>
        <v>17369926</v>
      </c>
    </row>
    <row r="87" spans="1:25" ht="27" customHeight="1">
      <c r="A87" s="33"/>
      <c r="B87" s="34" t="s">
        <v>83</v>
      </c>
      <c r="C87" s="35"/>
      <c r="D87" s="36">
        <f>SUM(D13,D23:D24,D27,D34,D53,D86)</f>
        <v>40400000</v>
      </c>
      <c r="E87" s="36">
        <f>SUM(E13,E23,E27,E30,E34,E37,E53,E86)</f>
        <v>1668448.21</v>
      </c>
      <c r="F87" s="36">
        <f>SUM(F13,F23,F27,F30,F34,F37,F53,F86)</f>
        <v>31680937.009999998</v>
      </c>
      <c r="V87" s="2">
        <f>SUM(V9:V85)</f>
        <v>1668448.21</v>
      </c>
      <c r="W87" s="36">
        <f>SUM(W13,W23,W27,W30,W34,W37,W53,W86)</f>
        <v>30012488.800000001</v>
      </c>
      <c r="X87" s="1">
        <f t="shared" si="2"/>
        <v>31680937.010000002</v>
      </c>
      <c r="Y87" s="1">
        <f>SUM(V87+W87)</f>
        <v>31680937.010000002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F21" sqref="F21"/>
    </sheetView>
  </sheetViews>
  <sheetFormatPr defaultRowHeight="21"/>
  <cols>
    <col min="1" max="1" width="11" style="40" customWidth="1"/>
    <col min="2" max="2" width="14.5" style="40" customWidth="1"/>
    <col min="3" max="3" width="14.375" style="40" customWidth="1"/>
    <col min="4" max="4" width="16.25" style="40" customWidth="1"/>
    <col min="5" max="5" width="29" style="40" customWidth="1"/>
    <col min="6" max="6" width="39.125" style="40" customWidth="1"/>
    <col min="7" max="7" width="9.5" style="40" customWidth="1"/>
    <col min="8" max="16384" width="9" style="40"/>
  </cols>
  <sheetData>
    <row r="1" spans="1:7">
      <c r="A1" s="180" t="s">
        <v>0</v>
      </c>
      <c r="B1" s="180"/>
      <c r="C1" s="180"/>
      <c r="D1" s="180"/>
      <c r="E1" s="180"/>
      <c r="F1" s="180"/>
      <c r="G1" s="180"/>
    </row>
    <row r="2" spans="1:7">
      <c r="A2" s="180" t="s">
        <v>19</v>
      </c>
      <c r="B2" s="180"/>
      <c r="C2" s="180"/>
      <c r="D2" s="180"/>
      <c r="E2" s="180"/>
      <c r="F2" s="180"/>
      <c r="G2" s="180"/>
    </row>
    <row r="3" spans="1:7">
      <c r="A3" s="180" t="s">
        <v>496</v>
      </c>
      <c r="B3" s="180"/>
      <c r="C3" s="180"/>
      <c r="D3" s="180"/>
      <c r="E3" s="180"/>
      <c r="F3" s="180"/>
      <c r="G3" s="180"/>
    </row>
    <row r="4" spans="1:7">
      <c r="A4" s="181" t="s">
        <v>84</v>
      </c>
      <c r="B4" s="181"/>
      <c r="C4" s="181"/>
      <c r="D4" s="181"/>
      <c r="E4" s="181"/>
      <c r="F4" s="181"/>
      <c r="G4" s="181"/>
    </row>
    <row r="5" spans="1:7">
      <c r="A5" s="41" t="s">
        <v>85</v>
      </c>
      <c r="B5" s="41" t="s">
        <v>86</v>
      </c>
      <c r="C5" s="41" t="s">
        <v>87</v>
      </c>
      <c r="D5" s="41" t="s">
        <v>88</v>
      </c>
      <c r="E5" s="41" t="s">
        <v>89</v>
      </c>
      <c r="F5" s="41" t="s">
        <v>90</v>
      </c>
      <c r="G5" s="41" t="s">
        <v>4</v>
      </c>
    </row>
    <row r="6" spans="1:7">
      <c r="A6" s="42" t="s">
        <v>91</v>
      </c>
      <c r="B6" s="42" t="s">
        <v>92</v>
      </c>
      <c r="C6" s="42" t="s">
        <v>93</v>
      </c>
      <c r="D6" s="42" t="s">
        <v>11</v>
      </c>
      <c r="E6" s="42" t="s">
        <v>94</v>
      </c>
      <c r="F6" s="42" t="s">
        <v>95</v>
      </c>
      <c r="G6" s="43">
        <v>110444</v>
      </c>
    </row>
    <row r="7" spans="1:7">
      <c r="A7" s="44"/>
      <c r="B7" s="44"/>
      <c r="C7" s="44"/>
      <c r="D7" s="44"/>
      <c r="E7" s="44" t="s">
        <v>96</v>
      </c>
      <c r="F7" s="44" t="s">
        <v>97</v>
      </c>
      <c r="G7" s="45"/>
    </row>
    <row r="8" spans="1:7">
      <c r="A8" s="44" t="s">
        <v>91</v>
      </c>
      <c r="B8" s="44" t="s">
        <v>92</v>
      </c>
      <c r="C8" s="44" t="s">
        <v>98</v>
      </c>
      <c r="D8" s="44" t="s">
        <v>11</v>
      </c>
      <c r="E8" s="44" t="s">
        <v>94</v>
      </c>
      <c r="F8" s="44" t="s">
        <v>95</v>
      </c>
      <c r="G8" s="45">
        <v>72326</v>
      </c>
    </row>
    <row r="9" spans="1:7">
      <c r="A9" s="44"/>
      <c r="B9" s="44"/>
      <c r="C9" s="44"/>
      <c r="D9" s="44"/>
      <c r="E9" s="44" t="s">
        <v>96</v>
      </c>
      <c r="F9" s="44" t="s">
        <v>97</v>
      </c>
      <c r="G9" s="45"/>
    </row>
    <row r="10" spans="1:7">
      <c r="A10" s="44" t="s">
        <v>91</v>
      </c>
      <c r="B10" s="44" t="s">
        <v>99</v>
      </c>
      <c r="C10" s="44" t="s">
        <v>100</v>
      </c>
      <c r="D10" s="44" t="s">
        <v>11</v>
      </c>
      <c r="E10" s="44" t="s">
        <v>94</v>
      </c>
      <c r="F10" s="44" t="s">
        <v>95</v>
      </c>
      <c r="G10" s="45">
        <v>49501</v>
      </c>
    </row>
    <row r="11" spans="1:7">
      <c r="A11" s="44"/>
      <c r="B11" s="44"/>
      <c r="C11" s="44" t="s">
        <v>99</v>
      </c>
      <c r="D11" s="44"/>
      <c r="E11" s="44" t="s">
        <v>96</v>
      </c>
      <c r="F11" s="44" t="s">
        <v>101</v>
      </c>
      <c r="G11" s="45"/>
    </row>
    <row r="12" spans="1:7">
      <c r="A12" s="44" t="s">
        <v>91</v>
      </c>
      <c r="B12" s="44" t="s">
        <v>102</v>
      </c>
      <c r="C12" s="44" t="s">
        <v>103</v>
      </c>
      <c r="D12" s="44" t="s">
        <v>16</v>
      </c>
      <c r="E12" s="44" t="s">
        <v>104</v>
      </c>
      <c r="F12" s="44" t="s">
        <v>105</v>
      </c>
      <c r="G12" s="45">
        <v>1100000</v>
      </c>
    </row>
    <row r="13" spans="1:7">
      <c r="A13" s="44"/>
      <c r="B13" s="44" t="s">
        <v>106</v>
      </c>
      <c r="C13" s="44" t="s">
        <v>107</v>
      </c>
      <c r="D13" s="44"/>
      <c r="E13" s="44"/>
      <c r="F13" s="44" t="s">
        <v>108</v>
      </c>
      <c r="G13" s="45"/>
    </row>
    <row r="14" spans="1:7">
      <c r="A14" s="44"/>
      <c r="B14" s="44"/>
      <c r="C14" s="44" t="s">
        <v>109</v>
      </c>
      <c r="D14" s="44"/>
      <c r="E14" s="44"/>
      <c r="F14" s="44"/>
      <c r="G14" s="45"/>
    </row>
    <row r="15" spans="1:7">
      <c r="A15" s="182" t="s">
        <v>7</v>
      </c>
      <c r="B15" s="183"/>
      <c r="C15" s="183"/>
      <c r="D15" s="183"/>
      <c r="E15" s="183"/>
      <c r="F15" s="184"/>
      <c r="G15" s="46">
        <f>SUM(G5:G14)</f>
        <v>1332271</v>
      </c>
    </row>
  </sheetData>
  <mergeCells count="5">
    <mergeCell ref="A1:G1"/>
    <mergeCell ref="A2:G2"/>
    <mergeCell ref="A3:G3"/>
    <mergeCell ref="A4:G4"/>
    <mergeCell ref="A15:F15"/>
  </mergeCells>
  <pageMargins left="0.31496062992125984" right="0.1574803149606299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8"/>
  <sheetViews>
    <sheetView showGridLines="0" tabSelected="1" topLeftCell="H1" zoomScale="150" zoomScaleNormal="150" workbookViewId="0">
      <pane ySplit="2" topLeftCell="A3" activePane="bottomLeft" state="frozen"/>
      <selection pane="bottomLeft" activeCell="Q20" sqref="Q20"/>
    </sheetView>
  </sheetViews>
  <sheetFormatPr defaultRowHeight="10.5"/>
  <cols>
    <col min="1" max="1" width="11.875" style="62" customWidth="1"/>
    <col min="2" max="2" width="0.625" style="62" customWidth="1"/>
    <col min="3" max="3" width="19.875" style="62" customWidth="1"/>
    <col min="4" max="4" width="6.25" style="62" customWidth="1"/>
    <col min="5" max="5" width="4.875" style="62" customWidth="1"/>
    <col min="6" max="6" width="11" style="62" customWidth="1"/>
    <col min="7" max="7" width="11.375" style="62" customWidth="1"/>
    <col min="8" max="8" width="10.375" style="62" customWidth="1"/>
    <col min="9" max="9" width="10.875" style="62" customWidth="1"/>
    <col min="10" max="10" width="11.125" style="62" customWidth="1"/>
    <col min="11" max="11" width="11.5" style="62" customWidth="1"/>
    <col min="12" max="12" width="9.25" style="62" customWidth="1"/>
    <col min="13" max="13" width="9.875" style="62" customWidth="1"/>
    <col min="14" max="14" width="9.75" style="62" customWidth="1"/>
    <col min="15" max="15" width="11.75" style="62" customWidth="1"/>
    <col min="16" max="16" width="12.5" style="62" customWidth="1"/>
    <col min="17" max="16384" width="9" style="62"/>
  </cols>
  <sheetData>
    <row r="1" spans="1:16" ht="8.25" customHeight="1">
      <c r="A1" s="202"/>
      <c r="B1" s="202"/>
      <c r="C1" s="202"/>
    </row>
    <row r="2" spans="1:16" ht="15.75" customHeight="1">
      <c r="A2" s="209" t="s">
        <v>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</row>
    <row r="3" spans="1:16" ht="15.75" customHeight="1">
      <c r="A3" s="209" t="s">
        <v>497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</row>
    <row r="4" spans="1:16" ht="15.75" customHeight="1">
      <c r="A4" s="209" t="s">
        <v>500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</row>
    <row r="5" spans="1:16" ht="6" customHeight="1">
      <c r="A5" s="202"/>
      <c r="B5" s="202"/>
      <c r="C5" s="202"/>
      <c r="D5" s="202"/>
      <c r="E5" s="202"/>
      <c r="F5" s="202"/>
      <c r="G5" s="202"/>
      <c r="H5" s="202"/>
      <c r="I5" s="202"/>
    </row>
    <row r="6" spans="1:16">
      <c r="A6" s="63"/>
      <c r="B6" s="63"/>
      <c r="C6" s="63"/>
      <c r="D6" s="63"/>
      <c r="E6" s="63"/>
      <c r="F6" s="194" t="s">
        <v>129</v>
      </c>
      <c r="G6" s="203"/>
      <c r="H6" s="194" t="s">
        <v>130</v>
      </c>
      <c r="I6" s="203"/>
      <c r="J6" s="194" t="s">
        <v>112</v>
      </c>
      <c r="K6" s="207"/>
      <c r="L6" s="194" t="s">
        <v>131</v>
      </c>
      <c r="M6" s="194" t="s">
        <v>132</v>
      </c>
      <c r="N6" s="207"/>
      <c r="O6" s="194" t="s">
        <v>133</v>
      </c>
      <c r="P6" s="195" t="s">
        <v>7</v>
      </c>
    </row>
    <row r="7" spans="1:16" ht="12.75" customHeight="1">
      <c r="A7" s="64"/>
      <c r="B7" s="64"/>
      <c r="C7" s="64"/>
      <c r="D7" s="205" t="s">
        <v>118</v>
      </c>
      <c r="E7" s="206"/>
      <c r="F7" s="198"/>
      <c r="G7" s="204"/>
      <c r="H7" s="198"/>
      <c r="I7" s="204"/>
      <c r="J7" s="198"/>
      <c r="K7" s="208"/>
      <c r="L7" s="193"/>
      <c r="M7" s="198"/>
      <c r="N7" s="208"/>
      <c r="O7" s="193"/>
      <c r="P7" s="192"/>
    </row>
    <row r="8" spans="1:16">
      <c r="A8" s="64"/>
      <c r="B8" s="64"/>
      <c r="C8" s="64"/>
      <c r="D8" s="64"/>
      <c r="E8" s="65"/>
      <c r="F8" s="199" t="s">
        <v>134</v>
      </c>
      <c r="G8" s="200"/>
      <c r="H8" s="199" t="s">
        <v>135</v>
      </c>
      <c r="I8" s="200"/>
      <c r="J8" s="199" t="s">
        <v>114</v>
      </c>
      <c r="K8" s="201"/>
      <c r="L8" s="57" t="s">
        <v>136</v>
      </c>
      <c r="M8" s="199" t="s">
        <v>137</v>
      </c>
      <c r="N8" s="201"/>
      <c r="O8" s="57" t="s">
        <v>138</v>
      </c>
      <c r="P8" s="192"/>
    </row>
    <row r="9" spans="1:16">
      <c r="A9" s="64"/>
      <c r="B9" s="64"/>
      <c r="C9" s="64"/>
      <c r="D9" s="64"/>
      <c r="E9" s="65"/>
      <c r="F9" s="191" t="s">
        <v>139</v>
      </c>
      <c r="G9" s="191" t="s">
        <v>140</v>
      </c>
      <c r="H9" s="191" t="s">
        <v>141</v>
      </c>
      <c r="I9" s="191" t="s">
        <v>142</v>
      </c>
      <c r="J9" s="191" t="s">
        <v>116</v>
      </c>
      <c r="K9" s="191" t="s">
        <v>117</v>
      </c>
      <c r="L9" s="191" t="s">
        <v>143</v>
      </c>
      <c r="M9" s="191" t="s">
        <v>144</v>
      </c>
      <c r="N9" s="191" t="s">
        <v>145</v>
      </c>
      <c r="O9" s="191" t="s">
        <v>8</v>
      </c>
      <c r="P9" s="192"/>
    </row>
    <row r="10" spans="1:16">
      <c r="A10" s="64"/>
      <c r="B10" s="64"/>
      <c r="C10" s="64"/>
      <c r="D10" s="64"/>
      <c r="E10" s="64"/>
      <c r="F10" s="192"/>
      <c r="G10" s="197"/>
      <c r="H10" s="192"/>
      <c r="I10" s="197"/>
      <c r="J10" s="192"/>
      <c r="K10" s="192"/>
      <c r="L10" s="192"/>
      <c r="M10" s="192"/>
      <c r="N10" s="192"/>
      <c r="O10" s="192"/>
      <c r="P10" s="192"/>
    </row>
    <row r="11" spans="1:16" ht="12.75" customHeight="1">
      <c r="A11" s="64"/>
      <c r="B11" s="64"/>
      <c r="C11" s="64"/>
      <c r="D11" s="64"/>
      <c r="E11" s="64"/>
      <c r="F11" s="192"/>
      <c r="G11" s="197"/>
      <c r="H11" s="192"/>
      <c r="I11" s="197"/>
      <c r="J11" s="192"/>
      <c r="K11" s="192"/>
      <c r="L11" s="192"/>
      <c r="M11" s="192"/>
      <c r="N11" s="192"/>
      <c r="O11" s="192"/>
      <c r="P11" s="192"/>
    </row>
    <row r="12" spans="1:16">
      <c r="A12" s="64"/>
      <c r="B12" s="64"/>
      <c r="C12" s="64"/>
      <c r="D12" s="64"/>
      <c r="E12" s="64"/>
      <c r="F12" s="193"/>
      <c r="G12" s="198"/>
      <c r="H12" s="193"/>
      <c r="I12" s="198"/>
      <c r="J12" s="193"/>
      <c r="K12" s="193"/>
      <c r="L12" s="193"/>
      <c r="M12" s="193"/>
      <c r="N12" s="193"/>
      <c r="O12" s="193"/>
      <c r="P12" s="192"/>
    </row>
    <row r="13" spans="1:16">
      <c r="A13" s="122" t="s">
        <v>221</v>
      </c>
      <c r="B13" s="66"/>
      <c r="C13" s="66"/>
      <c r="D13" s="66"/>
      <c r="E13" s="66"/>
      <c r="F13" s="58" t="s">
        <v>146</v>
      </c>
      <c r="G13" s="58" t="s">
        <v>147</v>
      </c>
      <c r="H13" s="58" t="s">
        <v>148</v>
      </c>
      <c r="I13" s="58" t="s">
        <v>149</v>
      </c>
      <c r="J13" s="58" t="s">
        <v>120</v>
      </c>
      <c r="K13" s="58" t="s">
        <v>121</v>
      </c>
      <c r="L13" s="58" t="s">
        <v>150</v>
      </c>
      <c r="M13" s="58" t="s">
        <v>151</v>
      </c>
      <c r="N13" s="58" t="s">
        <v>152</v>
      </c>
      <c r="O13" s="58" t="s">
        <v>153</v>
      </c>
      <c r="P13" s="196"/>
    </row>
    <row r="14" spans="1:16" ht="12.75" customHeight="1">
      <c r="A14" s="187" t="s">
        <v>8</v>
      </c>
      <c r="B14" s="67" t="s">
        <v>5</v>
      </c>
      <c r="C14" s="56" t="s">
        <v>154</v>
      </c>
      <c r="D14" s="187" t="s">
        <v>155</v>
      </c>
      <c r="E14" s="186"/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4936</v>
      </c>
      <c r="P14" s="68">
        <f>SUM(F14:O14)</f>
        <v>4936</v>
      </c>
    </row>
    <row r="15" spans="1:16">
      <c r="A15" s="190"/>
      <c r="B15" s="67" t="s">
        <v>5</v>
      </c>
      <c r="C15" s="56" t="s">
        <v>156</v>
      </c>
      <c r="D15" s="187" t="s">
        <v>155</v>
      </c>
      <c r="E15" s="186"/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820800</v>
      </c>
      <c r="P15" s="68">
        <f t="shared" ref="P15:P20" si="0">SUM(F15:O15)</f>
        <v>820800</v>
      </c>
    </row>
    <row r="16" spans="1:16">
      <c r="A16" s="190"/>
      <c r="B16" s="67" t="s">
        <v>5</v>
      </c>
      <c r="C16" s="56" t="s">
        <v>157</v>
      </c>
      <c r="D16" s="187" t="s">
        <v>155</v>
      </c>
      <c r="E16" s="186"/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239200</v>
      </c>
      <c r="P16" s="68">
        <f t="shared" si="0"/>
        <v>239200</v>
      </c>
    </row>
    <row r="17" spans="1:17">
      <c r="A17" s="190"/>
      <c r="B17" s="67" t="s">
        <v>5</v>
      </c>
      <c r="C17" s="56" t="s">
        <v>158</v>
      </c>
      <c r="D17" s="187" t="s">
        <v>155</v>
      </c>
      <c r="E17" s="186"/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2000</v>
      </c>
      <c r="P17" s="68">
        <f t="shared" si="0"/>
        <v>2000</v>
      </c>
    </row>
    <row r="18" spans="1:17">
      <c r="A18" s="190"/>
      <c r="B18" s="67" t="s">
        <v>5</v>
      </c>
      <c r="C18" s="56" t="s">
        <v>159</v>
      </c>
      <c r="D18" s="187" t="s">
        <v>155</v>
      </c>
      <c r="E18" s="186"/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si="0"/>
        <v>0</v>
      </c>
    </row>
    <row r="19" spans="1:17">
      <c r="A19" s="190"/>
      <c r="B19" s="67" t="s">
        <v>5</v>
      </c>
      <c r="C19" s="56" t="s">
        <v>160</v>
      </c>
      <c r="D19" s="187" t="s">
        <v>155</v>
      </c>
      <c r="E19" s="186"/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0"/>
        <v>0</v>
      </c>
    </row>
    <row r="20" spans="1:17" ht="23.25" customHeight="1">
      <c r="A20" s="190"/>
      <c r="B20" s="67" t="s">
        <v>5</v>
      </c>
      <c r="C20" s="56" t="s">
        <v>161</v>
      </c>
      <c r="D20" s="187" t="s">
        <v>155</v>
      </c>
      <c r="E20" s="186"/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f t="shared" si="0"/>
        <v>0</v>
      </c>
    </row>
    <row r="21" spans="1:17">
      <c r="A21" s="188"/>
      <c r="B21" s="189" t="s">
        <v>125</v>
      </c>
      <c r="C21" s="186"/>
      <c r="D21" s="186"/>
      <c r="E21" s="186"/>
      <c r="F21" s="69">
        <f>SUM(F14:F20)</f>
        <v>0</v>
      </c>
      <c r="G21" s="69">
        <f t="shared" ref="G21:N21" si="1">SUM(G14:G20)</f>
        <v>0</v>
      </c>
      <c r="H21" s="69">
        <f t="shared" si="1"/>
        <v>0</v>
      </c>
      <c r="I21" s="69">
        <f t="shared" si="1"/>
        <v>0</v>
      </c>
      <c r="J21" s="69">
        <f t="shared" si="1"/>
        <v>0</v>
      </c>
      <c r="K21" s="69">
        <f t="shared" si="1"/>
        <v>0</v>
      </c>
      <c r="L21" s="69">
        <f t="shared" si="1"/>
        <v>0</v>
      </c>
      <c r="M21" s="69">
        <f t="shared" si="1"/>
        <v>0</v>
      </c>
      <c r="N21" s="69">
        <f t="shared" si="1"/>
        <v>0</v>
      </c>
      <c r="O21" s="69">
        <f>SUM(O14:O20)</f>
        <v>1066936</v>
      </c>
      <c r="P21" s="69">
        <f>SUM(P14:P20)</f>
        <v>1066936</v>
      </c>
      <c r="Q21" s="70">
        <f>SUM(F21:O21)</f>
        <v>1066936</v>
      </c>
    </row>
    <row r="22" spans="1:17" ht="18" customHeight="1">
      <c r="A22" s="185" t="s">
        <v>126</v>
      </c>
      <c r="B22" s="186"/>
      <c r="C22" s="186"/>
      <c r="D22" s="186"/>
      <c r="E22" s="186"/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10116798</v>
      </c>
      <c r="P22" s="69">
        <v>10116798</v>
      </c>
      <c r="Q22" s="70">
        <f>SUM(F22:O22)</f>
        <v>10116798</v>
      </c>
    </row>
    <row r="23" spans="1:17" ht="13.5" customHeight="1">
      <c r="A23" s="187" t="s">
        <v>9</v>
      </c>
      <c r="B23" s="67" t="s">
        <v>5</v>
      </c>
      <c r="C23" s="56" t="s">
        <v>162</v>
      </c>
      <c r="D23" s="187" t="s">
        <v>155</v>
      </c>
      <c r="E23" s="186"/>
      <c r="F23" s="68">
        <v>42840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>SUM(F23:O23)</f>
        <v>42840</v>
      </c>
    </row>
    <row r="24" spans="1:17" ht="21">
      <c r="A24" s="190"/>
      <c r="B24" s="67" t="s">
        <v>5</v>
      </c>
      <c r="C24" s="56" t="s">
        <v>163</v>
      </c>
      <c r="D24" s="187" t="s">
        <v>155</v>
      </c>
      <c r="E24" s="186"/>
      <c r="F24" s="68">
        <v>3510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ref="P24:P27" si="2">SUM(F24:O24)</f>
        <v>3510</v>
      </c>
    </row>
    <row r="25" spans="1:17" ht="15" customHeight="1">
      <c r="A25" s="190"/>
      <c r="B25" s="67" t="s">
        <v>5</v>
      </c>
      <c r="C25" s="56" t="s">
        <v>164</v>
      </c>
      <c r="D25" s="187" t="s">
        <v>155</v>
      </c>
      <c r="E25" s="186"/>
      <c r="F25" s="68">
        <v>3510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2"/>
        <v>3510</v>
      </c>
    </row>
    <row r="26" spans="1:17" ht="31.5">
      <c r="A26" s="190"/>
      <c r="B26" s="67" t="s">
        <v>5</v>
      </c>
      <c r="C26" s="56" t="s">
        <v>165</v>
      </c>
      <c r="D26" s="187" t="s">
        <v>155</v>
      </c>
      <c r="E26" s="186"/>
      <c r="F26" s="68">
        <v>7200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2"/>
        <v>7200</v>
      </c>
    </row>
    <row r="27" spans="1:17" ht="21">
      <c r="A27" s="190"/>
      <c r="B27" s="67" t="s">
        <v>5</v>
      </c>
      <c r="C27" s="56" t="s">
        <v>166</v>
      </c>
      <c r="D27" s="187" t="s">
        <v>155</v>
      </c>
      <c r="E27" s="186"/>
      <c r="F27" s="68">
        <v>157200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2"/>
        <v>157200</v>
      </c>
    </row>
    <row r="28" spans="1:17">
      <c r="A28" s="188"/>
      <c r="B28" s="189" t="s">
        <v>125</v>
      </c>
      <c r="C28" s="186"/>
      <c r="D28" s="186"/>
      <c r="E28" s="186"/>
      <c r="F28" s="69">
        <f>SUM(F23:F27)</f>
        <v>214260</v>
      </c>
      <c r="G28" s="69">
        <f t="shared" ref="G28:O28" si="3">SUM(G23:G27)</f>
        <v>0</v>
      </c>
      <c r="H28" s="69">
        <f t="shared" si="3"/>
        <v>0</v>
      </c>
      <c r="I28" s="69">
        <f t="shared" si="3"/>
        <v>0</v>
      </c>
      <c r="J28" s="69">
        <f t="shared" si="3"/>
        <v>0</v>
      </c>
      <c r="K28" s="69">
        <f t="shared" si="3"/>
        <v>0</v>
      </c>
      <c r="L28" s="69">
        <f t="shared" si="3"/>
        <v>0</v>
      </c>
      <c r="M28" s="69">
        <f t="shared" si="3"/>
        <v>0</v>
      </c>
      <c r="N28" s="69">
        <f t="shared" si="3"/>
        <v>0</v>
      </c>
      <c r="O28" s="69">
        <f t="shared" si="3"/>
        <v>0</v>
      </c>
      <c r="P28" s="69">
        <f>SUM(P23:P27)</f>
        <v>214260</v>
      </c>
      <c r="Q28" s="70">
        <f>SUM(F28:O28)</f>
        <v>214260</v>
      </c>
    </row>
    <row r="29" spans="1:17" ht="12.75" customHeight="1">
      <c r="A29" s="185" t="s">
        <v>126</v>
      </c>
      <c r="B29" s="186"/>
      <c r="C29" s="186"/>
      <c r="D29" s="186"/>
      <c r="E29" s="186"/>
      <c r="F29" s="69">
        <v>1928340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1928340</v>
      </c>
      <c r="Q29" s="70">
        <f>SUM(F29:O29)</f>
        <v>1928340</v>
      </c>
    </row>
    <row r="30" spans="1:17" ht="12.75" customHeight="1">
      <c r="A30" s="187" t="s">
        <v>10</v>
      </c>
      <c r="B30" s="67" t="s">
        <v>5</v>
      </c>
      <c r="C30" s="56" t="s">
        <v>167</v>
      </c>
      <c r="D30" s="187" t="s">
        <v>155</v>
      </c>
      <c r="E30" s="186"/>
      <c r="F30" s="68">
        <v>179750</v>
      </c>
      <c r="G30" s="68">
        <v>112090</v>
      </c>
      <c r="H30" s="68">
        <v>17070</v>
      </c>
      <c r="I30" s="68">
        <v>0</v>
      </c>
      <c r="J30" s="68">
        <v>46290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f>SUM(F30:O30)</f>
        <v>355200</v>
      </c>
    </row>
    <row r="31" spans="1:17">
      <c r="A31" s="190"/>
      <c r="B31" s="67" t="s">
        <v>5</v>
      </c>
      <c r="C31" s="56" t="s">
        <v>168</v>
      </c>
      <c r="D31" s="187" t="s">
        <v>155</v>
      </c>
      <c r="E31" s="186"/>
      <c r="F31" s="68">
        <v>0</v>
      </c>
      <c r="G31" s="68">
        <v>0</v>
      </c>
      <c r="H31" s="68">
        <v>0</v>
      </c>
      <c r="I31" s="68">
        <v>0</v>
      </c>
      <c r="J31" s="68">
        <v>555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 t="shared" ref="P31:P34" si="4">SUM(F31:O31)</f>
        <v>555</v>
      </c>
    </row>
    <row r="32" spans="1:17">
      <c r="A32" s="190"/>
      <c r="B32" s="67" t="s">
        <v>5</v>
      </c>
      <c r="C32" s="56" t="s">
        <v>169</v>
      </c>
      <c r="D32" s="187" t="s">
        <v>155</v>
      </c>
      <c r="E32" s="186"/>
      <c r="F32" s="68">
        <v>17500</v>
      </c>
      <c r="G32" s="68">
        <v>3500</v>
      </c>
      <c r="H32" s="68">
        <v>0</v>
      </c>
      <c r="I32" s="68">
        <v>0</v>
      </c>
      <c r="J32" s="68">
        <v>3500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 t="shared" si="4"/>
        <v>24500</v>
      </c>
    </row>
    <row r="33" spans="1:17">
      <c r="A33" s="190"/>
      <c r="B33" s="67" t="s">
        <v>5</v>
      </c>
      <c r="C33" s="56" t="s">
        <v>170</v>
      </c>
      <c r="D33" s="187" t="s">
        <v>155</v>
      </c>
      <c r="E33" s="186"/>
      <c r="F33" s="68">
        <v>38900</v>
      </c>
      <c r="G33" s="68">
        <v>25690</v>
      </c>
      <c r="H33" s="68">
        <v>11420</v>
      </c>
      <c r="I33" s="68">
        <v>0</v>
      </c>
      <c r="J33" s="68">
        <v>11500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si="4"/>
        <v>87510</v>
      </c>
    </row>
    <row r="34" spans="1:17">
      <c r="A34" s="190"/>
      <c r="B34" s="67" t="s">
        <v>5</v>
      </c>
      <c r="C34" s="56" t="s">
        <v>171</v>
      </c>
      <c r="D34" s="187" t="s">
        <v>155</v>
      </c>
      <c r="E34" s="186"/>
      <c r="F34" s="68">
        <v>5785</v>
      </c>
      <c r="G34" s="68">
        <v>1785</v>
      </c>
      <c r="H34" s="68">
        <v>1865</v>
      </c>
      <c r="I34" s="68">
        <v>0</v>
      </c>
      <c r="J34" s="68">
        <v>1785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f t="shared" si="4"/>
        <v>11220</v>
      </c>
    </row>
    <row r="35" spans="1:17">
      <c r="A35" s="188"/>
      <c r="B35" s="189" t="s">
        <v>125</v>
      </c>
      <c r="C35" s="186"/>
      <c r="D35" s="186"/>
      <c r="E35" s="186"/>
      <c r="F35" s="69">
        <f>SUM(F30:F34)</f>
        <v>241935</v>
      </c>
      <c r="G35" s="69">
        <f t="shared" ref="G35:O35" si="5">SUM(G30:G34)</f>
        <v>143065</v>
      </c>
      <c r="H35" s="69">
        <f t="shared" si="5"/>
        <v>30355</v>
      </c>
      <c r="I35" s="69">
        <f t="shared" si="5"/>
        <v>0</v>
      </c>
      <c r="J35" s="69">
        <f t="shared" si="5"/>
        <v>63630</v>
      </c>
      <c r="K35" s="69">
        <f t="shared" si="5"/>
        <v>0</v>
      </c>
      <c r="L35" s="69">
        <f t="shared" si="5"/>
        <v>0</v>
      </c>
      <c r="M35" s="69">
        <f t="shared" si="5"/>
        <v>0</v>
      </c>
      <c r="N35" s="69">
        <f t="shared" si="5"/>
        <v>0</v>
      </c>
      <c r="O35" s="69">
        <f t="shared" si="5"/>
        <v>0</v>
      </c>
      <c r="P35" s="69">
        <f>SUM(P30:P34)</f>
        <v>478985</v>
      </c>
      <c r="Q35" s="70">
        <f>SUM(F35:O35)</f>
        <v>478985</v>
      </c>
    </row>
    <row r="36" spans="1:17" ht="12.75" customHeight="1">
      <c r="A36" s="185" t="s">
        <v>126</v>
      </c>
      <c r="B36" s="186"/>
      <c r="C36" s="186"/>
      <c r="D36" s="186"/>
      <c r="E36" s="186"/>
      <c r="F36" s="69">
        <v>2145395</v>
      </c>
      <c r="G36" s="69">
        <v>1271805</v>
      </c>
      <c r="H36" s="69">
        <v>259185</v>
      </c>
      <c r="I36" s="69">
        <v>0</v>
      </c>
      <c r="J36" s="69">
        <v>549394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4225779</v>
      </c>
      <c r="Q36" s="70">
        <f>SUM(F36:O36)</f>
        <v>4225779</v>
      </c>
    </row>
    <row r="37" spans="1:17" ht="21">
      <c r="A37" s="187" t="s">
        <v>11</v>
      </c>
      <c r="B37" s="67" t="s">
        <v>5</v>
      </c>
      <c r="C37" s="56" t="s">
        <v>172</v>
      </c>
      <c r="D37" s="187" t="s">
        <v>155</v>
      </c>
      <c r="E37" s="186"/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>SUM(F37:O37)</f>
        <v>0</v>
      </c>
    </row>
    <row r="38" spans="1:17">
      <c r="A38" s="190"/>
      <c r="B38" s="67" t="s">
        <v>5</v>
      </c>
      <c r="C38" s="56" t="s">
        <v>173</v>
      </c>
      <c r="D38" s="187" t="s">
        <v>155</v>
      </c>
      <c r="E38" s="186"/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ref="P38:P40" si="6">SUM(F38:O38)</f>
        <v>0</v>
      </c>
    </row>
    <row r="39" spans="1:17">
      <c r="A39" s="190"/>
      <c r="B39" s="67" t="s">
        <v>5</v>
      </c>
      <c r="C39" s="56" t="s">
        <v>174</v>
      </c>
      <c r="D39" s="187" t="s">
        <v>155</v>
      </c>
      <c r="E39" s="186"/>
      <c r="F39" s="68">
        <v>0</v>
      </c>
      <c r="G39" s="68">
        <v>2200</v>
      </c>
      <c r="H39" s="68">
        <v>0</v>
      </c>
      <c r="I39" s="68">
        <v>0</v>
      </c>
      <c r="J39" s="68">
        <v>7000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6"/>
        <v>9200</v>
      </c>
    </row>
    <row r="40" spans="1:17">
      <c r="A40" s="190"/>
      <c r="B40" s="67" t="s">
        <v>5</v>
      </c>
      <c r="C40" s="56" t="s">
        <v>175</v>
      </c>
      <c r="D40" s="187" t="s">
        <v>155</v>
      </c>
      <c r="E40" s="186"/>
      <c r="F40" s="68">
        <v>1600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6"/>
        <v>1600</v>
      </c>
    </row>
    <row r="41" spans="1:17">
      <c r="A41" s="188"/>
      <c r="B41" s="189" t="s">
        <v>125</v>
      </c>
      <c r="C41" s="186"/>
      <c r="D41" s="186"/>
      <c r="E41" s="186"/>
      <c r="F41" s="69">
        <f>SUM(F37:F40)</f>
        <v>1600</v>
      </c>
      <c r="G41" s="69">
        <f t="shared" ref="G41:O41" si="7">SUM(G37:G40)</f>
        <v>2200</v>
      </c>
      <c r="H41" s="69">
        <f t="shared" si="7"/>
        <v>0</v>
      </c>
      <c r="I41" s="69">
        <f t="shared" si="7"/>
        <v>0</v>
      </c>
      <c r="J41" s="69">
        <f t="shared" si="7"/>
        <v>7000</v>
      </c>
      <c r="K41" s="69">
        <f t="shared" si="7"/>
        <v>0</v>
      </c>
      <c r="L41" s="69">
        <f t="shared" si="7"/>
        <v>0</v>
      </c>
      <c r="M41" s="69">
        <f t="shared" si="7"/>
        <v>0</v>
      </c>
      <c r="N41" s="69">
        <f t="shared" si="7"/>
        <v>0</v>
      </c>
      <c r="O41" s="69">
        <f t="shared" si="7"/>
        <v>0</v>
      </c>
      <c r="P41" s="69">
        <f>SUM(P37:P40)</f>
        <v>10800</v>
      </c>
      <c r="Q41" s="70">
        <f>SUM(F41:O41)</f>
        <v>10800</v>
      </c>
    </row>
    <row r="42" spans="1:17">
      <c r="A42" s="185" t="s">
        <v>126</v>
      </c>
      <c r="B42" s="186"/>
      <c r="C42" s="186"/>
      <c r="D42" s="186"/>
      <c r="E42" s="186"/>
      <c r="F42" s="69">
        <v>27960</v>
      </c>
      <c r="G42" s="69">
        <v>21350</v>
      </c>
      <c r="H42" s="69">
        <v>0</v>
      </c>
      <c r="I42" s="69">
        <v>0</v>
      </c>
      <c r="J42" s="69">
        <v>71900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121210</v>
      </c>
      <c r="Q42" s="70">
        <f>SUM(F42:O42)</f>
        <v>121210</v>
      </c>
    </row>
    <row r="43" spans="1:17" ht="12.75" customHeight="1">
      <c r="A43" s="187" t="s">
        <v>12</v>
      </c>
      <c r="B43" s="67" t="s">
        <v>5</v>
      </c>
      <c r="C43" s="56" t="s">
        <v>122</v>
      </c>
      <c r="D43" s="187" t="s">
        <v>155</v>
      </c>
      <c r="E43" s="186"/>
      <c r="F43" s="68">
        <v>6300</v>
      </c>
      <c r="G43" s="68">
        <v>0</v>
      </c>
      <c r="H43" s="68">
        <v>0</v>
      </c>
      <c r="I43" s="68">
        <v>0</v>
      </c>
      <c r="J43" s="68">
        <v>9000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>SUM(F43:O43)</f>
        <v>15300</v>
      </c>
    </row>
    <row r="44" spans="1:17">
      <c r="A44" s="190"/>
      <c r="B44" s="67" t="s">
        <v>5</v>
      </c>
      <c r="C44" s="56" t="s">
        <v>176</v>
      </c>
      <c r="D44" s="187" t="s">
        <v>155</v>
      </c>
      <c r="E44" s="186"/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ref="P44:P46" si="8">SUM(F44:O44)</f>
        <v>0</v>
      </c>
    </row>
    <row r="45" spans="1:17" ht="21">
      <c r="A45" s="190"/>
      <c r="B45" s="67" t="s">
        <v>5</v>
      </c>
      <c r="C45" s="56" t="s">
        <v>123</v>
      </c>
      <c r="D45" s="187" t="s">
        <v>155</v>
      </c>
      <c r="E45" s="186"/>
      <c r="F45" s="68">
        <v>20644</v>
      </c>
      <c r="G45" s="68">
        <v>6060</v>
      </c>
      <c r="H45" s="68">
        <v>0</v>
      </c>
      <c r="I45" s="68">
        <v>0</v>
      </c>
      <c r="J45" s="68">
        <v>5240</v>
      </c>
      <c r="K45" s="68">
        <v>0</v>
      </c>
      <c r="L45" s="68">
        <v>0</v>
      </c>
      <c r="M45" s="68">
        <v>96860</v>
      </c>
      <c r="N45" s="68">
        <v>0</v>
      </c>
      <c r="O45" s="68">
        <v>0</v>
      </c>
      <c r="P45" s="68">
        <f t="shared" si="8"/>
        <v>128804</v>
      </c>
    </row>
    <row r="46" spans="1:17">
      <c r="A46" s="190"/>
      <c r="B46" s="67" t="s">
        <v>5</v>
      </c>
      <c r="C46" s="56" t="s">
        <v>124</v>
      </c>
      <c r="D46" s="187" t="s">
        <v>155</v>
      </c>
      <c r="E46" s="186"/>
      <c r="F46" s="68">
        <v>5930</v>
      </c>
      <c r="G46" s="68">
        <v>500</v>
      </c>
      <c r="H46" s="68">
        <v>0</v>
      </c>
      <c r="I46" s="68">
        <v>0</v>
      </c>
      <c r="J46" s="68">
        <v>500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f t="shared" si="8"/>
        <v>6930</v>
      </c>
    </row>
    <row r="47" spans="1:17">
      <c r="A47" s="188"/>
      <c r="B47" s="189" t="s">
        <v>125</v>
      </c>
      <c r="C47" s="186"/>
      <c r="D47" s="186"/>
      <c r="E47" s="186"/>
      <c r="F47" s="69">
        <f>SUM(F43:F46)</f>
        <v>32874</v>
      </c>
      <c r="G47" s="69">
        <f t="shared" ref="G47:O47" si="9">SUM(G43:G46)</f>
        <v>6560</v>
      </c>
      <c r="H47" s="69">
        <f t="shared" si="9"/>
        <v>0</v>
      </c>
      <c r="I47" s="69">
        <f t="shared" si="9"/>
        <v>0</v>
      </c>
      <c r="J47" s="69">
        <f t="shared" si="9"/>
        <v>14740</v>
      </c>
      <c r="K47" s="69">
        <f t="shared" si="9"/>
        <v>0</v>
      </c>
      <c r="L47" s="69">
        <f t="shared" si="9"/>
        <v>0</v>
      </c>
      <c r="M47" s="69">
        <f t="shared" si="9"/>
        <v>96860</v>
      </c>
      <c r="N47" s="69">
        <f t="shared" si="9"/>
        <v>0</v>
      </c>
      <c r="O47" s="69">
        <f t="shared" si="9"/>
        <v>0</v>
      </c>
      <c r="P47" s="69">
        <f>SUM(P43:P46)</f>
        <v>151034</v>
      </c>
      <c r="Q47" s="70">
        <f>SUM(F47:O47)</f>
        <v>151034</v>
      </c>
    </row>
    <row r="48" spans="1:17" ht="12.75" customHeight="1">
      <c r="A48" s="185" t="s">
        <v>126</v>
      </c>
      <c r="B48" s="186"/>
      <c r="C48" s="186"/>
      <c r="D48" s="186"/>
      <c r="E48" s="186"/>
      <c r="F48" s="69">
        <v>422652</v>
      </c>
      <c r="G48" s="69">
        <v>106844</v>
      </c>
      <c r="H48" s="69">
        <v>0</v>
      </c>
      <c r="I48" s="69">
        <v>107340</v>
      </c>
      <c r="J48" s="69">
        <v>346563.6</v>
      </c>
      <c r="K48" s="69">
        <v>0</v>
      </c>
      <c r="L48" s="69">
        <v>33902</v>
      </c>
      <c r="M48" s="69">
        <v>139490</v>
      </c>
      <c r="N48" s="69">
        <v>364194</v>
      </c>
      <c r="O48" s="69">
        <v>0</v>
      </c>
      <c r="P48" s="69">
        <v>1520985.6</v>
      </c>
      <c r="Q48" s="70">
        <f>SUM(F48:O48)</f>
        <v>1520985.6</v>
      </c>
    </row>
    <row r="49" spans="1:17" ht="12.75" customHeight="1">
      <c r="A49" s="187" t="s">
        <v>13</v>
      </c>
      <c r="B49" s="67" t="s">
        <v>5</v>
      </c>
      <c r="C49" s="56" t="s">
        <v>177</v>
      </c>
      <c r="D49" s="187" t="s">
        <v>155</v>
      </c>
      <c r="E49" s="186"/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>SUM(F49:O49)</f>
        <v>0</v>
      </c>
    </row>
    <row r="50" spans="1:17">
      <c r="A50" s="190"/>
      <c r="B50" s="67" t="s">
        <v>5</v>
      </c>
      <c r="C50" s="56" t="s">
        <v>178</v>
      </c>
      <c r="D50" s="187" t="s">
        <v>155</v>
      </c>
      <c r="E50" s="186"/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f t="shared" ref="P50:P55" si="10">SUM(F50:O50)</f>
        <v>0</v>
      </c>
    </row>
    <row r="51" spans="1:17">
      <c r="A51" s="190"/>
      <c r="B51" s="67" t="s">
        <v>5</v>
      </c>
      <c r="C51" s="56" t="s">
        <v>208</v>
      </c>
      <c r="D51" s="187" t="s">
        <v>155</v>
      </c>
      <c r="E51" s="186"/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si="10"/>
        <v>0</v>
      </c>
    </row>
    <row r="52" spans="1:17">
      <c r="A52" s="190"/>
      <c r="B52" s="67" t="s">
        <v>5</v>
      </c>
      <c r="C52" s="56" t="s">
        <v>179</v>
      </c>
      <c r="D52" s="187" t="s">
        <v>155</v>
      </c>
      <c r="E52" s="186"/>
      <c r="F52" s="68">
        <v>0</v>
      </c>
      <c r="G52" s="68">
        <v>0</v>
      </c>
      <c r="H52" s="68">
        <v>0</v>
      </c>
      <c r="I52" s="68">
        <v>0</v>
      </c>
      <c r="J52" s="68">
        <v>71900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10"/>
        <v>71900</v>
      </c>
    </row>
    <row r="53" spans="1:17">
      <c r="A53" s="190"/>
      <c r="B53" s="67" t="s">
        <v>5</v>
      </c>
      <c r="C53" s="56" t="s">
        <v>180</v>
      </c>
      <c r="D53" s="187" t="s">
        <v>155</v>
      </c>
      <c r="E53" s="186"/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10"/>
        <v>0</v>
      </c>
    </row>
    <row r="54" spans="1:17">
      <c r="A54" s="190"/>
      <c r="B54" s="67" t="s">
        <v>5</v>
      </c>
      <c r="C54" s="56" t="s">
        <v>181</v>
      </c>
      <c r="D54" s="187" t="s">
        <v>155</v>
      </c>
      <c r="E54" s="186"/>
      <c r="F54" s="68">
        <v>26050</v>
      </c>
      <c r="G54" s="68">
        <v>0</v>
      </c>
      <c r="H54" s="68">
        <v>0</v>
      </c>
      <c r="I54" s="68">
        <v>0</v>
      </c>
      <c r="J54" s="68">
        <v>55000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10"/>
        <v>81050</v>
      </c>
    </row>
    <row r="55" spans="1:17">
      <c r="A55" s="190"/>
      <c r="B55" s="67" t="s">
        <v>5</v>
      </c>
      <c r="C55" s="56" t="s">
        <v>182</v>
      </c>
      <c r="D55" s="187" t="s">
        <v>155</v>
      </c>
      <c r="E55" s="186"/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10"/>
        <v>0</v>
      </c>
    </row>
    <row r="56" spans="1:17">
      <c r="A56" s="188"/>
      <c r="B56" s="189" t="s">
        <v>125</v>
      </c>
      <c r="C56" s="186"/>
      <c r="D56" s="186"/>
      <c r="E56" s="186"/>
      <c r="F56" s="69">
        <f>SUM(F49:F55)</f>
        <v>26050</v>
      </c>
      <c r="G56" s="69">
        <f t="shared" ref="G56:O56" si="11">SUM(G49:G55)</f>
        <v>0</v>
      </c>
      <c r="H56" s="69">
        <f t="shared" si="11"/>
        <v>0</v>
      </c>
      <c r="I56" s="69">
        <f t="shared" si="11"/>
        <v>0</v>
      </c>
      <c r="J56" s="69">
        <f t="shared" si="11"/>
        <v>126900</v>
      </c>
      <c r="K56" s="69">
        <f t="shared" si="11"/>
        <v>0</v>
      </c>
      <c r="L56" s="69">
        <f t="shared" si="11"/>
        <v>0</v>
      </c>
      <c r="M56" s="69">
        <f t="shared" si="11"/>
        <v>0</v>
      </c>
      <c r="N56" s="69">
        <f t="shared" si="11"/>
        <v>0</v>
      </c>
      <c r="O56" s="69">
        <f t="shared" si="11"/>
        <v>0</v>
      </c>
      <c r="P56" s="69">
        <f>SUM(P49:P55)</f>
        <v>152950</v>
      </c>
      <c r="Q56" s="70">
        <f>SUM(F56:O56)</f>
        <v>152950</v>
      </c>
    </row>
    <row r="57" spans="1:17" ht="12.75" customHeight="1">
      <c r="A57" s="185" t="s">
        <v>126</v>
      </c>
      <c r="B57" s="186"/>
      <c r="C57" s="186"/>
      <c r="D57" s="186"/>
      <c r="E57" s="186"/>
      <c r="F57" s="69">
        <v>209738.5</v>
      </c>
      <c r="G57" s="69">
        <v>55502.05</v>
      </c>
      <c r="H57" s="69">
        <v>0</v>
      </c>
      <c r="I57" s="69">
        <v>387877.6</v>
      </c>
      <c r="J57" s="69">
        <v>896920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v>1550038.15</v>
      </c>
      <c r="Q57" s="70">
        <f>SUM(F57:O57)</f>
        <v>1550038.15</v>
      </c>
    </row>
    <row r="58" spans="1:17" ht="12.75" customHeight="1">
      <c r="A58" s="187" t="s">
        <v>14</v>
      </c>
      <c r="B58" s="67" t="s">
        <v>5</v>
      </c>
      <c r="C58" s="56" t="s">
        <v>183</v>
      </c>
      <c r="D58" s="187" t="s">
        <v>155</v>
      </c>
      <c r="E58" s="186"/>
      <c r="F58" s="68">
        <v>18174.04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>SUM(F58:O58)</f>
        <v>18174.04</v>
      </c>
    </row>
    <row r="59" spans="1:17">
      <c r="A59" s="190"/>
      <c r="B59" s="67" t="s">
        <v>5</v>
      </c>
      <c r="C59" s="56" t="s">
        <v>184</v>
      </c>
      <c r="D59" s="187" t="s">
        <v>155</v>
      </c>
      <c r="E59" s="186"/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ref="P59:P62" si="12">SUM(F59:O59)</f>
        <v>0</v>
      </c>
    </row>
    <row r="60" spans="1:17">
      <c r="A60" s="190"/>
      <c r="B60" s="67" t="s">
        <v>5</v>
      </c>
      <c r="C60" s="56" t="s">
        <v>185</v>
      </c>
      <c r="D60" s="187" t="s">
        <v>155</v>
      </c>
      <c r="E60" s="186"/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f t="shared" si="12"/>
        <v>0</v>
      </c>
    </row>
    <row r="61" spans="1:17">
      <c r="A61" s="190"/>
      <c r="B61" s="67" t="s">
        <v>5</v>
      </c>
      <c r="C61" s="56" t="s">
        <v>186</v>
      </c>
      <c r="D61" s="187" t="s">
        <v>155</v>
      </c>
      <c r="E61" s="186"/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12"/>
        <v>0</v>
      </c>
    </row>
    <row r="62" spans="1:17">
      <c r="A62" s="190"/>
      <c r="B62" s="67" t="s">
        <v>5</v>
      </c>
      <c r="C62" s="56" t="s">
        <v>187</v>
      </c>
      <c r="D62" s="187" t="s">
        <v>155</v>
      </c>
      <c r="E62" s="186"/>
      <c r="F62" s="68">
        <v>5210.8999999999996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12"/>
        <v>5210.8999999999996</v>
      </c>
    </row>
    <row r="63" spans="1:17">
      <c r="A63" s="188"/>
      <c r="B63" s="189" t="s">
        <v>125</v>
      </c>
      <c r="C63" s="186"/>
      <c r="D63" s="186"/>
      <c r="E63" s="186"/>
      <c r="F63" s="69">
        <f>SUM(F58:F62)</f>
        <v>23384.940000000002</v>
      </c>
      <c r="G63" s="69">
        <f t="shared" ref="G63:O63" si="13">SUM(G58:G62)</f>
        <v>0</v>
      </c>
      <c r="H63" s="69">
        <f t="shared" si="13"/>
        <v>0</v>
      </c>
      <c r="I63" s="69">
        <f t="shared" si="13"/>
        <v>0</v>
      </c>
      <c r="J63" s="69">
        <f t="shared" si="13"/>
        <v>0</v>
      </c>
      <c r="K63" s="69">
        <f t="shared" si="13"/>
        <v>0</v>
      </c>
      <c r="L63" s="69">
        <f t="shared" si="13"/>
        <v>0</v>
      </c>
      <c r="M63" s="69">
        <f t="shared" si="13"/>
        <v>0</v>
      </c>
      <c r="N63" s="69">
        <f t="shared" si="13"/>
        <v>0</v>
      </c>
      <c r="O63" s="69">
        <f t="shared" si="13"/>
        <v>0</v>
      </c>
      <c r="P63" s="69">
        <f>SUM(P58:P62)</f>
        <v>23384.940000000002</v>
      </c>
      <c r="Q63" s="70">
        <f>SUM(F63:O63)</f>
        <v>23384.940000000002</v>
      </c>
    </row>
    <row r="64" spans="1:17">
      <c r="A64" s="185" t="s">
        <v>126</v>
      </c>
      <c r="B64" s="186"/>
      <c r="C64" s="186"/>
      <c r="D64" s="186"/>
      <c r="E64" s="186"/>
      <c r="F64" s="69">
        <v>208564.19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v>208564.19</v>
      </c>
      <c r="Q64" s="70">
        <f>SUM(F64:O64)</f>
        <v>208564.19</v>
      </c>
    </row>
    <row r="65" spans="1:17" ht="12.75" customHeight="1">
      <c r="A65" s="187" t="s">
        <v>15</v>
      </c>
      <c r="B65" s="67" t="s">
        <v>5</v>
      </c>
      <c r="C65" s="56" t="s">
        <v>188</v>
      </c>
      <c r="D65" s="187" t="s">
        <v>155</v>
      </c>
      <c r="E65" s="186"/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f>SUM(F65:O65)</f>
        <v>0</v>
      </c>
    </row>
    <row r="66" spans="1:17" ht="12.75" customHeight="1">
      <c r="A66" s="190"/>
      <c r="B66" s="67" t="s">
        <v>5</v>
      </c>
      <c r="C66" s="56" t="s">
        <v>189</v>
      </c>
      <c r="D66" s="187" t="s">
        <v>155</v>
      </c>
      <c r="E66" s="186"/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f t="shared" ref="P66" si="14">SUM(F66:O66)</f>
        <v>0</v>
      </c>
    </row>
    <row r="67" spans="1:17">
      <c r="A67" s="188"/>
      <c r="B67" s="189" t="s">
        <v>125</v>
      </c>
      <c r="C67" s="186"/>
      <c r="D67" s="186"/>
      <c r="E67" s="186"/>
      <c r="F67" s="69">
        <f>SUM(F65:F66)</f>
        <v>0</v>
      </c>
      <c r="G67" s="69">
        <f t="shared" ref="G67:O67" si="15">SUM(G65:G66)</f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  <c r="K67" s="69">
        <f t="shared" si="15"/>
        <v>0</v>
      </c>
      <c r="L67" s="69">
        <f t="shared" si="15"/>
        <v>0</v>
      </c>
      <c r="M67" s="69">
        <f t="shared" si="15"/>
        <v>0</v>
      </c>
      <c r="N67" s="69">
        <f t="shared" si="15"/>
        <v>0</v>
      </c>
      <c r="O67" s="69">
        <f t="shared" si="15"/>
        <v>0</v>
      </c>
      <c r="P67" s="68">
        <f>SUM(P65:P66)</f>
        <v>0</v>
      </c>
    </row>
    <row r="68" spans="1:17">
      <c r="A68" s="185" t="s">
        <v>126</v>
      </c>
      <c r="B68" s="186"/>
      <c r="C68" s="186"/>
      <c r="D68" s="186"/>
      <c r="E68" s="186"/>
      <c r="F68" s="69">
        <v>0</v>
      </c>
      <c r="G68" s="69">
        <v>24900</v>
      </c>
      <c r="H68" s="69">
        <v>0</v>
      </c>
      <c r="I68" s="69">
        <v>0</v>
      </c>
      <c r="J68" s="69">
        <v>139706.1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v>164606.1</v>
      </c>
      <c r="Q68" s="70">
        <f>SUM(F68:O68)</f>
        <v>164606.1</v>
      </c>
    </row>
    <row r="69" spans="1:17" ht="12.75" customHeight="1">
      <c r="A69" s="187" t="s">
        <v>16</v>
      </c>
      <c r="B69" s="67" t="s">
        <v>5</v>
      </c>
      <c r="C69" s="56" t="s">
        <v>110</v>
      </c>
      <c r="D69" s="187" t="s">
        <v>225</v>
      </c>
      <c r="E69" s="186"/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1182000</v>
      </c>
      <c r="L69" s="68">
        <v>0</v>
      </c>
      <c r="M69" s="68">
        <v>0</v>
      </c>
      <c r="N69" s="68">
        <v>0</v>
      </c>
      <c r="O69" s="68">
        <v>0</v>
      </c>
      <c r="P69" s="68">
        <f>SUM(F69:O69)</f>
        <v>1182000</v>
      </c>
      <c r="Q69" s="70">
        <f>SUM(F69:O69)</f>
        <v>1182000</v>
      </c>
    </row>
    <row r="70" spans="1:17" ht="15" customHeight="1">
      <c r="A70" s="188"/>
      <c r="B70" s="189" t="s">
        <v>125</v>
      </c>
      <c r="C70" s="186"/>
      <c r="D70" s="186"/>
      <c r="E70" s="186"/>
      <c r="F70" s="69">
        <f>SUM(F69)</f>
        <v>0</v>
      </c>
      <c r="G70" s="69">
        <f t="shared" ref="G70:O70" si="16">SUM(G69)</f>
        <v>0</v>
      </c>
      <c r="H70" s="69">
        <f t="shared" si="16"/>
        <v>0</v>
      </c>
      <c r="I70" s="69">
        <f t="shared" si="16"/>
        <v>0</v>
      </c>
      <c r="J70" s="69">
        <f t="shared" si="16"/>
        <v>0</v>
      </c>
      <c r="K70" s="69">
        <f t="shared" si="16"/>
        <v>1182000</v>
      </c>
      <c r="L70" s="69">
        <f t="shared" si="16"/>
        <v>0</v>
      </c>
      <c r="M70" s="69">
        <f t="shared" si="16"/>
        <v>0</v>
      </c>
      <c r="N70" s="69">
        <f t="shared" si="16"/>
        <v>0</v>
      </c>
      <c r="O70" s="69">
        <f t="shared" si="16"/>
        <v>0</v>
      </c>
      <c r="P70" s="69">
        <f>SUM(P69)</f>
        <v>1182000</v>
      </c>
      <c r="Q70" s="70">
        <f>SUM(F70:O70)</f>
        <v>1182000</v>
      </c>
    </row>
    <row r="71" spans="1:17">
      <c r="A71" s="185" t="s">
        <v>126</v>
      </c>
      <c r="B71" s="186"/>
      <c r="C71" s="186"/>
      <c r="D71" s="186"/>
      <c r="E71" s="186"/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1182000</v>
      </c>
      <c r="L71" s="69">
        <v>0</v>
      </c>
      <c r="M71" s="69">
        <v>0</v>
      </c>
      <c r="N71" s="69">
        <v>0</v>
      </c>
      <c r="O71" s="69">
        <v>0</v>
      </c>
      <c r="P71" s="69">
        <v>1182000</v>
      </c>
      <c r="Q71" s="70">
        <f>SUM(F71:O71)</f>
        <v>1182000</v>
      </c>
    </row>
    <row r="72" spans="1:17">
      <c r="A72" s="187" t="s">
        <v>18</v>
      </c>
      <c r="B72" s="67" t="s">
        <v>5</v>
      </c>
      <c r="C72" s="56" t="s">
        <v>190</v>
      </c>
      <c r="D72" s="187" t="s">
        <v>155</v>
      </c>
      <c r="E72" s="186"/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v>0</v>
      </c>
    </row>
    <row r="73" spans="1:17">
      <c r="A73" s="190"/>
      <c r="B73" s="67" t="s">
        <v>5</v>
      </c>
      <c r="C73" s="56" t="s">
        <v>191</v>
      </c>
      <c r="D73" s="187" t="s">
        <v>155</v>
      </c>
      <c r="E73" s="186"/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</row>
    <row r="74" spans="1:17">
      <c r="A74" s="188"/>
      <c r="B74" s="189" t="s">
        <v>125</v>
      </c>
      <c r="C74" s="186"/>
      <c r="D74" s="186"/>
      <c r="E74" s="186"/>
      <c r="F74" s="69">
        <f>SUM(F72:F73)</f>
        <v>0</v>
      </c>
      <c r="G74" s="69">
        <f t="shared" ref="G74:O74" si="17">SUM(G72:G73)</f>
        <v>0</v>
      </c>
      <c r="H74" s="69">
        <f t="shared" si="17"/>
        <v>0</v>
      </c>
      <c r="I74" s="69">
        <f t="shared" si="17"/>
        <v>0</v>
      </c>
      <c r="J74" s="69">
        <f t="shared" si="17"/>
        <v>0</v>
      </c>
      <c r="K74" s="69">
        <f t="shared" si="17"/>
        <v>0</v>
      </c>
      <c r="L74" s="69">
        <f t="shared" si="17"/>
        <v>0</v>
      </c>
      <c r="M74" s="69">
        <f t="shared" si="17"/>
        <v>0</v>
      </c>
      <c r="N74" s="69">
        <f t="shared" si="17"/>
        <v>0</v>
      </c>
      <c r="O74" s="69">
        <f t="shared" si="17"/>
        <v>0</v>
      </c>
      <c r="P74" s="69">
        <f>SUM(P72:P73)</f>
        <v>0</v>
      </c>
      <c r="Q74" s="70">
        <f>SUM(F74:O74)</f>
        <v>0</v>
      </c>
    </row>
    <row r="75" spans="1:17" ht="12.75" customHeight="1">
      <c r="A75" s="185" t="s">
        <v>126</v>
      </c>
      <c r="B75" s="186"/>
      <c r="C75" s="186"/>
      <c r="D75" s="186"/>
      <c r="E75" s="186"/>
      <c r="F75" s="69">
        <v>35000</v>
      </c>
      <c r="G75" s="69">
        <v>0</v>
      </c>
      <c r="H75" s="69">
        <v>0</v>
      </c>
      <c r="I75" s="69">
        <v>1218000</v>
      </c>
      <c r="J75" s="69">
        <v>0</v>
      </c>
      <c r="K75" s="69">
        <v>0</v>
      </c>
      <c r="L75" s="69">
        <v>0</v>
      </c>
      <c r="M75" s="69">
        <v>0</v>
      </c>
      <c r="N75" s="69">
        <v>3000</v>
      </c>
      <c r="O75" s="69">
        <v>0</v>
      </c>
      <c r="P75" s="69">
        <v>1256000</v>
      </c>
      <c r="Q75" s="70">
        <f>SUM(F75:O75)</f>
        <v>1256000</v>
      </c>
    </row>
    <row r="76" spans="1:17">
      <c r="A76" s="185" t="s">
        <v>127</v>
      </c>
      <c r="B76" s="186"/>
      <c r="C76" s="186"/>
      <c r="D76" s="186"/>
      <c r="E76" s="186"/>
      <c r="F76" s="69">
        <f>SUM(F21,F28,F35,F41,F47,F56,F63,F67,F70,F74)</f>
        <v>540103.93999999994</v>
      </c>
      <c r="G76" s="69">
        <f t="shared" ref="G76:O76" si="18">SUM(G21,G28,G35,G41,G47,G56,G63,G67,G70,G74)</f>
        <v>151825</v>
      </c>
      <c r="H76" s="69">
        <f t="shared" si="18"/>
        <v>30355</v>
      </c>
      <c r="I76" s="69">
        <f t="shared" si="18"/>
        <v>0</v>
      </c>
      <c r="J76" s="69">
        <f t="shared" si="18"/>
        <v>212270</v>
      </c>
      <c r="K76" s="69">
        <f t="shared" si="18"/>
        <v>1182000</v>
      </c>
      <c r="L76" s="69">
        <f t="shared" si="18"/>
        <v>0</v>
      </c>
      <c r="M76" s="69">
        <f t="shared" si="18"/>
        <v>96860</v>
      </c>
      <c r="N76" s="69">
        <f t="shared" si="18"/>
        <v>0</v>
      </c>
      <c r="O76" s="69">
        <f t="shared" si="18"/>
        <v>1066936</v>
      </c>
      <c r="P76" s="69">
        <f>SUM(P21,P28,P35,P41,P47,P56,P63,P67,P70,P74)</f>
        <v>3280349.94</v>
      </c>
      <c r="Q76" s="70">
        <f>SUM(F76:O76)</f>
        <v>3280349.94</v>
      </c>
    </row>
    <row r="77" spans="1:17" ht="12.75" customHeight="1">
      <c r="A77" s="185" t="s">
        <v>128</v>
      </c>
      <c r="B77" s="186"/>
      <c r="C77" s="186"/>
      <c r="D77" s="186"/>
      <c r="E77" s="186"/>
      <c r="F77" s="69">
        <f>SUM(F22,F29,F36,F42,F48,F57,F64,F68,F71,F75)</f>
        <v>4977649.6900000004</v>
      </c>
      <c r="G77" s="69">
        <f t="shared" ref="G77:O77" si="19">SUM(G22,G29,G36,G42,G48,G57,G64,G68,G71,G75)</f>
        <v>1480401.05</v>
      </c>
      <c r="H77" s="69">
        <f t="shared" si="19"/>
        <v>259185</v>
      </c>
      <c r="I77" s="69">
        <f t="shared" si="19"/>
        <v>1713217.6</v>
      </c>
      <c r="J77" s="69">
        <f t="shared" si="19"/>
        <v>2004483.7000000002</v>
      </c>
      <c r="K77" s="69">
        <f t="shared" si="19"/>
        <v>1182000</v>
      </c>
      <c r="L77" s="69">
        <f t="shared" si="19"/>
        <v>33902</v>
      </c>
      <c r="M77" s="69">
        <f t="shared" si="19"/>
        <v>139490</v>
      </c>
      <c r="N77" s="69">
        <f t="shared" si="19"/>
        <v>367194</v>
      </c>
      <c r="O77" s="69">
        <f t="shared" si="19"/>
        <v>10116798</v>
      </c>
      <c r="P77" s="69">
        <f>SUM(P22,P29,P36,P42,P48,P57,P64,P68,P71,P75)</f>
        <v>22274321.040000003</v>
      </c>
      <c r="Q77" s="70">
        <f>SUM(F77:O77)</f>
        <v>22274321.039999999</v>
      </c>
    </row>
    <row r="78" spans="1:17" ht="0" hidden="1" customHeight="1"/>
  </sheetData>
  <mergeCells count="101">
    <mergeCell ref="A1:C1"/>
    <mergeCell ref="A5:I5"/>
    <mergeCell ref="F6:G7"/>
    <mergeCell ref="H6:I7"/>
    <mergeCell ref="D7:E7"/>
    <mergeCell ref="J6:K7"/>
    <mergeCell ref="L6:L7"/>
    <mergeCell ref="M6:N7"/>
    <mergeCell ref="A2:P2"/>
    <mergeCell ref="A3:P3"/>
    <mergeCell ref="A4:P4"/>
    <mergeCell ref="M9:M12"/>
    <mergeCell ref="D20:E20"/>
    <mergeCell ref="B21:E21"/>
    <mergeCell ref="D18:E18"/>
    <mergeCell ref="D19:E19"/>
    <mergeCell ref="D15:E15"/>
    <mergeCell ref="D16:E16"/>
    <mergeCell ref="O6:O7"/>
    <mergeCell ref="P6:P13"/>
    <mergeCell ref="N9:N12"/>
    <mergeCell ref="O9:O12"/>
    <mergeCell ref="F9:F12"/>
    <mergeCell ref="G9:G12"/>
    <mergeCell ref="H9:H12"/>
    <mergeCell ref="I9:I12"/>
    <mergeCell ref="J9:J12"/>
    <mergeCell ref="K9:K12"/>
    <mergeCell ref="F8:G8"/>
    <mergeCell ref="H8:I8"/>
    <mergeCell ref="J8:K8"/>
    <mergeCell ref="M8:N8"/>
    <mergeCell ref="D24:E24"/>
    <mergeCell ref="D25:E25"/>
    <mergeCell ref="A22:E22"/>
    <mergeCell ref="A23:A28"/>
    <mergeCell ref="D23:E23"/>
    <mergeCell ref="A14:A21"/>
    <mergeCell ref="D14:E14"/>
    <mergeCell ref="D17:E17"/>
    <mergeCell ref="L9:L12"/>
    <mergeCell ref="D38:E38"/>
    <mergeCell ref="D39:E39"/>
    <mergeCell ref="A37:A41"/>
    <mergeCell ref="D37:E37"/>
    <mergeCell ref="A36:E36"/>
    <mergeCell ref="B28:E28"/>
    <mergeCell ref="A29:E29"/>
    <mergeCell ref="D26:E26"/>
    <mergeCell ref="D27:E27"/>
    <mergeCell ref="D34:E34"/>
    <mergeCell ref="B35:E35"/>
    <mergeCell ref="D31:E31"/>
    <mergeCell ref="D32:E32"/>
    <mergeCell ref="A30:A35"/>
    <mergeCell ref="D30:E30"/>
    <mergeCell ref="D33:E33"/>
    <mergeCell ref="D46:E46"/>
    <mergeCell ref="B47:E47"/>
    <mergeCell ref="D44:E44"/>
    <mergeCell ref="D45:E45"/>
    <mergeCell ref="A42:E42"/>
    <mergeCell ref="A43:A47"/>
    <mergeCell ref="D43:E43"/>
    <mergeCell ref="D40:E40"/>
    <mergeCell ref="B41:E41"/>
    <mergeCell ref="A57:E57"/>
    <mergeCell ref="D54:E54"/>
    <mergeCell ref="D55:E55"/>
    <mergeCell ref="D52:E52"/>
    <mergeCell ref="D53:E53"/>
    <mergeCell ref="D50:E50"/>
    <mergeCell ref="D51:E51"/>
    <mergeCell ref="A48:E48"/>
    <mergeCell ref="A49:A56"/>
    <mergeCell ref="D49:E49"/>
    <mergeCell ref="B56:E56"/>
    <mergeCell ref="A76:E76"/>
    <mergeCell ref="A77:E77"/>
    <mergeCell ref="D73:E73"/>
    <mergeCell ref="B74:E74"/>
    <mergeCell ref="A72:A74"/>
    <mergeCell ref="D72:E72"/>
    <mergeCell ref="A75:E75"/>
    <mergeCell ref="B70:E70"/>
    <mergeCell ref="A71:E71"/>
    <mergeCell ref="A68:E68"/>
    <mergeCell ref="A69:A70"/>
    <mergeCell ref="D69:E69"/>
    <mergeCell ref="D66:E66"/>
    <mergeCell ref="B67:E67"/>
    <mergeCell ref="A65:A67"/>
    <mergeCell ref="D65:E65"/>
    <mergeCell ref="D62:E62"/>
    <mergeCell ref="B63:E63"/>
    <mergeCell ref="A64:E64"/>
    <mergeCell ref="A58:A63"/>
    <mergeCell ref="D58:E58"/>
    <mergeCell ref="D61:E61"/>
    <mergeCell ref="D59:E59"/>
    <mergeCell ref="D60:E60"/>
  </mergeCells>
  <pageMargins left="0.15748031496062992" right="0.15748031496062992" top="0.23622047244094491" bottom="0.15748031496062992" header="0.27559055118110237" footer="0.23622047244094491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75"/>
  <sheetViews>
    <sheetView showGridLines="0" zoomScale="150" zoomScaleNormal="150" workbookViewId="0">
      <pane ySplit="1" topLeftCell="A2" activePane="bottomLeft" state="frozen"/>
      <selection pane="bottomLeft" activeCell="C25" sqref="C25"/>
    </sheetView>
  </sheetViews>
  <sheetFormatPr defaultRowHeight="10.5"/>
  <cols>
    <col min="1" max="1" width="11" style="123" customWidth="1"/>
    <col min="2" max="2" width="15.25" style="132" customWidth="1"/>
    <col min="3" max="3" width="9.75" style="123" customWidth="1"/>
    <col min="4" max="4" width="9.625" style="123" customWidth="1"/>
    <col min="5" max="5" width="7.5" style="123" customWidth="1"/>
    <col min="6" max="7" width="8.25" style="123" customWidth="1"/>
    <col min="8" max="9" width="7.375" style="123" customWidth="1"/>
    <col min="10" max="10" width="9.75" style="123" customWidth="1"/>
    <col min="11" max="11" width="9.625" style="123" customWidth="1"/>
    <col min="12" max="12" width="8.25" style="123" customWidth="1"/>
    <col min="13" max="13" width="7.375" style="123" customWidth="1"/>
    <col min="14" max="15" width="8.25" style="123" customWidth="1"/>
    <col min="16" max="16" width="7.625" style="123" customWidth="1"/>
    <col min="17" max="17" width="9.625" style="123" customWidth="1"/>
    <col min="18" max="18" width="10.375" style="123" customWidth="1"/>
    <col min="19" max="16384" width="9" style="123"/>
  </cols>
  <sheetData>
    <row r="1" spans="1:18" s="111" customFormat="1" ht="7.5" customHeight="1">
      <c r="B1" s="128"/>
    </row>
    <row r="2" spans="1:18" s="111" customFormat="1" ht="12.75" customHeight="1">
      <c r="A2" s="215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</row>
    <row r="3" spans="1:18" s="111" customFormat="1" ht="12.75" customHeight="1">
      <c r="A3" s="215" t="s">
        <v>440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</row>
    <row r="4" spans="1:18" s="111" customFormat="1" ht="12.75" customHeight="1">
      <c r="A4" s="215" t="s">
        <v>498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</row>
    <row r="5" spans="1:18" s="111" customFormat="1" ht="8.25" customHeight="1">
      <c r="B5" s="128"/>
    </row>
    <row r="6" spans="1:18" s="111" customFormat="1">
      <c r="A6" s="59"/>
      <c r="B6" s="129"/>
      <c r="C6" s="210" t="s">
        <v>129</v>
      </c>
      <c r="D6" s="211"/>
      <c r="E6" s="210" t="s">
        <v>111</v>
      </c>
      <c r="F6" s="210" t="s">
        <v>130</v>
      </c>
      <c r="G6" s="211"/>
      <c r="H6" s="210" t="s">
        <v>193</v>
      </c>
      <c r="I6" s="210" t="s">
        <v>194</v>
      </c>
      <c r="J6" s="210" t="s">
        <v>112</v>
      </c>
      <c r="K6" s="223"/>
      <c r="L6" s="210" t="s">
        <v>131</v>
      </c>
      <c r="M6" s="210" t="s">
        <v>132</v>
      </c>
      <c r="N6" s="211"/>
      <c r="O6" s="223"/>
      <c r="P6" s="210" t="s">
        <v>195</v>
      </c>
      <c r="Q6" s="210" t="s">
        <v>133</v>
      </c>
      <c r="R6" s="216" t="s">
        <v>7</v>
      </c>
    </row>
    <row r="7" spans="1:18" s="111" customFormat="1" ht="32.25" customHeight="1">
      <c r="A7" s="60"/>
      <c r="B7" s="134" t="s">
        <v>218</v>
      </c>
      <c r="C7" s="212"/>
      <c r="D7" s="213"/>
      <c r="E7" s="214"/>
      <c r="F7" s="212"/>
      <c r="G7" s="213"/>
      <c r="H7" s="214"/>
      <c r="I7" s="214"/>
      <c r="J7" s="212"/>
      <c r="K7" s="224"/>
      <c r="L7" s="214"/>
      <c r="M7" s="212"/>
      <c r="N7" s="213"/>
      <c r="O7" s="224"/>
      <c r="P7" s="214"/>
      <c r="Q7" s="214"/>
      <c r="R7" s="217"/>
    </row>
    <row r="8" spans="1:18" s="111" customFormat="1" ht="12.75" customHeight="1">
      <c r="A8" s="60"/>
      <c r="B8" s="130"/>
      <c r="C8" s="219" t="s">
        <v>134</v>
      </c>
      <c r="D8" s="220"/>
      <c r="E8" s="112" t="s">
        <v>113</v>
      </c>
      <c r="F8" s="219" t="s">
        <v>135</v>
      </c>
      <c r="G8" s="220"/>
      <c r="H8" s="112" t="s">
        <v>196</v>
      </c>
      <c r="I8" s="112" t="s">
        <v>197</v>
      </c>
      <c r="J8" s="219" t="s">
        <v>114</v>
      </c>
      <c r="K8" s="221"/>
      <c r="L8" s="112" t="s">
        <v>136</v>
      </c>
      <c r="M8" s="219" t="s">
        <v>137</v>
      </c>
      <c r="N8" s="220"/>
      <c r="O8" s="221"/>
      <c r="P8" s="112" t="s">
        <v>198</v>
      </c>
      <c r="Q8" s="112" t="s">
        <v>138</v>
      </c>
      <c r="R8" s="217"/>
    </row>
    <row r="9" spans="1:18" s="111" customFormat="1">
      <c r="A9" s="60"/>
      <c r="B9" s="130"/>
      <c r="C9" s="222" t="s">
        <v>139</v>
      </c>
      <c r="D9" s="222" t="s">
        <v>140</v>
      </c>
      <c r="E9" s="222" t="s">
        <v>115</v>
      </c>
      <c r="F9" s="222" t="s">
        <v>141</v>
      </c>
      <c r="G9" s="222" t="s">
        <v>142</v>
      </c>
      <c r="H9" s="222" t="s">
        <v>199</v>
      </c>
      <c r="I9" s="222" t="s">
        <v>200</v>
      </c>
      <c r="J9" s="222" t="s">
        <v>116</v>
      </c>
      <c r="K9" s="222" t="s">
        <v>117</v>
      </c>
      <c r="L9" s="222" t="s">
        <v>143</v>
      </c>
      <c r="M9" s="222" t="s">
        <v>201</v>
      </c>
      <c r="N9" s="222" t="s">
        <v>144</v>
      </c>
      <c r="O9" s="222" t="s">
        <v>145</v>
      </c>
      <c r="P9" s="222" t="s">
        <v>202</v>
      </c>
      <c r="Q9" s="222" t="s">
        <v>8</v>
      </c>
      <c r="R9" s="217"/>
    </row>
    <row r="10" spans="1:18" s="111" customFormat="1" ht="63.75" customHeight="1">
      <c r="A10" s="225" t="s">
        <v>221</v>
      </c>
      <c r="B10" s="130"/>
      <c r="C10" s="214"/>
      <c r="D10" s="212"/>
      <c r="E10" s="214"/>
      <c r="F10" s="212"/>
      <c r="G10" s="212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7"/>
    </row>
    <row r="11" spans="1:18" s="111" customFormat="1">
      <c r="A11" s="226"/>
      <c r="B11" s="131"/>
      <c r="C11" s="61" t="s">
        <v>146</v>
      </c>
      <c r="D11" s="61" t="s">
        <v>147</v>
      </c>
      <c r="E11" s="61" t="s">
        <v>119</v>
      </c>
      <c r="F11" s="61" t="s">
        <v>148</v>
      </c>
      <c r="G11" s="61" t="s">
        <v>149</v>
      </c>
      <c r="H11" s="61" t="s">
        <v>203</v>
      </c>
      <c r="I11" s="61" t="s">
        <v>204</v>
      </c>
      <c r="J11" s="61" t="s">
        <v>120</v>
      </c>
      <c r="K11" s="61" t="s">
        <v>121</v>
      </c>
      <c r="L11" s="61" t="s">
        <v>150</v>
      </c>
      <c r="M11" s="61" t="s">
        <v>205</v>
      </c>
      <c r="N11" s="61" t="s">
        <v>151</v>
      </c>
      <c r="O11" s="61" t="s">
        <v>152</v>
      </c>
      <c r="P11" s="61" t="s">
        <v>206</v>
      </c>
      <c r="Q11" s="61" t="s">
        <v>153</v>
      </c>
      <c r="R11" s="218"/>
    </row>
    <row r="12" spans="1:18" ht="0" hidden="1" customHeight="1"/>
    <row r="13" spans="1:18" ht="14.25" customHeight="1">
      <c r="A13" s="229" t="s">
        <v>9</v>
      </c>
      <c r="B13" s="133" t="s">
        <v>162</v>
      </c>
      <c r="C13" s="124">
        <v>128520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>
        <f>SUM(C13:Q13)</f>
        <v>128520</v>
      </c>
    </row>
    <row r="14" spans="1:18" ht="23.25" customHeight="1">
      <c r="A14" s="230"/>
      <c r="B14" s="133" t="s">
        <v>163</v>
      </c>
      <c r="C14" s="124">
        <v>10530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0</v>
      </c>
      <c r="N14" s="124">
        <v>0</v>
      </c>
      <c r="O14" s="124">
        <v>0</v>
      </c>
      <c r="P14" s="124">
        <v>0</v>
      </c>
      <c r="Q14" s="124">
        <v>0</v>
      </c>
      <c r="R14" s="124">
        <f t="shared" ref="R14:R17" si="0">SUM(C14:Q14)</f>
        <v>10530</v>
      </c>
    </row>
    <row r="15" spans="1:18" ht="23.25" customHeight="1">
      <c r="A15" s="230"/>
      <c r="B15" s="133" t="s">
        <v>164</v>
      </c>
      <c r="C15" s="124">
        <v>10530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0</v>
      </c>
      <c r="R15" s="124">
        <f t="shared" si="0"/>
        <v>10530</v>
      </c>
    </row>
    <row r="16" spans="1:18" ht="32.25" customHeight="1">
      <c r="A16" s="230"/>
      <c r="B16" s="133" t="s">
        <v>165</v>
      </c>
      <c r="C16" s="124">
        <v>21600</v>
      </c>
      <c r="D16" s="124">
        <v>0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  <c r="Q16" s="124">
        <v>0</v>
      </c>
      <c r="R16" s="124">
        <f t="shared" si="0"/>
        <v>21600</v>
      </c>
    </row>
    <row r="17" spans="1:19" ht="24" customHeight="1">
      <c r="A17" s="230"/>
      <c r="B17" s="133" t="s">
        <v>166</v>
      </c>
      <c r="C17" s="124">
        <v>558000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>
        <f t="shared" si="0"/>
        <v>558000</v>
      </c>
    </row>
    <row r="18" spans="1:19" ht="14.25" customHeight="1">
      <c r="A18" s="231"/>
      <c r="B18" s="113"/>
      <c r="C18" s="125">
        <f>SUM(C13:C17)</f>
        <v>729180</v>
      </c>
      <c r="D18" s="125">
        <f t="shared" ref="D18:Q18" si="1">SUM(D13:D17)</f>
        <v>0</v>
      </c>
      <c r="E18" s="125">
        <f t="shared" si="1"/>
        <v>0</v>
      </c>
      <c r="F18" s="125">
        <f t="shared" si="1"/>
        <v>0</v>
      </c>
      <c r="G18" s="125">
        <f t="shared" si="1"/>
        <v>0</v>
      </c>
      <c r="H18" s="125">
        <f t="shared" si="1"/>
        <v>0</v>
      </c>
      <c r="I18" s="125">
        <f t="shared" si="1"/>
        <v>0</v>
      </c>
      <c r="J18" s="125">
        <f t="shared" si="1"/>
        <v>0</v>
      </c>
      <c r="K18" s="125">
        <f t="shared" si="1"/>
        <v>0</v>
      </c>
      <c r="L18" s="125">
        <f t="shared" si="1"/>
        <v>0</v>
      </c>
      <c r="M18" s="125">
        <f t="shared" si="1"/>
        <v>0</v>
      </c>
      <c r="N18" s="125">
        <f t="shared" si="1"/>
        <v>0</v>
      </c>
      <c r="O18" s="125">
        <f t="shared" si="1"/>
        <v>0</v>
      </c>
      <c r="P18" s="125">
        <f t="shared" si="1"/>
        <v>0</v>
      </c>
      <c r="Q18" s="125">
        <f t="shared" si="1"/>
        <v>0</v>
      </c>
      <c r="R18" s="125">
        <f>SUM(R13:R17)</f>
        <v>729180</v>
      </c>
      <c r="S18" s="127">
        <f>SUM(C18:Q18)</f>
        <v>729180</v>
      </c>
    </row>
    <row r="19" spans="1:19" ht="14.25" customHeight="1">
      <c r="A19" s="229" t="s">
        <v>10</v>
      </c>
      <c r="B19" s="133" t="s">
        <v>167</v>
      </c>
      <c r="C19" s="124">
        <v>574590</v>
      </c>
      <c r="D19" s="124">
        <v>349610</v>
      </c>
      <c r="E19" s="124">
        <v>0</v>
      </c>
      <c r="F19" s="124">
        <v>61260</v>
      </c>
      <c r="G19" s="124">
        <v>0</v>
      </c>
      <c r="H19" s="124">
        <v>0</v>
      </c>
      <c r="I19" s="124">
        <v>0</v>
      </c>
      <c r="J19" s="124">
        <v>457616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0</v>
      </c>
      <c r="Q19" s="124">
        <v>0</v>
      </c>
      <c r="R19" s="124">
        <f>SUM(C19:Q19)</f>
        <v>1443076</v>
      </c>
    </row>
    <row r="20" spans="1:19" ht="13.5" customHeight="1">
      <c r="A20" s="230"/>
      <c r="B20" s="133" t="s">
        <v>168</v>
      </c>
      <c r="C20" s="124">
        <v>0</v>
      </c>
      <c r="D20" s="124">
        <v>20000</v>
      </c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19075</v>
      </c>
      <c r="K20" s="124">
        <v>0</v>
      </c>
      <c r="L20" s="124">
        <v>0</v>
      </c>
      <c r="M20" s="124">
        <v>0</v>
      </c>
      <c r="N20" s="124">
        <v>0</v>
      </c>
      <c r="O20" s="124">
        <v>0</v>
      </c>
      <c r="P20" s="124">
        <v>0</v>
      </c>
      <c r="Q20" s="124">
        <v>0</v>
      </c>
      <c r="R20" s="124">
        <f t="shared" ref="R20:R23" si="2">SUM(C20:Q20)</f>
        <v>39075</v>
      </c>
    </row>
    <row r="21" spans="1:19" ht="14.25" customHeight="1">
      <c r="A21" s="230"/>
      <c r="B21" s="133" t="s">
        <v>169</v>
      </c>
      <c r="C21" s="124">
        <v>52500</v>
      </c>
      <c r="D21" s="124">
        <v>10500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10500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f t="shared" si="2"/>
        <v>73500</v>
      </c>
    </row>
    <row r="22" spans="1:19" ht="14.25" customHeight="1">
      <c r="A22" s="230"/>
      <c r="B22" s="133" t="s">
        <v>170</v>
      </c>
      <c r="C22" s="124">
        <v>125700</v>
      </c>
      <c r="D22" s="124">
        <v>70470</v>
      </c>
      <c r="E22" s="124">
        <v>0</v>
      </c>
      <c r="F22" s="124">
        <v>38755</v>
      </c>
      <c r="G22" s="124">
        <v>0</v>
      </c>
      <c r="H22" s="124">
        <v>0</v>
      </c>
      <c r="I22" s="124">
        <v>0</v>
      </c>
      <c r="J22" s="124">
        <v>50500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  <c r="Q22" s="124">
        <v>0</v>
      </c>
      <c r="R22" s="124">
        <f t="shared" si="2"/>
        <v>285425</v>
      </c>
    </row>
    <row r="23" spans="1:19" ht="21" customHeight="1">
      <c r="A23" s="230"/>
      <c r="B23" s="133" t="s">
        <v>171</v>
      </c>
      <c r="C23" s="124">
        <v>18355</v>
      </c>
      <c r="D23" s="124">
        <v>5355</v>
      </c>
      <c r="E23" s="124">
        <v>0</v>
      </c>
      <c r="F23" s="124">
        <v>9080</v>
      </c>
      <c r="G23" s="124">
        <v>0</v>
      </c>
      <c r="H23" s="124">
        <v>0</v>
      </c>
      <c r="I23" s="124">
        <v>0</v>
      </c>
      <c r="J23" s="124">
        <v>3075</v>
      </c>
      <c r="K23" s="124">
        <v>0</v>
      </c>
      <c r="L23" s="124">
        <v>0</v>
      </c>
      <c r="M23" s="124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f t="shared" si="2"/>
        <v>35865</v>
      </c>
    </row>
    <row r="24" spans="1:19" ht="14.25" customHeight="1">
      <c r="A24" s="231"/>
      <c r="B24" s="113"/>
      <c r="C24" s="125">
        <f>SUM(C19:C23)</f>
        <v>771145</v>
      </c>
      <c r="D24" s="125">
        <f t="shared" ref="D24:Q24" si="3">SUM(D19:D23)</f>
        <v>455935</v>
      </c>
      <c r="E24" s="125">
        <f t="shared" si="3"/>
        <v>0</v>
      </c>
      <c r="F24" s="125">
        <f t="shared" si="3"/>
        <v>109095</v>
      </c>
      <c r="G24" s="125">
        <f t="shared" si="3"/>
        <v>0</v>
      </c>
      <c r="H24" s="125">
        <f t="shared" si="3"/>
        <v>0</v>
      </c>
      <c r="I24" s="125">
        <f t="shared" si="3"/>
        <v>0</v>
      </c>
      <c r="J24" s="125">
        <f t="shared" si="3"/>
        <v>540766</v>
      </c>
      <c r="K24" s="125">
        <f t="shared" si="3"/>
        <v>0</v>
      </c>
      <c r="L24" s="125">
        <f t="shared" si="3"/>
        <v>0</v>
      </c>
      <c r="M24" s="125">
        <f t="shared" si="3"/>
        <v>0</v>
      </c>
      <c r="N24" s="125">
        <f t="shared" si="3"/>
        <v>0</v>
      </c>
      <c r="O24" s="125">
        <f t="shared" si="3"/>
        <v>0</v>
      </c>
      <c r="P24" s="125">
        <f t="shared" si="3"/>
        <v>0</v>
      </c>
      <c r="Q24" s="125">
        <f t="shared" si="3"/>
        <v>0</v>
      </c>
      <c r="R24" s="125">
        <f>SUM(R19:R23)</f>
        <v>1876941</v>
      </c>
      <c r="S24" s="127">
        <f>SUM(C24:Q24)</f>
        <v>1876941</v>
      </c>
    </row>
    <row r="25" spans="1:19" ht="31.5" customHeight="1">
      <c r="A25" s="229" t="s">
        <v>11</v>
      </c>
      <c r="B25" s="133" t="s">
        <v>172</v>
      </c>
      <c r="C25" s="124">
        <v>125000</v>
      </c>
      <c r="D25" s="124">
        <v>80000</v>
      </c>
      <c r="E25" s="124">
        <v>30000</v>
      </c>
      <c r="F25" s="124">
        <v>0</v>
      </c>
      <c r="G25" s="124">
        <v>0</v>
      </c>
      <c r="H25" s="124">
        <v>0</v>
      </c>
      <c r="I25" s="124">
        <v>0</v>
      </c>
      <c r="J25" s="124">
        <v>79600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f>SUM(C25:Q25)</f>
        <v>314600</v>
      </c>
    </row>
    <row r="26" spans="1:19" ht="21" customHeight="1">
      <c r="A26" s="230"/>
      <c r="B26" s="133" t="s">
        <v>173</v>
      </c>
      <c r="C26" s="124">
        <v>31600</v>
      </c>
      <c r="D26" s="124">
        <v>40000</v>
      </c>
      <c r="E26" s="124">
        <v>0</v>
      </c>
      <c r="F26" s="124">
        <v>0</v>
      </c>
      <c r="G26" s="124">
        <v>0</v>
      </c>
      <c r="H26" s="124">
        <v>0</v>
      </c>
      <c r="I26" s="124">
        <v>0</v>
      </c>
      <c r="J26" s="124">
        <v>20000</v>
      </c>
      <c r="K26" s="124">
        <v>0</v>
      </c>
      <c r="L26" s="124">
        <v>0</v>
      </c>
      <c r="M26" s="124">
        <v>0</v>
      </c>
      <c r="N26" s="124">
        <v>0</v>
      </c>
      <c r="O26" s="124">
        <v>0</v>
      </c>
      <c r="P26" s="124">
        <v>0</v>
      </c>
      <c r="Q26" s="124">
        <v>0</v>
      </c>
      <c r="R26" s="124">
        <f t="shared" ref="R26:R28" si="4">SUM(C26:Q26)</f>
        <v>91600</v>
      </c>
    </row>
    <row r="27" spans="1:19" ht="14.25" customHeight="1">
      <c r="A27" s="230"/>
      <c r="B27" s="133" t="s">
        <v>174</v>
      </c>
      <c r="C27" s="124">
        <v>3000</v>
      </c>
      <c r="D27" s="124">
        <v>22200</v>
      </c>
      <c r="E27" s="124">
        <v>0</v>
      </c>
      <c r="F27" s="124">
        <v>0</v>
      </c>
      <c r="G27" s="124">
        <v>0</v>
      </c>
      <c r="H27" s="124">
        <v>0</v>
      </c>
      <c r="I27" s="124">
        <v>0</v>
      </c>
      <c r="J27" s="124">
        <v>10500</v>
      </c>
      <c r="K27" s="124">
        <v>0</v>
      </c>
      <c r="L27" s="124">
        <v>0</v>
      </c>
      <c r="M27" s="124">
        <v>0</v>
      </c>
      <c r="N27" s="124">
        <v>0</v>
      </c>
      <c r="O27" s="124">
        <v>0</v>
      </c>
      <c r="P27" s="124">
        <v>0</v>
      </c>
      <c r="Q27" s="124">
        <v>0</v>
      </c>
      <c r="R27" s="124">
        <f t="shared" si="4"/>
        <v>35700</v>
      </c>
    </row>
    <row r="28" spans="1:19" ht="14.25" customHeight="1">
      <c r="A28" s="230"/>
      <c r="B28" s="133" t="s">
        <v>175</v>
      </c>
      <c r="C28" s="124">
        <v>10440</v>
      </c>
      <c r="D28" s="124">
        <v>18450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10000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f t="shared" si="4"/>
        <v>38890</v>
      </c>
    </row>
    <row r="29" spans="1:19" ht="14.25" customHeight="1">
      <c r="A29" s="231"/>
      <c r="B29" s="113"/>
      <c r="C29" s="125">
        <f>SUM(C25:C28)</f>
        <v>170040</v>
      </c>
      <c r="D29" s="125">
        <f t="shared" ref="D29:Q29" si="5">SUM(D25:D28)</f>
        <v>160650</v>
      </c>
      <c r="E29" s="125">
        <f t="shared" si="5"/>
        <v>30000</v>
      </c>
      <c r="F29" s="125">
        <f t="shared" si="5"/>
        <v>0</v>
      </c>
      <c r="G29" s="125">
        <f t="shared" si="5"/>
        <v>0</v>
      </c>
      <c r="H29" s="125">
        <f t="shared" si="5"/>
        <v>0</v>
      </c>
      <c r="I29" s="125">
        <f t="shared" si="5"/>
        <v>0</v>
      </c>
      <c r="J29" s="125">
        <f t="shared" si="5"/>
        <v>120100</v>
      </c>
      <c r="K29" s="125">
        <f t="shared" si="5"/>
        <v>0</v>
      </c>
      <c r="L29" s="125">
        <f t="shared" si="5"/>
        <v>0</v>
      </c>
      <c r="M29" s="125">
        <f t="shared" si="5"/>
        <v>0</v>
      </c>
      <c r="N29" s="125">
        <f t="shared" si="5"/>
        <v>0</v>
      </c>
      <c r="O29" s="125">
        <f t="shared" si="5"/>
        <v>0</v>
      </c>
      <c r="P29" s="125">
        <f t="shared" si="5"/>
        <v>0</v>
      </c>
      <c r="Q29" s="125">
        <f t="shared" si="5"/>
        <v>0</v>
      </c>
      <c r="R29" s="125">
        <f>SUM(R25:R28)</f>
        <v>480790</v>
      </c>
      <c r="S29" s="127">
        <f>SUM(C29:Q29)</f>
        <v>480790</v>
      </c>
    </row>
    <row r="30" spans="1:19" ht="14.25" customHeight="1">
      <c r="A30" s="229" t="s">
        <v>12</v>
      </c>
      <c r="B30" s="133" t="s">
        <v>122</v>
      </c>
      <c r="C30" s="124">
        <v>283919</v>
      </c>
      <c r="D30" s="124">
        <v>257644</v>
      </c>
      <c r="E30" s="124">
        <v>0</v>
      </c>
      <c r="F30" s="124">
        <v>0</v>
      </c>
      <c r="G30" s="124">
        <v>0</v>
      </c>
      <c r="H30" s="124">
        <v>0</v>
      </c>
      <c r="I30" s="124">
        <v>0</v>
      </c>
      <c r="J30" s="124">
        <v>152400</v>
      </c>
      <c r="K30" s="124">
        <v>0</v>
      </c>
      <c r="L30" s="124">
        <v>0</v>
      </c>
      <c r="M30" s="124">
        <v>0</v>
      </c>
      <c r="N30" s="124">
        <v>0</v>
      </c>
      <c r="O30" s="124">
        <v>0</v>
      </c>
      <c r="P30" s="124">
        <v>0</v>
      </c>
      <c r="Q30" s="124">
        <v>0</v>
      </c>
      <c r="R30" s="124">
        <f>SUM(C30:Q30)</f>
        <v>693963</v>
      </c>
    </row>
    <row r="31" spans="1:19" ht="22.5" customHeight="1">
      <c r="A31" s="230"/>
      <c r="B31" s="133" t="s">
        <v>176</v>
      </c>
      <c r="C31" s="124">
        <v>28625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4">
        <v>0</v>
      </c>
      <c r="M31" s="124">
        <v>0</v>
      </c>
      <c r="N31" s="124">
        <v>0</v>
      </c>
      <c r="O31" s="124">
        <v>0</v>
      </c>
      <c r="P31" s="124">
        <v>0</v>
      </c>
      <c r="Q31" s="124">
        <v>0</v>
      </c>
      <c r="R31" s="124">
        <f t="shared" ref="R31:R34" si="6">SUM(C31:Q31)</f>
        <v>28625</v>
      </c>
    </row>
    <row r="32" spans="1:19" ht="34.5" customHeight="1">
      <c r="A32" s="230"/>
      <c r="B32" s="133" t="s">
        <v>123</v>
      </c>
      <c r="C32" s="124">
        <v>227114</v>
      </c>
      <c r="D32" s="124">
        <v>230242</v>
      </c>
      <c r="E32" s="124">
        <v>10000</v>
      </c>
      <c r="F32" s="124">
        <v>0</v>
      </c>
      <c r="G32" s="124">
        <v>102400</v>
      </c>
      <c r="H32" s="124">
        <v>0</v>
      </c>
      <c r="I32" s="124">
        <v>15000</v>
      </c>
      <c r="J32" s="124">
        <v>52660</v>
      </c>
      <c r="K32" s="124">
        <v>0</v>
      </c>
      <c r="L32" s="124">
        <v>211098</v>
      </c>
      <c r="M32" s="124">
        <v>0</v>
      </c>
      <c r="N32" s="124">
        <v>510510</v>
      </c>
      <c r="O32" s="124">
        <v>95806</v>
      </c>
      <c r="P32" s="124">
        <v>0</v>
      </c>
      <c r="Q32" s="124">
        <v>0</v>
      </c>
      <c r="R32" s="124">
        <f t="shared" si="6"/>
        <v>1454830</v>
      </c>
    </row>
    <row r="33" spans="1:19" ht="33.75" customHeight="1">
      <c r="A33" s="230"/>
      <c r="B33" s="133" t="s">
        <v>123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20000</v>
      </c>
      <c r="J33" s="124">
        <v>0</v>
      </c>
      <c r="K33" s="124">
        <v>0</v>
      </c>
      <c r="L33" s="124">
        <v>69320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f t="shared" si="6"/>
        <v>89320</v>
      </c>
    </row>
    <row r="34" spans="1:19" ht="14.25" customHeight="1">
      <c r="A34" s="230"/>
      <c r="B34" s="133" t="s">
        <v>124</v>
      </c>
      <c r="C34" s="124">
        <v>57790</v>
      </c>
      <c r="D34" s="124">
        <v>72270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43376.4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f t="shared" si="6"/>
        <v>173436.4</v>
      </c>
    </row>
    <row r="35" spans="1:19" ht="14.25" customHeight="1">
      <c r="A35" s="231"/>
      <c r="B35" s="113"/>
      <c r="C35" s="125">
        <f>SUM(C30:C34)</f>
        <v>597448</v>
      </c>
      <c r="D35" s="125">
        <f t="shared" ref="D35:Q35" si="7">SUM(D30:D34)</f>
        <v>560156</v>
      </c>
      <c r="E35" s="125">
        <f t="shared" si="7"/>
        <v>10000</v>
      </c>
      <c r="F35" s="125">
        <f t="shared" si="7"/>
        <v>0</v>
      </c>
      <c r="G35" s="125">
        <f t="shared" si="7"/>
        <v>102400</v>
      </c>
      <c r="H35" s="125">
        <f t="shared" si="7"/>
        <v>0</v>
      </c>
      <c r="I35" s="125">
        <f t="shared" si="7"/>
        <v>35000</v>
      </c>
      <c r="J35" s="125">
        <f t="shared" si="7"/>
        <v>248436.4</v>
      </c>
      <c r="K35" s="125">
        <f t="shared" si="7"/>
        <v>0</v>
      </c>
      <c r="L35" s="125">
        <f t="shared" si="7"/>
        <v>280418</v>
      </c>
      <c r="M35" s="125">
        <f t="shared" si="7"/>
        <v>0</v>
      </c>
      <c r="N35" s="125">
        <f t="shared" si="7"/>
        <v>510510</v>
      </c>
      <c r="O35" s="125">
        <f t="shared" si="7"/>
        <v>95806</v>
      </c>
      <c r="P35" s="125">
        <f t="shared" si="7"/>
        <v>0</v>
      </c>
      <c r="Q35" s="125">
        <f t="shared" si="7"/>
        <v>0</v>
      </c>
      <c r="R35" s="125">
        <f>SUM(R30:R34)</f>
        <v>2440174.4</v>
      </c>
      <c r="S35" s="127">
        <f>SUM(C35:Q35)</f>
        <v>2440174.4</v>
      </c>
    </row>
    <row r="36" spans="1:19" ht="14.25" customHeight="1">
      <c r="A36" s="229" t="s">
        <v>13</v>
      </c>
      <c r="B36" s="133" t="s">
        <v>177</v>
      </c>
      <c r="C36" s="124">
        <v>45552</v>
      </c>
      <c r="D36" s="124">
        <v>34535.949999999997</v>
      </c>
      <c r="E36" s="124">
        <v>0</v>
      </c>
      <c r="F36" s="124">
        <v>0</v>
      </c>
      <c r="G36" s="124">
        <v>0</v>
      </c>
      <c r="H36" s="124">
        <v>0</v>
      </c>
      <c r="I36" s="124">
        <v>0</v>
      </c>
      <c r="J36" s="124">
        <v>28494</v>
      </c>
      <c r="K36" s="124">
        <v>0</v>
      </c>
      <c r="L36" s="124">
        <v>0</v>
      </c>
      <c r="M36" s="124">
        <v>0</v>
      </c>
      <c r="N36" s="124">
        <v>0</v>
      </c>
      <c r="O36" s="124">
        <v>0</v>
      </c>
      <c r="P36" s="124">
        <v>0</v>
      </c>
      <c r="Q36" s="124">
        <v>0</v>
      </c>
      <c r="R36" s="124">
        <f>SUM(C36:Q36)</f>
        <v>108581.95</v>
      </c>
    </row>
    <row r="37" spans="1:19" ht="14.25" customHeight="1">
      <c r="A37" s="230"/>
      <c r="B37" s="133" t="s">
        <v>207</v>
      </c>
      <c r="C37" s="124">
        <v>0</v>
      </c>
      <c r="D37" s="124">
        <v>0</v>
      </c>
      <c r="E37" s="124">
        <v>0</v>
      </c>
      <c r="F37" s="124">
        <v>0</v>
      </c>
      <c r="G37" s="124">
        <v>0</v>
      </c>
      <c r="H37" s="124">
        <v>0</v>
      </c>
      <c r="I37" s="124">
        <v>0</v>
      </c>
      <c r="J37" s="124">
        <v>40000</v>
      </c>
      <c r="K37" s="124">
        <v>0</v>
      </c>
      <c r="L37" s="124">
        <v>0</v>
      </c>
      <c r="M37" s="124">
        <v>0</v>
      </c>
      <c r="N37" s="124">
        <v>0</v>
      </c>
      <c r="O37" s="124">
        <v>0</v>
      </c>
      <c r="P37" s="124">
        <v>0</v>
      </c>
      <c r="Q37" s="124">
        <v>0</v>
      </c>
      <c r="R37" s="124">
        <f t="shared" ref="R37:R46" si="8">SUM(C37:Q37)</f>
        <v>40000</v>
      </c>
    </row>
    <row r="38" spans="1:19" ht="14.25" customHeight="1">
      <c r="A38" s="230"/>
      <c r="B38" s="133" t="s">
        <v>178</v>
      </c>
      <c r="C38" s="124">
        <v>18140</v>
      </c>
      <c r="D38" s="124">
        <v>0</v>
      </c>
      <c r="E38" s="124">
        <v>0</v>
      </c>
      <c r="F38" s="124">
        <v>0</v>
      </c>
      <c r="G38" s="124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124">
        <v>0</v>
      </c>
      <c r="O38" s="124">
        <v>0</v>
      </c>
      <c r="P38" s="124">
        <v>0</v>
      </c>
      <c r="Q38" s="124">
        <v>0</v>
      </c>
      <c r="R38" s="124">
        <f t="shared" si="8"/>
        <v>18140</v>
      </c>
    </row>
    <row r="39" spans="1:19" ht="14.25" customHeight="1">
      <c r="A39" s="230"/>
      <c r="B39" s="133" t="s">
        <v>208</v>
      </c>
      <c r="C39" s="124">
        <v>0</v>
      </c>
      <c r="D39" s="124">
        <v>0</v>
      </c>
      <c r="E39" s="124">
        <v>0</v>
      </c>
      <c r="F39" s="124">
        <v>0</v>
      </c>
      <c r="G39" s="124">
        <v>455398.40000000002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  <c r="Q39" s="124">
        <v>0</v>
      </c>
      <c r="R39" s="124">
        <f t="shared" si="8"/>
        <v>455398.40000000002</v>
      </c>
    </row>
    <row r="40" spans="1:19" ht="14.25" customHeight="1">
      <c r="A40" s="230"/>
      <c r="B40" s="133" t="s">
        <v>179</v>
      </c>
      <c r="C40" s="124">
        <v>93637.5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348025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f t="shared" si="8"/>
        <v>441662.5</v>
      </c>
    </row>
    <row r="41" spans="1:19" ht="14.25" customHeight="1">
      <c r="A41" s="230"/>
      <c r="B41" s="133" t="s">
        <v>180</v>
      </c>
      <c r="C41" s="124">
        <v>50000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  <c r="J41" s="124">
        <v>37600</v>
      </c>
      <c r="K41" s="124">
        <v>0</v>
      </c>
      <c r="L41" s="124">
        <v>0</v>
      </c>
      <c r="M41" s="124">
        <v>0</v>
      </c>
      <c r="N41" s="124">
        <v>0</v>
      </c>
      <c r="O41" s="124">
        <v>0</v>
      </c>
      <c r="P41" s="124">
        <v>0</v>
      </c>
      <c r="Q41" s="124">
        <v>0</v>
      </c>
      <c r="R41" s="124">
        <f t="shared" si="8"/>
        <v>87600</v>
      </c>
    </row>
    <row r="42" spans="1:19" ht="14.25" customHeight="1">
      <c r="A42" s="230"/>
      <c r="B42" s="133" t="s">
        <v>181</v>
      </c>
      <c r="C42" s="124">
        <v>193100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196060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f t="shared" si="8"/>
        <v>389160</v>
      </c>
    </row>
    <row r="43" spans="1:19" ht="22.5" customHeight="1">
      <c r="A43" s="230"/>
      <c r="B43" s="133" t="s">
        <v>209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70000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f t="shared" si="8"/>
        <v>70000</v>
      </c>
    </row>
    <row r="44" spans="1:19" ht="14.25" customHeight="1">
      <c r="A44" s="230"/>
      <c r="B44" s="133" t="s">
        <v>210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10000</v>
      </c>
      <c r="Q44" s="124">
        <v>0</v>
      </c>
      <c r="R44" s="124">
        <f t="shared" si="8"/>
        <v>10000</v>
      </c>
    </row>
    <row r="45" spans="1:19" ht="14.25" customHeight="1">
      <c r="A45" s="230"/>
      <c r="B45" s="133" t="s">
        <v>211</v>
      </c>
      <c r="C45" s="124">
        <v>3000</v>
      </c>
      <c r="D45" s="124">
        <v>0</v>
      </c>
      <c r="E45" s="124">
        <v>0</v>
      </c>
      <c r="F45" s="124">
        <v>0</v>
      </c>
      <c r="G45" s="124">
        <v>0</v>
      </c>
      <c r="H45" s="124">
        <v>0</v>
      </c>
      <c r="I45" s="124">
        <v>0</v>
      </c>
      <c r="J45" s="124">
        <v>0</v>
      </c>
      <c r="K45" s="124">
        <v>0</v>
      </c>
      <c r="L45" s="124">
        <v>0</v>
      </c>
      <c r="M45" s="124">
        <v>0</v>
      </c>
      <c r="N45" s="124">
        <v>0</v>
      </c>
      <c r="O45" s="124">
        <v>0</v>
      </c>
      <c r="P45" s="124">
        <v>0</v>
      </c>
      <c r="Q45" s="124">
        <v>0</v>
      </c>
      <c r="R45" s="124">
        <f t="shared" si="8"/>
        <v>3000</v>
      </c>
    </row>
    <row r="46" spans="1:19" ht="14.25" customHeight="1">
      <c r="A46" s="230"/>
      <c r="B46" s="133" t="s">
        <v>182</v>
      </c>
      <c r="C46" s="124">
        <v>39832</v>
      </c>
      <c r="D46" s="124">
        <v>19962</v>
      </c>
      <c r="E46" s="124">
        <v>0</v>
      </c>
      <c r="F46" s="124">
        <v>0</v>
      </c>
      <c r="G46" s="124">
        <v>0</v>
      </c>
      <c r="H46" s="124">
        <v>0</v>
      </c>
      <c r="I46" s="124">
        <v>0</v>
      </c>
      <c r="J46" s="124">
        <v>24261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f t="shared" si="8"/>
        <v>84055</v>
      </c>
    </row>
    <row r="47" spans="1:19" ht="14.25" customHeight="1">
      <c r="A47" s="231"/>
      <c r="B47" s="113"/>
      <c r="C47" s="125">
        <f>SUM(C36:C46)</f>
        <v>443261.5</v>
      </c>
      <c r="D47" s="125">
        <f t="shared" ref="D47:Q47" si="9">SUM(D36:D46)</f>
        <v>54497.95</v>
      </c>
      <c r="E47" s="125">
        <f t="shared" si="9"/>
        <v>0</v>
      </c>
      <c r="F47" s="125">
        <f t="shared" si="9"/>
        <v>0</v>
      </c>
      <c r="G47" s="125">
        <f t="shared" si="9"/>
        <v>455398.40000000002</v>
      </c>
      <c r="H47" s="125">
        <f t="shared" si="9"/>
        <v>70000</v>
      </c>
      <c r="I47" s="125">
        <f t="shared" si="9"/>
        <v>0</v>
      </c>
      <c r="J47" s="125">
        <f t="shared" si="9"/>
        <v>674440</v>
      </c>
      <c r="K47" s="125">
        <f t="shared" si="9"/>
        <v>0</v>
      </c>
      <c r="L47" s="125">
        <f t="shared" si="9"/>
        <v>0</v>
      </c>
      <c r="M47" s="125">
        <f t="shared" si="9"/>
        <v>0</v>
      </c>
      <c r="N47" s="125">
        <f t="shared" si="9"/>
        <v>0</v>
      </c>
      <c r="O47" s="125">
        <f t="shared" si="9"/>
        <v>0</v>
      </c>
      <c r="P47" s="125">
        <f t="shared" si="9"/>
        <v>10000</v>
      </c>
      <c r="Q47" s="125">
        <f t="shared" si="9"/>
        <v>0</v>
      </c>
      <c r="R47" s="125">
        <f>SUM(R36:R46)</f>
        <v>1707597.85</v>
      </c>
      <c r="S47" s="127">
        <f>SUM(C47:Q47)</f>
        <v>1707597.85</v>
      </c>
    </row>
    <row r="48" spans="1:19" ht="14.25" customHeight="1">
      <c r="A48" s="229" t="s">
        <v>14</v>
      </c>
      <c r="B48" s="133" t="s">
        <v>183</v>
      </c>
      <c r="C48" s="124">
        <v>121102</v>
      </c>
      <c r="D48" s="124">
        <v>0</v>
      </c>
      <c r="E48" s="124">
        <v>0</v>
      </c>
      <c r="F48" s="124">
        <v>0</v>
      </c>
      <c r="G48" s="124">
        <v>0</v>
      </c>
      <c r="H48" s="124">
        <v>0</v>
      </c>
      <c r="I48" s="124">
        <v>0</v>
      </c>
      <c r="J48" s="124">
        <v>0</v>
      </c>
      <c r="K48" s="124">
        <v>0</v>
      </c>
      <c r="L48" s="124">
        <v>0</v>
      </c>
      <c r="M48" s="124">
        <v>0</v>
      </c>
      <c r="N48" s="124">
        <v>0</v>
      </c>
      <c r="O48" s="124">
        <v>0</v>
      </c>
      <c r="P48" s="124">
        <v>0</v>
      </c>
      <c r="Q48" s="124">
        <v>0</v>
      </c>
      <c r="R48" s="124">
        <f>SUM(C48:Q48)</f>
        <v>121102</v>
      </c>
    </row>
    <row r="49" spans="1:19" ht="14.25" customHeight="1">
      <c r="A49" s="230"/>
      <c r="B49" s="133" t="s">
        <v>184</v>
      </c>
      <c r="C49" s="124">
        <v>1140</v>
      </c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f t="shared" ref="R49:R52" si="10">SUM(C49:Q49)</f>
        <v>1140</v>
      </c>
    </row>
    <row r="50" spans="1:19" ht="14.25" customHeight="1">
      <c r="A50" s="230"/>
      <c r="B50" s="133" t="s">
        <v>185</v>
      </c>
      <c r="C50" s="124">
        <v>1512.59</v>
      </c>
      <c r="D50" s="124">
        <v>0</v>
      </c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f t="shared" si="10"/>
        <v>1512.59</v>
      </c>
    </row>
    <row r="51" spans="1:19" ht="16.5" customHeight="1">
      <c r="A51" s="230"/>
      <c r="B51" s="133" t="s">
        <v>186</v>
      </c>
      <c r="C51" s="124">
        <v>15787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f t="shared" si="10"/>
        <v>15787</v>
      </c>
    </row>
    <row r="52" spans="1:19" ht="24.75" customHeight="1">
      <c r="A52" s="230"/>
      <c r="B52" s="133" t="s">
        <v>187</v>
      </c>
      <c r="C52" s="124">
        <v>30294.22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f t="shared" si="10"/>
        <v>30294.22</v>
      </c>
    </row>
    <row r="53" spans="1:19" ht="14.25" customHeight="1">
      <c r="A53" s="231"/>
      <c r="B53" s="113"/>
      <c r="C53" s="125">
        <f>SUM(C48:C52)</f>
        <v>169835.81</v>
      </c>
      <c r="D53" s="125">
        <f t="shared" ref="D53:Q53" si="11">SUM(D48:D52)</f>
        <v>0</v>
      </c>
      <c r="E53" s="125">
        <f t="shared" si="11"/>
        <v>0</v>
      </c>
      <c r="F53" s="125">
        <f t="shared" si="11"/>
        <v>0</v>
      </c>
      <c r="G53" s="125">
        <f t="shared" si="11"/>
        <v>0</v>
      </c>
      <c r="H53" s="125">
        <f t="shared" si="11"/>
        <v>0</v>
      </c>
      <c r="I53" s="125">
        <f t="shared" si="11"/>
        <v>0</v>
      </c>
      <c r="J53" s="125">
        <f t="shared" si="11"/>
        <v>0</v>
      </c>
      <c r="K53" s="125">
        <f t="shared" si="11"/>
        <v>0</v>
      </c>
      <c r="L53" s="125">
        <f t="shared" si="11"/>
        <v>0</v>
      </c>
      <c r="M53" s="125">
        <f t="shared" si="11"/>
        <v>0</v>
      </c>
      <c r="N53" s="125">
        <f t="shared" si="11"/>
        <v>0</v>
      </c>
      <c r="O53" s="125">
        <f t="shared" si="11"/>
        <v>0</v>
      </c>
      <c r="P53" s="125">
        <f t="shared" si="11"/>
        <v>0</v>
      </c>
      <c r="Q53" s="125">
        <f t="shared" si="11"/>
        <v>0</v>
      </c>
      <c r="R53" s="125">
        <f>SUM(R48:R52)</f>
        <v>169835.81</v>
      </c>
      <c r="S53" s="127">
        <f>SUM(C53:Q53)</f>
        <v>169835.81</v>
      </c>
    </row>
    <row r="54" spans="1:19" ht="14.25" customHeight="1">
      <c r="A54" s="229" t="s">
        <v>15</v>
      </c>
      <c r="B54" s="133" t="s">
        <v>212</v>
      </c>
      <c r="C54" s="124">
        <v>896000</v>
      </c>
      <c r="D54" s="124">
        <v>0</v>
      </c>
      <c r="E54" s="124">
        <v>0</v>
      </c>
      <c r="F54" s="124">
        <v>0</v>
      </c>
      <c r="G54" s="124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f>SUM(C54:Q54)</f>
        <v>896000</v>
      </c>
    </row>
    <row r="55" spans="1:19" ht="14.25" customHeight="1">
      <c r="A55" s="230"/>
      <c r="B55" s="133" t="s">
        <v>213</v>
      </c>
      <c r="C55" s="124">
        <v>35000</v>
      </c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f t="shared" ref="R55:R59" si="12">SUM(C55:Q55)</f>
        <v>35000</v>
      </c>
    </row>
    <row r="56" spans="1:19" ht="14.25" customHeight="1">
      <c r="A56" s="230"/>
      <c r="B56" s="133" t="s">
        <v>214</v>
      </c>
      <c r="C56" s="124">
        <v>25000</v>
      </c>
      <c r="D56" s="124">
        <v>0</v>
      </c>
      <c r="E56" s="124">
        <v>0</v>
      </c>
      <c r="F56" s="124">
        <v>0</v>
      </c>
      <c r="G56" s="124">
        <v>0</v>
      </c>
      <c r="H56" s="124">
        <v>0</v>
      </c>
      <c r="I56" s="124">
        <v>0</v>
      </c>
      <c r="J56" s="124">
        <v>0</v>
      </c>
      <c r="K56" s="124">
        <v>0</v>
      </c>
      <c r="L56" s="124">
        <v>0</v>
      </c>
      <c r="M56" s="124">
        <v>0</v>
      </c>
      <c r="N56" s="124">
        <v>0</v>
      </c>
      <c r="O56" s="124">
        <v>0</v>
      </c>
      <c r="P56" s="124">
        <v>0</v>
      </c>
      <c r="Q56" s="124">
        <v>0</v>
      </c>
      <c r="R56" s="124">
        <f t="shared" si="12"/>
        <v>25000</v>
      </c>
    </row>
    <row r="57" spans="1:19" ht="14.25" customHeight="1">
      <c r="A57" s="230"/>
      <c r="B57" s="133" t="s">
        <v>215</v>
      </c>
      <c r="C57" s="124">
        <v>4000</v>
      </c>
      <c r="D57" s="124">
        <v>0</v>
      </c>
      <c r="E57" s="124">
        <v>0</v>
      </c>
      <c r="F57" s="124">
        <v>0</v>
      </c>
      <c r="G57" s="124">
        <v>0</v>
      </c>
      <c r="H57" s="124">
        <v>0</v>
      </c>
      <c r="I57" s="124">
        <v>0</v>
      </c>
      <c r="J57" s="124">
        <v>0</v>
      </c>
      <c r="K57" s="124">
        <v>0</v>
      </c>
      <c r="L57" s="124">
        <v>0</v>
      </c>
      <c r="M57" s="124">
        <v>0</v>
      </c>
      <c r="N57" s="124">
        <v>0</v>
      </c>
      <c r="O57" s="124">
        <v>0</v>
      </c>
      <c r="P57" s="124">
        <v>0</v>
      </c>
      <c r="Q57" s="124">
        <v>0</v>
      </c>
      <c r="R57" s="124">
        <f t="shared" si="12"/>
        <v>4000</v>
      </c>
    </row>
    <row r="58" spans="1:19" ht="14.25" customHeight="1">
      <c r="A58" s="230"/>
      <c r="B58" s="133" t="s">
        <v>216</v>
      </c>
      <c r="C58" s="124">
        <v>0</v>
      </c>
      <c r="D58" s="124">
        <v>0</v>
      </c>
      <c r="E58" s="124">
        <v>0</v>
      </c>
      <c r="F58" s="124">
        <v>0</v>
      </c>
      <c r="G58" s="124">
        <v>0</v>
      </c>
      <c r="H58" s="124">
        <v>0</v>
      </c>
      <c r="I58" s="124">
        <v>0</v>
      </c>
      <c r="J58" s="124">
        <v>15000</v>
      </c>
      <c r="K58" s="124">
        <v>0</v>
      </c>
      <c r="L58" s="124">
        <v>0</v>
      </c>
      <c r="M58" s="124">
        <v>0</v>
      </c>
      <c r="N58" s="124">
        <v>0</v>
      </c>
      <c r="O58" s="124">
        <v>0</v>
      </c>
      <c r="P58" s="124">
        <v>0</v>
      </c>
      <c r="Q58" s="124">
        <v>0</v>
      </c>
      <c r="R58" s="124">
        <f t="shared" si="12"/>
        <v>15000</v>
      </c>
    </row>
    <row r="59" spans="1:19" ht="21" customHeight="1">
      <c r="A59" s="230"/>
      <c r="B59" s="133" t="s">
        <v>189</v>
      </c>
      <c r="C59" s="124">
        <v>0</v>
      </c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  <c r="J59" s="124">
        <v>210293.9</v>
      </c>
      <c r="K59" s="124">
        <v>0</v>
      </c>
      <c r="L59" s="124">
        <v>0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f t="shared" si="12"/>
        <v>210293.9</v>
      </c>
    </row>
    <row r="60" spans="1:19" ht="14.25" customHeight="1">
      <c r="A60" s="231"/>
      <c r="B60" s="113"/>
      <c r="C60" s="125">
        <f>SUM(C54:C59)</f>
        <v>960000</v>
      </c>
      <c r="D60" s="125">
        <f t="shared" ref="D60:Q60" si="13">SUM(D54:D59)</f>
        <v>0</v>
      </c>
      <c r="E60" s="125">
        <f t="shared" si="13"/>
        <v>0</v>
      </c>
      <c r="F60" s="125">
        <f t="shared" si="13"/>
        <v>0</v>
      </c>
      <c r="G60" s="125">
        <f t="shared" si="13"/>
        <v>0</v>
      </c>
      <c r="H60" s="125">
        <f t="shared" si="13"/>
        <v>0</v>
      </c>
      <c r="I60" s="125">
        <f t="shared" si="13"/>
        <v>0</v>
      </c>
      <c r="J60" s="125">
        <f t="shared" si="13"/>
        <v>225293.9</v>
      </c>
      <c r="K60" s="125">
        <f t="shared" si="13"/>
        <v>0</v>
      </c>
      <c r="L60" s="125">
        <f t="shared" si="13"/>
        <v>0</v>
      </c>
      <c r="M60" s="125">
        <f t="shared" si="13"/>
        <v>0</v>
      </c>
      <c r="N60" s="125">
        <f t="shared" si="13"/>
        <v>0</v>
      </c>
      <c r="O60" s="125">
        <f t="shared" si="13"/>
        <v>0</v>
      </c>
      <c r="P60" s="125">
        <f t="shared" si="13"/>
        <v>0</v>
      </c>
      <c r="Q60" s="125">
        <f t="shared" si="13"/>
        <v>0</v>
      </c>
      <c r="R60" s="125">
        <f>SUM(R54:R59)</f>
        <v>1185293.8999999999</v>
      </c>
      <c r="S60" s="127">
        <f>SUM(C60:Q60)</f>
        <v>1185293.8999999999</v>
      </c>
    </row>
    <row r="61" spans="1:19" ht="14.25" customHeight="1">
      <c r="A61" s="229" t="s">
        <v>17</v>
      </c>
      <c r="B61" s="133" t="s">
        <v>17</v>
      </c>
      <c r="C61" s="124">
        <v>25000</v>
      </c>
      <c r="D61" s="124">
        <v>0</v>
      </c>
      <c r="E61" s="124">
        <v>0</v>
      </c>
      <c r="F61" s="124">
        <v>0</v>
      </c>
      <c r="G61" s="124">
        <v>0</v>
      </c>
      <c r="H61" s="124">
        <v>0</v>
      </c>
      <c r="I61" s="124">
        <v>0</v>
      </c>
      <c r="J61" s="124">
        <v>0</v>
      </c>
      <c r="K61" s="124">
        <v>0</v>
      </c>
      <c r="L61" s="124">
        <v>0</v>
      </c>
      <c r="M61" s="124">
        <v>0</v>
      </c>
      <c r="N61" s="124">
        <v>0</v>
      </c>
      <c r="O61" s="124">
        <v>0</v>
      </c>
      <c r="P61" s="124">
        <v>0</v>
      </c>
      <c r="Q61" s="124">
        <v>0</v>
      </c>
      <c r="R61" s="124">
        <f>SUM(C61:Q61)</f>
        <v>25000</v>
      </c>
    </row>
    <row r="62" spans="1:19" ht="14.25" customHeight="1">
      <c r="A62" s="231"/>
      <c r="B62" s="113"/>
      <c r="C62" s="125">
        <f>SUM(C61)</f>
        <v>25000</v>
      </c>
      <c r="D62" s="125">
        <f t="shared" ref="D62:Q62" si="14">SUM(D61)</f>
        <v>0</v>
      </c>
      <c r="E62" s="125">
        <f t="shared" si="14"/>
        <v>0</v>
      </c>
      <c r="F62" s="125">
        <f t="shared" si="14"/>
        <v>0</v>
      </c>
      <c r="G62" s="125">
        <f t="shared" si="14"/>
        <v>0</v>
      </c>
      <c r="H62" s="125">
        <f t="shared" si="14"/>
        <v>0</v>
      </c>
      <c r="I62" s="125">
        <f t="shared" si="14"/>
        <v>0</v>
      </c>
      <c r="J62" s="125">
        <f t="shared" si="14"/>
        <v>0</v>
      </c>
      <c r="K62" s="125">
        <f t="shared" si="14"/>
        <v>0</v>
      </c>
      <c r="L62" s="125">
        <f t="shared" si="14"/>
        <v>0</v>
      </c>
      <c r="M62" s="125">
        <f t="shared" si="14"/>
        <v>0</v>
      </c>
      <c r="N62" s="125">
        <f t="shared" si="14"/>
        <v>0</v>
      </c>
      <c r="O62" s="125">
        <f t="shared" si="14"/>
        <v>0</v>
      </c>
      <c r="P62" s="125">
        <f t="shared" si="14"/>
        <v>0</v>
      </c>
      <c r="Q62" s="125">
        <f t="shared" si="14"/>
        <v>0</v>
      </c>
      <c r="R62" s="125">
        <f>SUM(R61)</f>
        <v>25000</v>
      </c>
      <c r="S62" s="127">
        <f>SUM(C62:Q62)</f>
        <v>25000</v>
      </c>
    </row>
    <row r="63" spans="1:19" ht="14.25" customHeight="1">
      <c r="A63" s="229" t="s">
        <v>18</v>
      </c>
      <c r="B63" s="133" t="s">
        <v>191</v>
      </c>
      <c r="C63" s="124">
        <v>0</v>
      </c>
      <c r="D63" s="124">
        <v>0</v>
      </c>
      <c r="E63" s="124">
        <v>0</v>
      </c>
      <c r="F63" s="124">
        <v>0</v>
      </c>
      <c r="G63" s="124">
        <v>426000</v>
      </c>
      <c r="H63" s="124">
        <v>0</v>
      </c>
      <c r="I63" s="124">
        <v>0</v>
      </c>
      <c r="J63" s="124">
        <v>0</v>
      </c>
      <c r="K63" s="124">
        <v>0</v>
      </c>
      <c r="L63" s="124">
        <v>0</v>
      </c>
      <c r="M63" s="124">
        <v>21000</v>
      </c>
      <c r="N63" s="124">
        <v>20000</v>
      </c>
      <c r="O63" s="124">
        <v>60000</v>
      </c>
      <c r="P63" s="124">
        <v>0</v>
      </c>
      <c r="Q63" s="124">
        <v>0</v>
      </c>
      <c r="R63" s="124">
        <v>527000</v>
      </c>
    </row>
    <row r="64" spans="1:19" ht="14.25" customHeight="1">
      <c r="A64" s="231"/>
      <c r="B64" s="113"/>
      <c r="C64" s="125">
        <f>SUM(C63)</f>
        <v>0</v>
      </c>
      <c r="D64" s="125">
        <f t="shared" ref="D64:Q64" si="15">SUM(D63)</f>
        <v>0</v>
      </c>
      <c r="E64" s="125">
        <f t="shared" si="15"/>
        <v>0</v>
      </c>
      <c r="F64" s="125">
        <f t="shared" si="15"/>
        <v>0</v>
      </c>
      <c r="G64" s="125">
        <f t="shared" si="15"/>
        <v>426000</v>
      </c>
      <c r="H64" s="125">
        <f t="shared" si="15"/>
        <v>0</v>
      </c>
      <c r="I64" s="125">
        <f t="shared" si="15"/>
        <v>0</v>
      </c>
      <c r="J64" s="125">
        <f t="shared" si="15"/>
        <v>0</v>
      </c>
      <c r="K64" s="125">
        <f t="shared" si="15"/>
        <v>0</v>
      </c>
      <c r="L64" s="125">
        <f t="shared" si="15"/>
        <v>0</v>
      </c>
      <c r="M64" s="125">
        <f t="shared" si="15"/>
        <v>21000</v>
      </c>
      <c r="N64" s="125">
        <f t="shared" si="15"/>
        <v>20000</v>
      </c>
      <c r="O64" s="125">
        <f t="shared" si="15"/>
        <v>60000</v>
      </c>
      <c r="P64" s="125">
        <f t="shared" si="15"/>
        <v>0</v>
      </c>
      <c r="Q64" s="125">
        <f t="shared" si="15"/>
        <v>0</v>
      </c>
      <c r="R64" s="125">
        <f>SUM(R63)</f>
        <v>527000</v>
      </c>
      <c r="S64" s="127">
        <f>SUM(C64:Q64)</f>
        <v>527000</v>
      </c>
    </row>
    <row r="65" spans="1:19" ht="14.25" customHeight="1">
      <c r="A65" s="229" t="s">
        <v>16</v>
      </c>
      <c r="B65" s="133" t="s">
        <v>110</v>
      </c>
      <c r="C65" s="124">
        <v>0</v>
      </c>
      <c r="D65" s="124">
        <v>0</v>
      </c>
      <c r="E65" s="124">
        <v>0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2626000</v>
      </c>
      <c r="L65" s="124">
        <v>0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2626000</v>
      </c>
    </row>
    <row r="66" spans="1:19" ht="14.25" customHeight="1">
      <c r="A66" s="231"/>
      <c r="B66" s="113"/>
      <c r="C66" s="125">
        <f>SUM(C65)</f>
        <v>0</v>
      </c>
      <c r="D66" s="125">
        <f t="shared" ref="D66:Q66" si="16">SUM(D65)</f>
        <v>0</v>
      </c>
      <c r="E66" s="125">
        <f t="shared" si="16"/>
        <v>0</v>
      </c>
      <c r="F66" s="125">
        <f t="shared" si="16"/>
        <v>0</v>
      </c>
      <c r="G66" s="125">
        <f t="shared" si="16"/>
        <v>0</v>
      </c>
      <c r="H66" s="125">
        <f t="shared" si="16"/>
        <v>0</v>
      </c>
      <c r="I66" s="125">
        <f t="shared" si="16"/>
        <v>0</v>
      </c>
      <c r="J66" s="125">
        <f t="shared" si="16"/>
        <v>0</v>
      </c>
      <c r="K66" s="125">
        <f t="shared" si="16"/>
        <v>2626000</v>
      </c>
      <c r="L66" s="125">
        <f t="shared" si="16"/>
        <v>0</v>
      </c>
      <c r="M66" s="125">
        <f t="shared" si="16"/>
        <v>0</v>
      </c>
      <c r="N66" s="125">
        <f t="shared" si="16"/>
        <v>0</v>
      </c>
      <c r="O66" s="125">
        <f t="shared" si="16"/>
        <v>0</v>
      </c>
      <c r="P66" s="125">
        <f t="shared" si="16"/>
        <v>0</v>
      </c>
      <c r="Q66" s="125">
        <f t="shared" si="16"/>
        <v>0</v>
      </c>
      <c r="R66" s="125">
        <f>SUM(R65)</f>
        <v>2626000</v>
      </c>
      <c r="S66" s="127">
        <f>SUM(C66:Q66)</f>
        <v>2626000</v>
      </c>
    </row>
    <row r="67" spans="1:19" ht="15.75" customHeight="1">
      <c r="A67" s="229" t="s">
        <v>8</v>
      </c>
      <c r="B67" s="133" t="s">
        <v>154</v>
      </c>
      <c r="C67" s="124">
        <v>0</v>
      </c>
      <c r="D67" s="124">
        <v>0</v>
      </c>
      <c r="E67" s="124">
        <v>0</v>
      </c>
      <c r="F67" s="124">
        <v>0</v>
      </c>
      <c r="G67" s="124">
        <v>0</v>
      </c>
      <c r="H67" s="124">
        <v>0</v>
      </c>
      <c r="I67" s="124">
        <v>0</v>
      </c>
      <c r="J67" s="124">
        <v>0</v>
      </c>
      <c r="K67" s="124">
        <v>0</v>
      </c>
      <c r="L67" s="124">
        <v>0</v>
      </c>
      <c r="M67" s="124">
        <v>0</v>
      </c>
      <c r="N67" s="124">
        <v>0</v>
      </c>
      <c r="O67" s="124">
        <v>0</v>
      </c>
      <c r="P67" s="124">
        <v>0</v>
      </c>
      <c r="Q67" s="124">
        <v>21160</v>
      </c>
      <c r="R67" s="124">
        <f>SUM(C67:Q67)</f>
        <v>21160</v>
      </c>
    </row>
    <row r="68" spans="1:19" ht="14.25" customHeight="1">
      <c r="A68" s="230"/>
      <c r="B68" s="133" t="s">
        <v>156</v>
      </c>
      <c r="C68" s="124">
        <v>0</v>
      </c>
      <c r="D68" s="124">
        <v>0</v>
      </c>
      <c r="E68" s="124">
        <v>0</v>
      </c>
      <c r="F68" s="124">
        <v>0</v>
      </c>
      <c r="G68" s="124">
        <v>0</v>
      </c>
      <c r="H68" s="124">
        <v>0</v>
      </c>
      <c r="I68" s="124">
        <v>0</v>
      </c>
      <c r="J68" s="124">
        <v>0</v>
      </c>
      <c r="K68" s="124">
        <v>0</v>
      </c>
      <c r="L68" s="124">
        <v>0</v>
      </c>
      <c r="M68" s="124">
        <v>0</v>
      </c>
      <c r="N68" s="124">
        <v>0</v>
      </c>
      <c r="O68" s="124">
        <v>0</v>
      </c>
      <c r="P68" s="124">
        <v>0</v>
      </c>
      <c r="Q68" s="124">
        <v>4709600</v>
      </c>
      <c r="R68" s="124">
        <f t="shared" ref="R68:R72" si="17">SUM(C68:Q68)</f>
        <v>4709600</v>
      </c>
    </row>
    <row r="69" spans="1:19" ht="14.25" customHeight="1">
      <c r="A69" s="230"/>
      <c r="B69" s="133" t="s">
        <v>157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2781600</v>
      </c>
      <c r="R69" s="124">
        <f t="shared" si="17"/>
        <v>2781600</v>
      </c>
    </row>
    <row r="70" spans="1:19" ht="14.25" customHeight="1">
      <c r="A70" s="230"/>
      <c r="B70" s="133" t="s">
        <v>158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6000</v>
      </c>
      <c r="R70" s="124">
        <f t="shared" si="17"/>
        <v>6000</v>
      </c>
    </row>
    <row r="71" spans="1:19" ht="14.25" customHeight="1">
      <c r="A71" s="230"/>
      <c r="B71" s="133" t="s">
        <v>159</v>
      </c>
      <c r="C71" s="124">
        <v>0</v>
      </c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0</v>
      </c>
      <c r="M71" s="124">
        <v>0</v>
      </c>
      <c r="N71" s="124">
        <v>0</v>
      </c>
      <c r="O71" s="124">
        <v>0</v>
      </c>
      <c r="P71" s="124">
        <v>0</v>
      </c>
      <c r="Q71" s="124">
        <v>38984</v>
      </c>
      <c r="R71" s="124">
        <f t="shared" si="17"/>
        <v>38984</v>
      </c>
    </row>
    <row r="72" spans="1:19" ht="14.25" customHeight="1">
      <c r="A72" s="230"/>
      <c r="B72" s="133" t="s">
        <v>160</v>
      </c>
      <c r="C72" s="124">
        <v>0</v>
      </c>
      <c r="D72" s="124">
        <v>0</v>
      </c>
      <c r="E72" s="124">
        <v>0</v>
      </c>
      <c r="F72" s="124">
        <v>0</v>
      </c>
      <c r="G72" s="124">
        <v>0</v>
      </c>
      <c r="H72" s="124">
        <v>0</v>
      </c>
      <c r="I72" s="124">
        <v>0</v>
      </c>
      <c r="J72" s="124">
        <v>0</v>
      </c>
      <c r="K72" s="124">
        <v>0</v>
      </c>
      <c r="L72" s="124">
        <v>0</v>
      </c>
      <c r="M72" s="124">
        <v>0</v>
      </c>
      <c r="N72" s="124">
        <v>0</v>
      </c>
      <c r="O72" s="124">
        <v>0</v>
      </c>
      <c r="P72" s="124">
        <v>0</v>
      </c>
      <c r="Q72" s="124">
        <v>71842</v>
      </c>
      <c r="R72" s="124">
        <f t="shared" si="17"/>
        <v>71842</v>
      </c>
    </row>
    <row r="73" spans="1:19" ht="14.25" customHeight="1">
      <c r="A73" s="231"/>
      <c r="B73" s="113"/>
      <c r="C73" s="125">
        <f>SUM(C67:C72)</f>
        <v>0</v>
      </c>
      <c r="D73" s="125">
        <f t="shared" ref="D73:Q73" si="18">SUM(D67:D72)</f>
        <v>0</v>
      </c>
      <c r="E73" s="125">
        <f t="shared" si="18"/>
        <v>0</v>
      </c>
      <c r="F73" s="125">
        <f t="shared" si="18"/>
        <v>0</v>
      </c>
      <c r="G73" s="125">
        <f t="shared" si="18"/>
        <v>0</v>
      </c>
      <c r="H73" s="125">
        <f t="shared" si="18"/>
        <v>0</v>
      </c>
      <c r="I73" s="125">
        <f t="shared" si="18"/>
        <v>0</v>
      </c>
      <c r="J73" s="125">
        <f t="shared" si="18"/>
        <v>0</v>
      </c>
      <c r="K73" s="125">
        <f t="shared" si="18"/>
        <v>0</v>
      </c>
      <c r="L73" s="125">
        <f t="shared" si="18"/>
        <v>0</v>
      </c>
      <c r="M73" s="125">
        <f t="shared" si="18"/>
        <v>0</v>
      </c>
      <c r="N73" s="125">
        <f t="shared" si="18"/>
        <v>0</v>
      </c>
      <c r="O73" s="125">
        <f t="shared" si="18"/>
        <v>0</v>
      </c>
      <c r="P73" s="125">
        <f t="shared" si="18"/>
        <v>0</v>
      </c>
      <c r="Q73" s="125">
        <f t="shared" si="18"/>
        <v>7629186</v>
      </c>
      <c r="R73" s="125">
        <f>SUM(R67:R72)</f>
        <v>7629186</v>
      </c>
      <c r="S73" s="127">
        <f>SUM(C73:Q73)</f>
        <v>7629186</v>
      </c>
    </row>
    <row r="74" spans="1:19" ht="14.25" customHeight="1">
      <c r="A74" s="227"/>
      <c r="B74" s="228"/>
      <c r="C74" s="126">
        <f>SUM(C73,C66,C64,C62,C60,C53,C47,C35,C29,C24,C18)</f>
        <v>3865910.31</v>
      </c>
      <c r="D74" s="126">
        <f t="shared" ref="D74:Q74" si="19">SUM(D73,D66,D64,D62,D60,D53,D47,D35,D29,D24,D18)</f>
        <v>1231238.95</v>
      </c>
      <c r="E74" s="126">
        <f t="shared" si="19"/>
        <v>40000</v>
      </c>
      <c r="F74" s="126">
        <f t="shared" si="19"/>
        <v>109095</v>
      </c>
      <c r="G74" s="126">
        <f t="shared" si="19"/>
        <v>983798.4</v>
      </c>
      <c r="H74" s="126">
        <f t="shared" si="19"/>
        <v>70000</v>
      </c>
      <c r="I74" s="126">
        <f t="shared" si="19"/>
        <v>35000</v>
      </c>
      <c r="J74" s="126">
        <f t="shared" si="19"/>
        <v>1809036.3</v>
      </c>
      <c r="K74" s="126">
        <f t="shared" si="19"/>
        <v>2626000</v>
      </c>
      <c r="L74" s="126">
        <f t="shared" si="19"/>
        <v>280418</v>
      </c>
      <c r="M74" s="126">
        <f t="shared" si="19"/>
        <v>21000</v>
      </c>
      <c r="N74" s="126">
        <f t="shared" si="19"/>
        <v>530510</v>
      </c>
      <c r="O74" s="126">
        <f t="shared" si="19"/>
        <v>155806</v>
      </c>
      <c r="P74" s="126">
        <f t="shared" si="19"/>
        <v>10000</v>
      </c>
      <c r="Q74" s="126">
        <f t="shared" si="19"/>
        <v>7629186</v>
      </c>
      <c r="R74" s="126">
        <f>SUM(R18,R24,R29,R35,R47,R53,R60,R62,R64,R66,R73)</f>
        <v>19396998.960000001</v>
      </c>
      <c r="S74" s="127">
        <f>SUM(C74:Q74)</f>
        <v>19396998.960000001</v>
      </c>
    </row>
    <row r="75" spans="1:19" ht="0" hidden="1" customHeight="1"/>
  </sheetData>
  <mergeCells count="46">
    <mergeCell ref="A4:R4"/>
    <mergeCell ref="A74:B74"/>
    <mergeCell ref="A67:A73"/>
    <mergeCell ref="A65:A66"/>
    <mergeCell ref="A63:A64"/>
    <mergeCell ref="A61:A62"/>
    <mergeCell ref="A54:A60"/>
    <mergeCell ref="A48:A53"/>
    <mergeCell ref="A36:A47"/>
    <mergeCell ref="A30:A35"/>
    <mergeCell ref="A25:A29"/>
    <mergeCell ref="A19:A24"/>
    <mergeCell ref="A13:A18"/>
    <mergeCell ref="M9:M10"/>
    <mergeCell ref="N9:N10"/>
    <mergeCell ref="O9:O10"/>
    <mergeCell ref="P9:P10"/>
    <mergeCell ref="Q9:Q10"/>
    <mergeCell ref="A10:A11"/>
    <mergeCell ref="G9:G10"/>
    <mergeCell ref="H9:H10"/>
    <mergeCell ref="I9:I10"/>
    <mergeCell ref="J9:J10"/>
    <mergeCell ref="K9:K10"/>
    <mergeCell ref="L9:L10"/>
    <mergeCell ref="I6:I7"/>
    <mergeCell ref="J6:K7"/>
    <mergeCell ref="L6:L7"/>
    <mergeCell ref="M6:O7"/>
    <mergeCell ref="P6:P7"/>
    <mergeCell ref="C6:D7"/>
    <mergeCell ref="E6:E7"/>
    <mergeCell ref="F6:G7"/>
    <mergeCell ref="A2:R2"/>
    <mergeCell ref="A3:R3"/>
    <mergeCell ref="Q6:Q7"/>
    <mergeCell ref="R6:R11"/>
    <mergeCell ref="C8:D8"/>
    <mergeCell ref="F8:G8"/>
    <mergeCell ref="J8:K8"/>
    <mergeCell ref="M8:O8"/>
    <mergeCell ref="C9:C10"/>
    <mergeCell ref="D9:D10"/>
    <mergeCell ref="E9:E10"/>
    <mergeCell ref="F9:F10"/>
    <mergeCell ref="H6:H7"/>
  </mergeCells>
  <pageMargins left="3.937007874015748E-2" right="3.937007874015748E-2" top="0.47244094488188981" bottom="0.47244094488188981" header="0.47244094488188981" footer="0.47244094488188981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T28"/>
  <sheetViews>
    <sheetView showGridLines="0" workbookViewId="0">
      <pane ySplit="2" topLeftCell="A3" activePane="bottomLeft" state="frozen"/>
      <selection pane="bottomLeft" activeCell="L34" sqref="L34"/>
    </sheetView>
  </sheetViews>
  <sheetFormatPr defaultRowHeight="14.25"/>
  <cols>
    <col min="1" max="1" width="0.75" style="72" customWidth="1"/>
    <col min="2" max="2" width="15.75" style="72" customWidth="1"/>
    <col min="3" max="3" width="3.75" style="72" customWidth="1"/>
    <col min="4" max="4" width="5.75" style="72" customWidth="1"/>
    <col min="5" max="5" width="0.375" style="72" customWidth="1"/>
    <col min="6" max="6" width="16.625" style="72" customWidth="1"/>
    <col min="7" max="7" width="4.125" style="72" customWidth="1"/>
    <col min="8" max="8" width="0.75" style="72" customWidth="1"/>
    <col min="9" max="9" width="0.25" style="72" customWidth="1"/>
    <col min="10" max="10" width="9.625" style="72" customWidth="1"/>
    <col min="11" max="11" width="0.5" style="72" customWidth="1"/>
    <col min="12" max="13" width="17.25" style="72" customWidth="1"/>
    <col min="14" max="14" width="3" style="72" customWidth="1"/>
    <col min="15" max="15" width="14.25" style="72" customWidth="1"/>
    <col min="16" max="16" width="17.25" style="72" customWidth="1"/>
    <col min="17" max="17" width="0" style="72" hidden="1" customWidth="1"/>
    <col min="18" max="18" width="2.25" style="72" customWidth="1"/>
    <col min="19" max="19" width="13.875" style="72" customWidth="1"/>
    <col min="20" max="20" width="0.25" style="72" customWidth="1"/>
    <col min="21" max="16384" width="9" style="72"/>
  </cols>
  <sheetData>
    <row r="1" spans="1:20">
      <c r="A1" s="232" t="s">
        <v>429</v>
      </c>
      <c r="B1" s="140"/>
      <c r="C1" s="140"/>
      <c r="D1" s="140"/>
      <c r="E1" s="140"/>
      <c r="F1" s="140"/>
      <c r="G1" s="140"/>
      <c r="S1" s="73" t="s">
        <v>226</v>
      </c>
    </row>
    <row r="2" spans="1:20" ht="15.4" customHeight="1"/>
    <row r="3" spans="1:20" ht="18" customHeight="1">
      <c r="A3" s="233" t="s">
        <v>0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</row>
    <row r="4" spans="1:20" ht="18" customHeight="1">
      <c r="A4" s="233" t="s">
        <v>430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</row>
    <row r="5" spans="1:20" ht="18" customHeight="1">
      <c r="A5" s="234" t="s">
        <v>431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</row>
    <row r="6" spans="1:20" ht="0" hidden="1" customHeight="1"/>
    <row r="7" spans="1:20" ht="2.65" customHeight="1"/>
    <row r="8" spans="1:20">
      <c r="A8" s="94"/>
      <c r="B8" s="95"/>
      <c r="C8" s="95"/>
      <c r="D8" s="95"/>
      <c r="E8" s="95"/>
      <c r="F8" s="95"/>
      <c r="G8" s="235" t="s">
        <v>118</v>
      </c>
      <c r="H8" s="236"/>
      <c r="I8" s="236"/>
      <c r="J8" s="236"/>
      <c r="K8" s="96"/>
      <c r="L8" s="237" t="s">
        <v>111</v>
      </c>
      <c r="M8" s="237" t="s">
        <v>112</v>
      </c>
      <c r="N8" s="155"/>
      <c r="O8" s="156"/>
      <c r="P8" s="143" t="s">
        <v>7</v>
      </c>
    </row>
    <row r="9" spans="1:20">
      <c r="A9" s="97"/>
      <c r="B9" s="98"/>
      <c r="C9" s="98"/>
      <c r="D9" s="98"/>
      <c r="E9" s="98"/>
      <c r="F9" s="98"/>
      <c r="G9" s="98"/>
      <c r="H9" s="98"/>
      <c r="I9" s="98"/>
      <c r="J9" s="98"/>
      <c r="K9" s="99"/>
      <c r="L9" s="238"/>
      <c r="M9" s="239"/>
      <c r="N9" s="240"/>
      <c r="O9" s="241"/>
      <c r="P9" s="242"/>
    </row>
    <row r="10" spans="1:20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  <c r="L10" s="100" t="s">
        <v>113</v>
      </c>
      <c r="M10" s="244" t="s">
        <v>114</v>
      </c>
      <c r="N10" s="245"/>
      <c r="O10" s="246"/>
      <c r="P10" s="242"/>
    </row>
    <row r="11" spans="1:20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9"/>
      <c r="L11" s="247" t="s">
        <v>115</v>
      </c>
      <c r="M11" s="247" t="s">
        <v>116</v>
      </c>
      <c r="N11" s="247" t="s">
        <v>117</v>
      </c>
      <c r="O11" s="156"/>
      <c r="P11" s="242"/>
    </row>
    <row r="12" spans="1:20">
      <c r="A12" s="248" t="s">
        <v>432</v>
      </c>
      <c r="B12" s="249"/>
      <c r="C12" s="249"/>
      <c r="D12" s="98"/>
      <c r="E12" s="98"/>
      <c r="F12" s="98"/>
      <c r="G12" s="98"/>
      <c r="H12" s="98"/>
      <c r="I12" s="98"/>
      <c r="J12" s="98"/>
      <c r="K12" s="99"/>
      <c r="L12" s="238"/>
      <c r="M12" s="238"/>
      <c r="N12" s="239"/>
      <c r="O12" s="241"/>
      <c r="P12" s="242"/>
    </row>
    <row r="13" spans="1:20">
      <c r="A13" s="250"/>
      <c r="B13" s="249"/>
      <c r="C13" s="249"/>
      <c r="D13" s="98"/>
      <c r="E13" s="98"/>
      <c r="F13" s="98"/>
      <c r="G13" s="98"/>
      <c r="H13" s="98"/>
      <c r="I13" s="98"/>
      <c r="J13" s="98"/>
      <c r="K13" s="99"/>
      <c r="L13" s="251" t="s">
        <v>119</v>
      </c>
      <c r="M13" s="251" t="s">
        <v>120</v>
      </c>
      <c r="N13" s="251" t="s">
        <v>121</v>
      </c>
      <c r="O13" s="252"/>
      <c r="P13" s="242"/>
    </row>
    <row r="14" spans="1:20">
      <c r="A14" s="101"/>
      <c r="B14" s="102"/>
      <c r="C14" s="102"/>
      <c r="D14" s="102"/>
      <c r="E14" s="102"/>
      <c r="F14" s="102"/>
      <c r="G14" s="102"/>
      <c r="H14" s="102"/>
      <c r="I14" s="102"/>
      <c r="J14" s="102"/>
      <c r="K14" s="103"/>
      <c r="L14" s="243"/>
      <c r="M14" s="243"/>
      <c r="N14" s="253"/>
      <c r="O14" s="146"/>
      <c r="P14" s="243"/>
    </row>
    <row r="15" spans="1:20">
      <c r="A15" s="258" t="s">
        <v>5</v>
      </c>
      <c r="B15" s="261" t="s">
        <v>12</v>
      </c>
      <c r="C15" s="264" t="s">
        <v>433</v>
      </c>
      <c r="D15" s="156"/>
      <c r="E15" s="104" t="s">
        <v>5</v>
      </c>
      <c r="F15" s="255" t="s">
        <v>122</v>
      </c>
      <c r="G15" s="138"/>
      <c r="H15" s="138"/>
      <c r="I15" s="256"/>
      <c r="J15" s="257" t="s">
        <v>434</v>
      </c>
      <c r="K15" s="136"/>
      <c r="L15" s="105">
        <v>0</v>
      </c>
      <c r="M15" s="105">
        <v>0</v>
      </c>
      <c r="N15" s="254">
        <v>0</v>
      </c>
      <c r="O15" s="136"/>
      <c r="P15" s="105">
        <v>0</v>
      </c>
    </row>
    <row r="16" spans="1:20">
      <c r="A16" s="259"/>
      <c r="B16" s="262"/>
      <c r="C16" s="140"/>
      <c r="D16" s="265"/>
      <c r="E16" s="104" t="s">
        <v>5</v>
      </c>
      <c r="F16" s="255" t="s">
        <v>123</v>
      </c>
      <c r="G16" s="138"/>
      <c r="H16" s="138"/>
      <c r="I16" s="256"/>
      <c r="J16" s="257" t="s">
        <v>435</v>
      </c>
      <c r="K16" s="136"/>
      <c r="L16" s="105">
        <v>0</v>
      </c>
      <c r="M16" s="105">
        <v>0</v>
      </c>
      <c r="N16" s="254">
        <v>0</v>
      </c>
      <c r="O16" s="136"/>
      <c r="P16" s="105">
        <v>0</v>
      </c>
    </row>
    <row r="17" spans="1:16">
      <c r="A17" s="259"/>
      <c r="B17" s="262"/>
      <c r="C17" s="140"/>
      <c r="D17" s="265"/>
      <c r="E17" s="104" t="s">
        <v>5</v>
      </c>
      <c r="F17" s="255" t="s">
        <v>124</v>
      </c>
      <c r="G17" s="138"/>
      <c r="H17" s="138"/>
      <c r="I17" s="256"/>
      <c r="J17" s="257" t="s">
        <v>436</v>
      </c>
      <c r="K17" s="136"/>
      <c r="L17" s="105">
        <v>0</v>
      </c>
      <c r="M17" s="105">
        <v>0</v>
      </c>
      <c r="N17" s="254">
        <v>0</v>
      </c>
      <c r="O17" s="136"/>
      <c r="P17" s="105">
        <v>0</v>
      </c>
    </row>
    <row r="18" spans="1:16">
      <c r="A18" s="259"/>
      <c r="B18" s="263"/>
      <c r="C18" s="145"/>
      <c r="D18" s="146"/>
      <c r="E18" s="266" t="s">
        <v>125</v>
      </c>
      <c r="F18" s="138"/>
      <c r="G18" s="138"/>
      <c r="H18" s="138"/>
      <c r="I18" s="138"/>
      <c r="J18" s="138"/>
      <c r="K18" s="136"/>
      <c r="L18" s="105">
        <v>0</v>
      </c>
      <c r="M18" s="105">
        <v>0</v>
      </c>
      <c r="N18" s="254">
        <v>0</v>
      </c>
      <c r="O18" s="136"/>
      <c r="P18" s="105">
        <v>0</v>
      </c>
    </row>
    <row r="19" spans="1:16">
      <c r="A19" s="260"/>
      <c r="B19" s="266" t="s">
        <v>126</v>
      </c>
      <c r="C19" s="138"/>
      <c r="D19" s="138"/>
      <c r="E19" s="138"/>
      <c r="F19" s="138"/>
      <c r="G19" s="138"/>
      <c r="H19" s="138"/>
      <c r="I19" s="138"/>
      <c r="J19" s="138"/>
      <c r="K19" s="136"/>
      <c r="L19" s="105">
        <v>657300</v>
      </c>
      <c r="M19" s="105">
        <v>446796.05</v>
      </c>
      <c r="N19" s="254">
        <v>0</v>
      </c>
      <c r="O19" s="136"/>
      <c r="P19" s="105">
        <v>1104096.05</v>
      </c>
    </row>
    <row r="20" spans="1:16">
      <c r="A20" s="258" t="s">
        <v>5</v>
      </c>
      <c r="B20" s="261" t="s">
        <v>16</v>
      </c>
      <c r="C20" s="264" t="s">
        <v>437</v>
      </c>
      <c r="D20" s="156"/>
      <c r="E20" s="104" t="s">
        <v>5</v>
      </c>
      <c r="F20" s="255" t="s">
        <v>110</v>
      </c>
      <c r="G20" s="138"/>
      <c r="H20" s="138"/>
      <c r="I20" s="256"/>
      <c r="J20" s="257" t="s">
        <v>438</v>
      </c>
      <c r="K20" s="136"/>
      <c r="L20" s="105">
        <v>0</v>
      </c>
      <c r="M20" s="105">
        <v>0</v>
      </c>
      <c r="N20" s="254">
        <v>1105000</v>
      </c>
      <c r="O20" s="136"/>
      <c r="P20" s="105">
        <v>1105000</v>
      </c>
    </row>
    <row r="21" spans="1:16">
      <c r="A21" s="259"/>
      <c r="B21" s="263"/>
      <c r="C21" s="145"/>
      <c r="D21" s="146"/>
      <c r="E21" s="266" t="s">
        <v>125</v>
      </c>
      <c r="F21" s="138"/>
      <c r="G21" s="138"/>
      <c r="H21" s="138"/>
      <c r="I21" s="138"/>
      <c r="J21" s="138"/>
      <c r="K21" s="136"/>
      <c r="L21" s="105">
        <v>0</v>
      </c>
      <c r="M21" s="105">
        <v>0</v>
      </c>
      <c r="N21" s="254">
        <v>1105000</v>
      </c>
      <c r="O21" s="136"/>
      <c r="P21" s="105">
        <v>1105000</v>
      </c>
    </row>
    <row r="22" spans="1:16">
      <c r="A22" s="260"/>
      <c r="B22" s="266" t="s">
        <v>126</v>
      </c>
      <c r="C22" s="138"/>
      <c r="D22" s="138"/>
      <c r="E22" s="138"/>
      <c r="F22" s="138"/>
      <c r="G22" s="138"/>
      <c r="H22" s="138"/>
      <c r="I22" s="138"/>
      <c r="J22" s="138"/>
      <c r="K22" s="136"/>
      <c r="L22" s="105">
        <v>0</v>
      </c>
      <c r="M22" s="105">
        <v>662000</v>
      </c>
      <c r="N22" s="254">
        <v>7661600</v>
      </c>
      <c r="O22" s="136"/>
      <c r="P22" s="105">
        <v>8323600</v>
      </c>
    </row>
    <row r="23" spans="1:16" ht="0" hidden="1" customHeight="1"/>
    <row r="24" spans="1:16" ht="2.85" customHeight="1"/>
    <row r="25" spans="1:16">
      <c r="P25" s="267" t="s">
        <v>5</v>
      </c>
    </row>
    <row r="26" spans="1:16">
      <c r="P26" s="140"/>
    </row>
    <row r="27" spans="1:16">
      <c r="A27" s="268" t="s">
        <v>127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6"/>
      <c r="L27" s="106">
        <v>0</v>
      </c>
      <c r="M27" s="106">
        <v>0</v>
      </c>
      <c r="N27" s="269">
        <v>1105000</v>
      </c>
      <c r="O27" s="136"/>
      <c r="P27" s="106">
        <v>1105000</v>
      </c>
    </row>
    <row r="28" spans="1:16">
      <c r="A28" s="268" t="s">
        <v>128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6"/>
      <c r="L28" s="106">
        <v>657300</v>
      </c>
      <c r="M28" s="106">
        <v>1108796.05</v>
      </c>
      <c r="N28" s="269">
        <v>7661600</v>
      </c>
      <c r="O28" s="136"/>
      <c r="P28" s="106">
        <v>9427696.0500000007</v>
      </c>
    </row>
  </sheetData>
  <mergeCells count="47">
    <mergeCell ref="P25:P26"/>
    <mergeCell ref="A27:K27"/>
    <mergeCell ref="N27:O27"/>
    <mergeCell ref="A28:K28"/>
    <mergeCell ref="N28:O28"/>
    <mergeCell ref="B22:K22"/>
    <mergeCell ref="N22:O22"/>
    <mergeCell ref="A20:A22"/>
    <mergeCell ref="B20:B21"/>
    <mergeCell ref="C20:D21"/>
    <mergeCell ref="F20:I20"/>
    <mergeCell ref="J20:K20"/>
    <mergeCell ref="N18:O18"/>
    <mergeCell ref="B19:K19"/>
    <mergeCell ref="N19:O19"/>
    <mergeCell ref="N20:O20"/>
    <mergeCell ref="E21:K21"/>
    <mergeCell ref="N21:O21"/>
    <mergeCell ref="A15:A19"/>
    <mergeCell ref="B15:B18"/>
    <mergeCell ref="C15:D18"/>
    <mergeCell ref="F15:I15"/>
    <mergeCell ref="J15:K15"/>
    <mergeCell ref="J17:K17"/>
    <mergeCell ref="E18:K18"/>
    <mergeCell ref="N15:O15"/>
    <mergeCell ref="F16:I16"/>
    <mergeCell ref="J16:K16"/>
    <mergeCell ref="N16:O16"/>
    <mergeCell ref="F17:I17"/>
    <mergeCell ref="N17:O17"/>
    <mergeCell ref="A1:G1"/>
    <mergeCell ref="A3:T3"/>
    <mergeCell ref="A4:T4"/>
    <mergeCell ref="A5:T5"/>
    <mergeCell ref="G8:J8"/>
    <mergeCell ref="L8:L9"/>
    <mergeCell ref="M8:O9"/>
    <mergeCell ref="P8:P14"/>
    <mergeCell ref="M10:O10"/>
    <mergeCell ref="L11:L12"/>
    <mergeCell ref="M11:M12"/>
    <mergeCell ref="N11:O12"/>
    <mergeCell ref="A12:C13"/>
    <mergeCell ref="L13:L14"/>
    <mergeCell ref="M13:M14"/>
    <mergeCell ref="N13:O14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E77"/>
  <sheetViews>
    <sheetView showGridLines="0" workbookViewId="0">
      <pane ySplit="2" topLeftCell="A3" activePane="bottomLeft" state="frozen"/>
      <selection pane="bottomLeft" activeCell="M31" sqref="M31:N31"/>
    </sheetView>
  </sheetViews>
  <sheetFormatPr defaultRowHeight="14.25"/>
  <cols>
    <col min="1" max="1" width="0.625" style="72" customWidth="1"/>
    <col min="2" max="2" width="14.75" style="72" customWidth="1"/>
    <col min="3" max="3" width="4.875" style="72" customWidth="1"/>
    <col min="4" max="4" width="8.75" style="72" customWidth="1"/>
    <col min="5" max="5" width="0.375" style="72" customWidth="1"/>
    <col min="6" max="6" width="17.75" style="72" customWidth="1"/>
    <col min="7" max="7" width="0.75" style="72" customWidth="1"/>
    <col min="8" max="8" width="3.25" style="72" customWidth="1"/>
    <col min="9" max="9" width="0.5" style="72" customWidth="1"/>
    <col min="10" max="10" width="14.625" style="72" customWidth="1"/>
    <col min="11" max="11" width="0" style="72" hidden="1" customWidth="1"/>
    <col min="12" max="12" width="17.25" style="72" customWidth="1"/>
    <col min="13" max="13" width="12.25" style="72" customWidth="1"/>
    <col min="14" max="14" width="5.125" style="72" customWidth="1"/>
    <col min="15" max="15" width="17.25" style="72" customWidth="1"/>
    <col min="16" max="16" width="11.5" style="72" customWidth="1"/>
    <col min="17" max="17" width="5.75" style="72" customWidth="1"/>
    <col min="18" max="18" width="8" style="72" customWidth="1"/>
    <col min="19" max="19" width="0.25" style="72" customWidth="1"/>
    <col min="20" max="20" width="9" style="72" customWidth="1"/>
    <col min="21" max="31" width="17.25" style="72" customWidth="1"/>
    <col min="32" max="16384" width="9" style="72"/>
  </cols>
  <sheetData>
    <row r="1" spans="1:31" ht="12.95" customHeight="1">
      <c r="A1" s="232" t="s">
        <v>439</v>
      </c>
      <c r="B1" s="140"/>
      <c r="C1" s="140"/>
      <c r="D1" s="140"/>
      <c r="E1" s="140"/>
      <c r="F1" s="140"/>
      <c r="Q1" s="270" t="s">
        <v>226</v>
      </c>
      <c r="R1" s="140"/>
    </row>
    <row r="2" spans="1:31" ht="15.4" customHeight="1"/>
    <row r="3" spans="1:31" ht="18" customHeight="1">
      <c r="A3" s="233" t="s">
        <v>0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31" ht="18" customHeight="1">
      <c r="A4" s="233" t="s">
        <v>440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31" ht="18" customHeight="1">
      <c r="A5" s="234" t="s">
        <v>441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</row>
    <row r="6" spans="1:31" ht="0" hidden="1" customHeight="1"/>
    <row r="7" spans="1:31" ht="2.65" customHeight="1"/>
    <row r="8" spans="1:31">
      <c r="A8" s="94"/>
      <c r="B8" s="95"/>
      <c r="C8" s="95"/>
      <c r="D8" s="95"/>
      <c r="E8" s="95"/>
      <c r="F8" s="95"/>
      <c r="G8" s="95"/>
      <c r="H8" s="95"/>
      <c r="I8" s="95"/>
      <c r="J8" s="107" t="s">
        <v>118</v>
      </c>
      <c r="L8" s="237" t="s">
        <v>129</v>
      </c>
      <c r="M8" s="155"/>
      <c r="N8" s="156"/>
      <c r="O8" s="237" t="s">
        <v>111</v>
      </c>
      <c r="P8" s="237" t="s">
        <v>130</v>
      </c>
      <c r="Q8" s="155"/>
      <c r="R8" s="155"/>
      <c r="S8" s="155"/>
      <c r="T8" s="156"/>
      <c r="U8" s="237" t="s">
        <v>193</v>
      </c>
      <c r="V8" s="237" t="s">
        <v>194</v>
      </c>
      <c r="W8" s="237" t="s">
        <v>112</v>
      </c>
      <c r="X8" s="156"/>
      <c r="Y8" s="237" t="s">
        <v>131</v>
      </c>
      <c r="Z8" s="237" t="s">
        <v>132</v>
      </c>
      <c r="AA8" s="155"/>
      <c r="AB8" s="156"/>
      <c r="AC8" s="237" t="s">
        <v>195</v>
      </c>
      <c r="AD8" s="237" t="s">
        <v>133</v>
      </c>
      <c r="AE8" s="143" t="s">
        <v>7</v>
      </c>
    </row>
    <row r="9" spans="1:31">
      <c r="A9" s="97"/>
      <c r="B9" s="98"/>
      <c r="C9" s="98"/>
      <c r="D9" s="98"/>
      <c r="E9" s="98"/>
      <c r="F9" s="98"/>
      <c r="G9" s="98"/>
      <c r="H9" s="98"/>
      <c r="I9" s="98"/>
      <c r="J9" s="99"/>
      <c r="L9" s="239"/>
      <c r="M9" s="240"/>
      <c r="N9" s="241"/>
      <c r="O9" s="238"/>
      <c r="P9" s="239"/>
      <c r="Q9" s="240"/>
      <c r="R9" s="240"/>
      <c r="S9" s="240"/>
      <c r="T9" s="241"/>
      <c r="U9" s="238"/>
      <c r="V9" s="238"/>
      <c r="W9" s="239"/>
      <c r="X9" s="241"/>
      <c r="Y9" s="238"/>
      <c r="Z9" s="239"/>
      <c r="AA9" s="240"/>
      <c r="AB9" s="241"/>
      <c r="AC9" s="238"/>
      <c r="AD9" s="238"/>
      <c r="AE9" s="242"/>
    </row>
    <row r="10" spans="1:31">
      <c r="A10" s="97"/>
      <c r="B10" s="98"/>
      <c r="C10" s="98"/>
      <c r="D10" s="98"/>
      <c r="E10" s="98"/>
      <c r="F10" s="98"/>
      <c r="G10" s="98"/>
      <c r="H10" s="98"/>
      <c r="I10" s="98"/>
      <c r="J10" s="99"/>
      <c r="L10" s="244" t="s">
        <v>134</v>
      </c>
      <c r="M10" s="245"/>
      <c r="N10" s="246"/>
      <c r="O10" s="100" t="s">
        <v>113</v>
      </c>
      <c r="P10" s="244" t="s">
        <v>135</v>
      </c>
      <c r="Q10" s="245"/>
      <c r="R10" s="245"/>
      <c r="S10" s="245"/>
      <c r="T10" s="246"/>
      <c r="U10" s="100" t="s">
        <v>196</v>
      </c>
      <c r="V10" s="100" t="s">
        <v>197</v>
      </c>
      <c r="W10" s="244" t="s">
        <v>114</v>
      </c>
      <c r="X10" s="246"/>
      <c r="Y10" s="100" t="s">
        <v>136</v>
      </c>
      <c r="Z10" s="244" t="s">
        <v>137</v>
      </c>
      <c r="AA10" s="245"/>
      <c r="AB10" s="246"/>
      <c r="AC10" s="100" t="s">
        <v>198</v>
      </c>
      <c r="AD10" s="100" t="s">
        <v>138</v>
      </c>
      <c r="AE10" s="242"/>
    </row>
    <row r="11" spans="1:31">
      <c r="A11" s="97"/>
      <c r="B11" s="98"/>
      <c r="C11" s="98"/>
      <c r="D11" s="98"/>
      <c r="E11" s="98"/>
      <c r="F11" s="98"/>
      <c r="G11" s="98"/>
      <c r="H11" s="98"/>
      <c r="I11" s="98"/>
      <c r="J11" s="99"/>
      <c r="L11" s="247" t="s">
        <v>139</v>
      </c>
      <c r="M11" s="247" t="s">
        <v>140</v>
      </c>
      <c r="N11" s="156"/>
      <c r="O11" s="247" t="s">
        <v>115</v>
      </c>
      <c r="P11" s="247" t="s">
        <v>141</v>
      </c>
      <c r="Q11" s="156"/>
      <c r="R11" s="247" t="s">
        <v>142</v>
      </c>
      <c r="S11" s="155"/>
      <c r="T11" s="156"/>
      <c r="U11" s="247" t="s">
        <v>199</v>
      </c>
      <c r="V11" s="247" t="s">
        <v>200</v>
      </c>
      <c r="W11" s="247" t="s">
        <v>116</v>
      </c>
      <c r="X11" s="247" t="s">
        <v>117</v>
      </c>
      <c r="Y11" s="247" t="s">
        <v>143</v>
      </c>
      <c r="Z11" s="247" t="s">
        <v>201</v>
      </c>
      <c r="AA11" s="247" t="s">
        <v>144</v>
      </c>
      <c r="AB11" s="247" t="s">
        <v>145</v>
      </c>
      <c r="AC11" s="247" t="s">
        <v>202</v>
      </c>
      <c r="AD11" s="247" t="s">
        <v>8</v>
      </c>
      <c r="AE11" s="242"/>
    </row>
    <row r="12" spans="1:31">
      <c r="A12" s="248" t="s">
        <v>432</v>
      </c>
      <c r="B12" s="249"/>
      <c r="C12" s="249"/>
      <c r="D12" s="98"/>
      <c r="E12" s="98"/>
      <c r="F12" s="98"/>
      <c r="G12" s="98"/>
      <c r="H12" s="98"/>
      <c r="I12" s="98"/>
      <c r="J12" s="99"/>
      <c r="L12" s="238"/>
      <c r="M12" s="239"/>
      <c r="N12" s="241"/>
      <c r="O12" s="238"/>
      <c r="P12" s="239"/>
      <c r="Q12" s="241"/>
      <c r="R12" s="239"/>
      <c r="S12" s="240"/>
      <c r="T12" s="241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42"/>
    </row>
    <row r="13" spans="1:31">
      <c r="A13" s="253"/>
      <c r="B13" s="271"/>
      <c r="C13" s="271"/>
      <c r="D13" s="102"/>
      <c r="E13" s="102"/>
      <c r="F13" s="102"/>
      <c r="G13" s="102"/>
      <c r="H13" s="102"/>
      <c r="I13" s="102"/>
      <c r="J13" s="103"/>
      <c r="L13" s="108" t="s">
        <v>146</v>
      </c>
      <c r="M13" s="251" t="s">
        <v>147</v>
      </c>
      <c r="N13" s="246"/>
      <c r="O13" s="108" t="s">
        <v>119</v>
      </c>
      <c r="P13" s="251" t="s">
        <v>148</v>
      </c>
      <c r="Q13" s="246"/>
      <c r="R13" s="251" t="s">
        <v>149</v>
      </c>
      <c r="S13" s="245"/>
      <c r="T13" s="246"/>
      <c r="U13" s="108" t="s">
        <v>203</v>
      </c>
      <c r="V13" s="108" t="s">
        <v>204</v>
      </c>
      <c r="W13" s="108" t="s">
        <v>120</v>
      </c>
      <c r="X13" s="108" t="s">
        <v>121</v>
      </c>
      <c r="Y13" s="108" t="s">
        <v>150</v>
      </c>
      <c r="Z13" s="108" t="s">
        <v>205</v>
      </c>
      <c r="AA13" s="108" t="s">
        <v>151</v>
      </c>
      <c r="AB13" s="108" t="s">
        <v>152</v>
      </c>
      <c r="AC13" s="108" t="s">
        <v>206</v>
      </c>
      <c r="AD13" s="108" t="s">
        <v>153</v>
      </c>
      <c r="AE13" s="243"/>
    </row>
    <row r="14" spans="1:31" ht="0" hidden="1" customHeight="1"/>
    <row r="15" spans="1:31">
      <c r="A15" s="258" t="s">
        <v>5</v>
      </c>
      <c r="B15" s="261" t="s">
        <v>9</v>
      </c>
      <c r="C15" s="264" t="s">
        <v>442</v>
      </c>
      <c r="D15" s="156"/>
      <c r="E15" s="104" t="s">
        <v>5</v>
      </c>
      <c r="F15" s="255" t="s">
        <v>162</v>
      </c>
      <c r="G15" s="138"/>
      <c r="H15" s="256"/>
      <c r="I15" s="257" t="s">
        <v>443</v>
      </c>
      <c r="J15" s="136"/>
      <c r="L15" s="83">
        <v>128520</v>
      </c>
      <c r="M15" s="272">
        <v>0</v>
      </c>
      <c r="N15" s="136"/>
      <c r="O15" s="83">
        <v>0</v>
      </c>
      <c r="P15" s="272">
        <v>0</v>
      </c>
      <c r="Q15" s="136"/>
      <c r="R15" s="272">
        <v>0</v>
      </c>
      <c r="S15" s="138"/>
      <c r="T15" s="136"/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128520</v>
      </c>
    </row>
    <row r="16" spans="1:31">
      <c r="A16" s="259"/>
      <c r="B16" s="262"/>
      <c r="C16" s="140"/>
      <c r="D16" s="265"/>
      <c r="E16" s="104" t="s">
        <v>5</v>
      </c>
      <c r="F16" s="255" t="s">
        <v>163</v>
      </c>
      <c r="G16" s="138"/>
      <c r="H16" s="256"/>
      <c r="I16" s="257" t="s">
        <v>444</v>
      </c>
      <c r="J16" s="136"/>
      <c r="L16" s="83">
        <v>10530</v>
      </c>
      <c r="M16" s="272">
        <v>0</v>
      </c>
      <c r="N16" s="136"/>
      <c r="O16" s="83">
        <v>0</v>
      </c>
      <c r="P16" s="272">
        <v>0</v>
      </c>
      <c r="Q16" s="136"/>
      <c r="R16" s="272">
        <v>0</v>
      </c>
      <c r="S16" s="138"/>
      <c r="T16" s="136"/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10530</v>
      </c>
    </row>
    <row r="17" spans="1:31">
      <c r="A17" s="259"/>
      <c r="B17" s="262"/>
      <c r="C17" s="140"/>
      <c r="D17" s="265"/>
      <c r="E17" s="104" t="s">
        <v>5</v>
      </c>
      <c r="F17" s="255" t="s">
        <v>164</v>
      </c>
      <c r="G17" s="138"/>
      <c r="H17" s="256"/>
      <c r="I17" s="257" t="s">
        <v>445</v>
      </c>
      <c r="J17" s="136"/>
      <c r="L17" s="83">
        <v>10530</v>
      </c>
      <c r="M17" s="272">
        <v>0</v>
      </c>
      <c r="N17" s="136"/>
      <c r="O17" s="83">
        <v>0</v>
      </c>
      <c r="P17" s="272">
        <v>0</v>
      </c>
      <c r="Q17" s="136"/>
      <c r="R17" s="272">
        <v>0</v>
      </c>
      <c r="S17" s="138"/>
      <c r="T17" s="136"/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10530</v>
      </c>
    </row>
    <row r="18" spans="1:31">
      <c r="A18" s="259"/>
      <c r="B18" s="262"/>
      <c r="C18" s="140"/>
      <c r="D18" s="265"/>
      <c r="E18" s="104" t="s">
        <v>5</v>
      </c>
      <c r="F18" s="255" t="s">
        <v>165</v>
      </c>
      <c r="G18" s="138"/>
      <c r="H18" s="256"/>
      <c r="I18" s="257" t="s">
        <v>446</v>
      </c>
      <c r="J18" s="136"/>
      <c r="L18" s="83">
        <v>21600</v>
      </c>
      <c r="M18" s="272">
        <v>0</v>
      </c>
      <c r="N18" s="136"/>
      <c r="O18" s="83">
        <v>0</v>
      </c>
      <c r="P18" s="272">
        <v>0</v>
      </c>
      <c r="Q18" s="136"/>
      <c r="R18" s="272">
        <v>0</v>
      </c>
      <c r="S18" s="138"/>
      <c r="T18" s="136"/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21600</v>
      </c>
    </row>
    <row r="19" spans="1:31">
      <c r="A19" s="259"/>
      <c r="B19" s="262"/>
      <c r="C19" s="140"/>
      <c r="D19" s="265"/>
      <c r="E19" s="104" t="s">
        <v>5</v>
      </c>
      <c r="F19" s="255" t="s">
        <v>166</v>
      </c>
      <c r="G19" s="138"/>
      <c r="H19" s="256"/>
      <c r="I19" s="257" t="s">
        <v>447</v>
      </c>
      <c r="J19" s="136"/>
      <c r="L19" s="83">
        <v>558000</v>
      </c>
      <c r="M19" s="272">
        <v>0</v>
      </c>
      <c r="N19" s="136"/>
      <c r="O19" s="83">
        <v>0</v>
      </c>
      <c r="P19" s="272">
        <v>0</v>
      </c>
      <c r="Q19" s="136"/>
      <c r="R19" s="272">
        <v>0</v>
      </c>
      <c r="S19" s="138"/>
      <c r="T19" s="136"/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558000</v>
      </c>
    </row>
    <row r="20" spans="1:31">
      <c r="A20" s="260"/>
      <c r="B20" s="263"/>
      <c r="C20" s="145"/>
      <c r="D20" s="146"/>
      <c r="E20" s="266" t="s">
        <v>125</v>
      </c>
      <c r="F20" s="138"/>
      <c r="G20" s="138"/>
      <c r="H20" s="138"/>
      <c r="I20" s="138"/>
      <c r="J20" s="136"/>
      <c r="L20" s="109">
        <v>729180</v>
      </c>
      <c r="M20" s="273">
        <v>0</v>
      </c>
      <c r="N20" s="136"/>
      <c r="O20" s="109">
        <v>0</v>
      </c>
      <c r="P20" s="273">
        <v>0</v>
      </c>
      <c r="Q20" s="136"/>
      <c r="R20" s="273">
        <v>0</v>
      </c>
      <c r="S20" s="138"/>
      <c r="T20" s="136"/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729180</v>
      </c>
    </row>
    <row r="21" spans="1:31">
      <c r="A21" s="258" t="s">
        <v>5</v>
      </c>
      <c r="B21" s="261" t="s">
        <v>10</v>
      </c>
      <c r="C21" s="264" t="s">
        <v>448</v>
      </c>
      <c r="D21" s="156"/>
      <c r="E21" s="104" t="s">
        <v>5</v>
      </c>
      <c r="F21" s="255" t="s">
        <v>167</v>
      </c>
      <c r="G21" s="138"/>
      <c r="H21" s="256"/>
      <c r="I21" s="257" t="s">
        <v>449</v>
      </c>
      <c r="J21" s="136"/>
      <c r="L21" s="83">
        <v>574590</v>
      </c>
      <c r="M21" s="272">
        <v>349610</v>
      </c>
      <c r="N21" s="136"/>
      <c r="O21" s="83">
        <v>0</v>
      </c>
      <c r="P21" s="272">
        <v>61260</v>
      </c>
      <c r="Q21" s="136"/>
      <c r="R21" s="272">
        <v>0</v>
      </c>
      <c r="S21" s="138"/>
      <c r="T21" s="136"/>
      <c r="U21" s="83">
        <v>0</v>
      </c>
      <c r="V21" s="83">
        <v>0</v>
      </c>
      <c r="W21" s="83">
        <v>457616</v>
      </c>
      <c r="X21" s="83">
        <v>0</v>
      </c>
      <c r="Y21" s="83">
        <v>0</v>
      </c>
      <c r="Z21" s="83">
        <v>0</v>
      </c>
      <c r="AA21" s="83">
        <v>0</v>
      </c>
      <c r="AB21" s="83">
        <v>0</v>
      </c>
      <c r="AC21" s="83">
        <v>0</v>
      </c>
      <c r="AD21" s="83">
        <v>0</v>
      </c>
      <c r="AE21" s="83">
        <v>1443076</v>
      </c>
    </row>
    <row r="22" spans="1:31">
      <c r="A22" s="259"/>
      <c r="B22" s="262"/>
      <c r="C22" s="140"/>
      <c r="D22" s="265"/>
      <c r="E22" s="104" t="s">
        <v>5</v>
      </c>
      <c r="F22" s="255" t="s">
        <v>168</v>
      </c>
      <c r="G22" s="138"/>
      <c r="H22" s="256"/>
      <c r="I22" s="257" t="s">
        <v>450</v>
      </c>
      <c r="J22" s="136"/>
      <c r="L22" s="83">
        <v>0</v>
      </c>
      <c r="M22" s="272">
        <v>20000</v>
      </c>
      <c r="N22" s="136"/>
      <c r="O22" s="83">
        <v>0</v>
      </c>
      <c r="P22" s="272">
        <v>0</v>
      </c>
      <c r="Q22" s="136"/>
      <c r="R22" s="272">
        <v>0</v>
      </c>
      <c r="S22" s="138"/>
      <c r="T22" s="136"/>
      <c r="U22" s="83">
        <v>0</v>
      </c>
      <c r="V22" s="83">
        <v>0</v>
      </c>
      <c r="W22" s="83">
        <v>19075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39075</v>
      </c>
    </row>
    <row r="23" spans="1:31">
      <c r="A23" s="259"/>
      <c r="B23" s="262"/>
      <c r="C23" s="140"/>
      <c r="D23" s="265"/>
      <c r="E23" s="104" t="s">
        <v>5</v>
      </c>
      <c r="F23" s="255" t="s">
        <v>169</v>
      </c>
      <c r="G23" s="138"/>
      <c r="H23" s="256"/>
      <c r="I23" s="257" t="s">
        <v>451</v>
      </c>
      <c r="J23" s="136"/>
      <c r="L23" s="83">
        <v>52500</v>
      </c>
      <c r="M23" s="272">
        <v>10500</v>
      </c>
      <c r="N23" s="136"/>
      <c r="O23" s="83">
        <v>0</v>
      </c>
      <c r="P23" s="272">
        <v>0</v>
      </c>
      <c r="Q23" s="136"/>
      <c r="R23" s="272">
        <v>0</v>
      </c>
      <c r="S23" s="138"/>
      <c r="T23" s="136"/>
      <c r="U23" s="83">
        <v>0</v>
      </c>
      <c r="V23" s="83">
        <v>0</v>
      </c>
      <c r="W23" s="83">
        <v>10500</v>
      </c>
      <c r="X23" s="83">
        <v>0</v>
      </c>
      <c r="Y23" s="83">
        <v>0</v>
      </c>
      <c r="Z23" s="83">
        <v>0</v>
      </c>
      <c r="AA23" s="83">
        <v>0</v>
      </c>
      <c r="AB23" s="83">
        <v>0</v>
      </c>
      <c r="AC23" s="83">
        <v>0</v>
      </c>
      <c r="AD23" s="83">
        <v>0</v>
      </c>
      <c r="AE23" s="83">
        <v>73500</v>
      </c>
    </row>
    <row r="24" spans="1:31">
      <c r="A24" s="259"/>
      <c r="B24" s="262"/>
      <c r="C24" s="140"/>
      <c r="D24" s="265"/>
      <c r="E24" s="104" t="s">
        <v>5</v>
      </c>
      <c r="F24" s="255" t="s">
        <v>170</v>
      </c>
      <c r="G24" s="138"/>
      <c r="H24" s="256"/>
      <c r="I24" s="257" t="s">
        <v>452</v>
      </c>
      <c r="J24" s="136"/>
      <c r="L24" s="83">
        <v>125700</v>
      </c>
      <c r="M24" s="272">
        <v>70470</v>
      </c>
      <c r="N24" s="136"/>
      <c r="O24" s="83">
        <v>0</v>
      </c>
      <c r="P24" s="272">
        <v>38755</v>
      </c>
      <c r="Q24" s="136"/>
      <c r="R24" s="272">
        <v>0</v>
      </c>
      <c r="S24" s="138"/>
      <c r="T24" s="136"/>
      <c r="U24" s="83">
        <v>0</v>
      </c>
      <c r="V24" s="83">
        <v>0</v>
      </c>
      <c r="W24" s="83">
        <v>50500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285425</v>
      </c>
    </row>
    <row r="25" spans="1:31">
      <c r="A25" s="259"/>
      <c r="B25" s="262"/>
      <c r="C25" s="140"/>
      <c r="D25" s="265"/>
      <c r="E25" s="104" t="s">
        <v>5</v>
      </c>
      <c r="F25" s="255" t="s">
        <v>171</v>
      </c>
      <c r="G25" s="138"/>
      <c r="H25" s="256"/>
      <c r="I25" s="257" t="s">
        <v>453</v>
      </c>
      <c r="J25" s="136"/>
      <c r="L25" s="83">
        <v>18355</v>
      </c>
      <c r="M25" s="272">
        <v>5355</v>
      </c>
      <c r="N25" s="136"/>
      <c r="O25" s="83">
        <v>0</v>
      </c>
      <c r="P25" s="272">
        <v>9080</v>
      </c>
      <c r="Q25" s="136"/>
      <c r="R25" s="272">
        <v>0</v>
      </c>
      <c r="S25" s="138"/>
      <c r="T25" s="136"/>
      <c r="U25" s="83">
        <v>0</v>
      </c>
      <c r="V25" s="83">
        <v>0</v>
      </c>
      <c r="W25" s="83">
        <v>3075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35865</v>
      </c>
    </row>
    <row r="26" spans="1:31">
      <c r="A26" s="260"/>
      <c r="B26" s="263"/>
      <c r="C26" s="145"/>
      <c r="D26" s="146"/>
      <c r="E26" s="266" t="s">
        <v>125</v>
      </c>
      <c r="F26" s="138"/>
      <c r="G26" s="138"/>
      <c r="H26" s="138"/>
      <c r="I26" s="138"/>
      <c r="J26" s="136"/>
      <c r="L26" s="109">
        <v>771145</v>
      </c>
      <c r="M26" s="273">
        <v>455935</v>
      </c>
      <c r="N26" s="136"/>
      <c r="O26" s="109">
        <v>0</v>
      </c>
      <c r="P26" s="273">
        <v>109095</v>
      </c>
      <c r="Q26" s="136"/>
      <c r="R26" s="273">
        <v>0</v>
      </c>
      <c r="S26" s="138"/>
      <c r="T26" s="136"/>
      <c r="U26" s="109">
        <v>0</v>
      </c>
      <c r="V26" s="109">
        <v>0</v>
      </c>
      <c r="W26" s="109">
        <v>540766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1876941</v>
      </c>
    </row>
    <row r="27" spans="1:31">
      <c r="A27" s="258" t="s">
        <v>5</v>
      </c>
      <c r="B27" s="261" t="s">
        <v>11</v>
      </c>
      <c r="C27" s="264" t="s">
        <v>454</v>
      </c>
      <c r="D27" s="156"/>
      <c r="E27" s="104" t="s">
        <v>5</v>
      </c>
      <c r="F27" s="255" t="s">
        <v>172</v>
      </c>
      <c r="G27" s="138"/>
      <c r="H27" s="256"/>
      <c r="I27" s="257" t="s">
        <v>455</v>
      </c>
      <c r="J27" s="136"/>
      <c r="L27" s="83">
        <v>125000</v>
      </c>
      <c r="M27" s="272">
        <v>80000</v>
      </c>
      <c r="N27" s="136"/>
      <c r="O27" s="83">
        <v>30000</v>
      </c>
      <c r="P27" s="272">
        <v>0</v>
      </c>
      <c r="Q27" s="136"/>
      <c r="R27" s="272">
        <v>0</v>
      </c>
      <c r="S27" s="138"/>
      <c r="T27" s="136"/>
      <c r="U27" s="83">
        <v>0</v>
      </c>
      <c r="V27" s="83">
        <v>0</v>
      </c>
      <c r="W27" s="83">
        <v>79600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314600</v>
      </c>
    </row>
    <row r="28" spans="1:31">
      <c r="A28" s="259"/>
      <c r="B28" s="262"/>
      <c r="C28" s="140"/>
      <c r="D28" s="265"/>
      <c r="E28" s="104" t="s">
        <v>5</v>
      </c>
      <c r="F28" s="255" t="s">
        <v>173</v>
      </c>
      <c r="G28" s="138"/>
      <c r="H28" s="256"/>
      <c r="I28" s="257" t="s">
        <v>456</v>
      </c>
      <c r="J28" s="136"/>
      <c r="L28" s="83">
        <v>31600</v>
      </c>
      <c r="M28" s="272">
        <v>40000</v>
      </c>
      <c r="N28" s="136"/>
      <c r="O28" s="83">
        <v>0</v>
      </c>
      <c r="P28" s="272">
        <v>0</v>
      </c>
      <c r="Q28" s="136"/>
      <c r="R28" s="272">
        <v>0</v>
      </c>
      <c r="S28" s="138"/>
      <c r="T28" s="136"/>
      <c r="U28" s="83">
        <v>0</v>
      </c>
      <c r="V28" s="83">
        <v>0</v>
      </c>
      <c r="W28" s="83">
        <v>20000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91600</v>
      </c>
    </row>
    <row r="29" spans="1:31">
      <c r="A29" s="259"/>
      <c r="B29" s="262"/>
      <c r="C29" s="140"/>
      <c r="D29" s="265"/>
      <c r="E29" s="104" t="s">
        <v>5</v>
      </c>
      <c r="F29" s="255" t="s">
        <v>174</v>
      </c>
      <c r="G29" s="138"/>
      <c r="H29" s="256"/>
      <c r="I29" s="257" t="s">
        <v>457</v>
      </c>
      <c r="J29" s="136"/>
      <c r="L29" s="83">
        <v>3000</v>
      </c>
      <c r="M29" s="272">
        <v>22200</v>
      </c>
      <c r="N29" s="136"/>
      <c r="O29" s="83">
        <v>0</v>
      </c>
      <c r="P29" s="272">
        <v>0</v>
      </c>
      <c r="Q29" s="136"/>
      <c r="R29" s="272">
        <v>0</v>
      </c>
      <c r="S29" s="138"/>
      <c r="T29" s="136"/>
      <c r="U29" s="83">
        <v>0</v>
      </c>
      <c r="V29" s="83">
        <v>0</v>
      </c>
      <c r="W29" s="83">
        <v>10500</v>
      </c>
      <c r="X29" s="83">
        <v>0</v>
      </c>
      <c r="Y29" s="83">
        <v>0</v>
      </c>
      <c r="Z29" s="83">
        <v>0</v>
      </c>
      <c r="AA29" s="83">
        <v>0</v>
      </c>
      <c r="AB29" s="83">
        <v>0</v>
      </c>
      <c r="AC29" s="83">
        <v>0</v>
      </c>
      <c r="AD29" s="83">
        <v>0</v>
      </c>
      <c r="AE29" s="83">
        <v>35700</v>
      </c>
    </row>
    <row r="30" spans="1:31">
      <c r="A30" s="259"/>
      <c r="B30" s="262"/>
      <c r="C30" s="140"/>
      <c r="D30" s="265"/>
      <c r="E30" s="104" t="s">
        <v>5</v>
      </c>
      <c r="F30" s="255" t="s">
        <v>175</v>
      </c>
      <c r="G30" s="138"/>
      <c r="H30" s="256"/>
      <c r="I30" s="257" t="s">
        <v>458</v>
      </c>
      <c r="J30" s="136"/>
      <c r="L30" s="83">
        <v>10440</v>
      </c>
      <c r="M30" s="272">
        <v>18450</v>
      </c>
      <c r="N30" s="136"/>
      <c r="O30" s="83">
        <v>0</v>
      </c>
      <c r="P30" s="272">
        <v>0</v>
      </c>
      <c r="Q30" s="136"/>
      <c r="R30" s="272">
        <v>0</v>
      </c>
      <c r="S30" s="138"/>
      <c r="T30" s="136"/>
      <c r="U30" s="83">
        <v>0</v>
      </c>
      <c r="V30" s="83">
        <v>0</v>
      </c>
      <c r="W30" s="83">
        <v>10000</v>
      </c>
      <c r="X30" s="83">
        <v>0</v>
      </c>
      <c r="Y30" s="83">
        <v>0</v>
      </c>
      <c r="Z30" s="83">
        <v>0</v>
      </c>
      <c r="AA30" s="83">
        <v>0</v>
      </c>
      <c r="AB30" s="83">
        <v>0</v>
      </c>
      <c r="AC30" s="83">
        <v>0</v>
      </c>
      <c r="AD30" s="83">
        <v>0</v>
      </c>
      <c r="AE30" s="83">
        <v>38890</v>
      </c>
    </row>
    <row r="31" spans="1:31">
      <c r="A31" s="260"/>
      <c r="B31" s="263"/>
      <c r="C31" s="145"/>
      <c r="D31" s="146"/>
      <c r="E31" s="266" t="s">
        <v>125</v>
      </c>
      <c r="F31" s="138"/>
      <c r="G31" s="138"/>
      <c r="H31" s="138"/>
      <c r="I31" s="138"/>
      <c r="J31" s="136"/>
      <c r="L31" s="109">
        <v>170040</v>
      </c>
      <c r="M31" s="273">
        <v>160650</v>
      </c>
      <c r="N31" s="136"/>
      <c r="O31" s="109">
        <v>30000</v>
      </c>
      <c r="P31" s="273">
        <v>0</v>
      </c>
      <c r="Q31" s="136"/>
      <c r="R31" s="273">
        <v>0</v>
      </c>
      <c r="S31" s="138"/>
      <c r="T31" s="136"/>
      <c r="U31" s="109">
        <v>0</v>
      </c>
      <c r="V31" s="109">
        <v>0</v>
      </c>
      <c r="W31" s="109">
        <v>120100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480790</v>
      </c>
    </row>
    <row r="32" spans="1:31">
      <c r="A32" s="258" t="s">
        <v>5</v>
      </c>
      <c r="B32" s="261" t="s">
        <v>12</v>
      </c>
      <c r="C32" s="264" t="s">
        <v>433</v>
      </c>
      <c r="D32" s="156"/>
      <c r="E32" s="104" t="s">
        <v>5</v>
      </c>
      <c r="F32" s="255" t="s">
        <v>122</v>
      </c>
      <c r="G32" s="138"/>
      <c r="H32" s="256"/>
      <c r="I32" s="257" t="s">
        <v>434</v>
      </c>
      <c r="J32" s="136"/>
      <c r="L32" s="83">
        <v>261619</v>
      </c>
      <c r="M32" s="272">
        <v>257644</v>
      </c>
      <c r="N32" s="136"/>
      <c r="O32" s="83">
        <v>0</v>
      </c>
      <c r="P32" s="272">
        <v>0</v>
      </c>
      <c r="Q32" s="136"/>
      <c r="R32" s="272">
        <v>0</v>
      </c>
      <c r="S32" s="138"/>
      <c r="T32" s="136"/>
      <c r="U32" s="83">
        <v>0</v>
      </c>
      <c r="V32" s="83">
        <v>0</v>
      </c>
      <c r="W32" s="83">
        <v>92400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</v>
      </c>
      <c r="AD32" s="83">
        <v>0</v>
      </c>
      <c r="AE32" s="83">
        <v>611663</v>
      </c>
    </row>
    <row r="33" spans="1:31">
      <c r="A33" s="259"/>
      <c r="B33" s="262"/>
      <c r="C33" s="140"/>
      <c r="D33" s="265"/>
      <c r="E33" s="104" t="s">
        <v>5</v>
      </c>
      <c r="F33" s="255" t="s">
        <v>176</v>
      </c>
      <c r="G33" s="138"/>
      <c r="H33" s="256"/>
      <c r="I33" s="257" t="s">
        <v>459</v>
      </c>
      <c r="J33" s="136"/>
      <c r="L33" s="83">
        <v>28625</v>
      </c>
      <c r="M33" s="272">
        <v>0</v>
      </c>
      <c r="N33" s="136"/>
      <c r="O33" s="83">
        <v>0</v>
      </c>
      <c r="P33" s="272">
        <v>0</v>
      </c>
      <c r="Q33" s="136"/>
      <c r="R33" s="272">
        <v>0</v>
      </c>
      <c r="S33" s="138"/>
      <c r="T33" s="136"/>
      <c r="U33" s="83">
        <v>0</v>
      </c>
      <c r="V33" s="83">
        <v>0</v>
      </c>
      <c r="W33" s="83">
        <v>0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0</v>
      </c>
      <c r="AD33" s="83">
        <v>0</v>
      </c>
      <c r="AE33" s="83">
        <v>28625</v>
      </c>
    </row>
    <row r="34" spans="1:31">
      <c r="A34" s="259"/>
      <c r="B34" s="262"/>
      <c r="C34" s="140"/>
      <c r="D34" s="265"/>
      <c r="E34" s="274" t="s">
        <v>5</v>
      </c>
      <c r="F34" s="255" t="s">
        <v>123</v>
      </c>
      <c r="G34" s="138"/>
      <c r="H34" s="256"/>
      <c r="I34" s="257" t="s">
        <v>435</v>
      </c>
      <c r="J34" s="136"/>
      <c r="L34" s="83">
        <v>224154</v>
      </c>
      <c r="M34" s="272">
        <v>230242</v>
      </c>
      <c r="N34" s="136"/>
      <c r="O34" s="83">
        <v>10000</v>
      </c>
      <c r="P34" s="272">
        <v>0</v>
      </c>
      <c r="Q34" s="136"/>
      <c r="R34" s="272">
        <v>102400</v>
      </c>
      <c r="S34" s="138"/>
      <c r="T34" s="136"/>
      <c r="U34" s="83">
        <v>0</v>
      </c>
      <c r="V34" s="83">
        <v>15000</v>
      </c>
      <c r="W34" s="83">
        <v>52660</v>
      </c>
      <c r="X34" s="83">
        <v>0</v>
      </c>
      <c r="Y34" s="83">
        <v>211098</v>
      </c>
      <c r="Z34" s="83">
        <v>0</v>
      </c>
      <c r="AA34" s="83">
        <v>120365</v>
      </c>
      <c r="AB34" s="83">
        <v>95806</v>
      </c>
      <c r="AC34" s="83">
        <v>0</v>
      </c>
      <c r="AD34" s="83">
        <v>0</v>
      </c>
      <c r="AE34" s="83">
        <v>1061725</v>
      </c>
    </row>
    <row r="35" spans="1:31">
      <c r="A35" s="259"/>
      <c r="B35" s="262"/>
      <c r="C35" s="140"/>
      <c r="D35" s="265"/>
      <c r="E35" s="275"/>
      <c r="F35" s="255" t="s">
        <v>123</v>
      </c>
      <c r="G35" s="138"/>
      <c r="H35" s="256"/>
      <c r="I35" s="257" t="s">
        <v>435</v>
      </c>
      <c r="J35" s="136"/>
      <c r="L35" s="83">
        <v>0</v>
      </c>
      <c r="M35" s="272">
        <v>0</v>
      </c>
      <c r="N35" s="136"/>
      <c r="O35" s="83">
        <v>0</v>
      </c>
      <c r="P35" s="272">
        <v>0</v>
      </c>
      <c r="Q35" s="136"/>
      <c r="R35" s="272">
        <v>0</v>
      </c>
      <c r="S35" s="138"/>
      <c r="T35" s="136"/>
      <c r="U35" s="83">
        <v>0</v>
      </c>
      <c r="V35" s="83">
        <v>20000</v>
      </c>
      <c r="W35" s="83">
        <v>0</v>
      </c>
      <c r="X35" s="83">
        <v>0</v>
      </c>
      <c r="Y35" s="83">
        <v>69320</v>
      </c>
      <c r="Z35" s="83">
        <v>0</v>
      </c>
      <c r="AA35" s="83">
        <v>0</v>
      </c>
      <c r="AB35" s="83">
        <v>0</v>
      </c>
      <c r="AC35" s="83">
        <v>0</v>
      </c>
      <c r="AD35" s="83">
        <v>0</v>
      </c>
      <c r="AE35" s="83">
        <v>89320</v>
      </c>
    </row>
    <row r="36" spans="1:31">
      <c r="A36" s="259"/>
      <c r="B36" s="262"/>
      <c r="C36" s="140"/>
      <c r="D36" s="265"/>
      <c r="E36" s="104" t="s">
        <v>5</v>
      </c>
      <c r="F36" s="255" t="s">
        <v>124</v>
      </c>
      <c r="G36" s="138"/>
      <c r="H36" s="256"/>
      <c r="I36" s="257" t="s">
        <v>436</v>
      </c>
      <c r="J36" s="136"/>
      <c r="L36" s="83">
        <v>48290</v>
      </c>
      <c r="M36" s="272">
        <v>72270</v>
      </c>
      <c r="N36" s="136"/>
      <c r="O36" s="83">
        <v>0</v>
      </c>
      <c r="P36" s="272">
        <v>0</v>
      </c>
      <c r="Q36" s="136"/>
      <c r="R36" s="272">
        <v>0</v>
      </c>
      <c r="S36" s="138"/>
      <c r="T36" s="136"/>
      <c r="U36" s="83">
        <v>0</v>
      </c>
      <c r="V36" s="83">
        <v>0</v>
      </c>
      <c r="W36" s="83">
        <v>40876.400000000001</v>
      </c>
      <c r="X36" s="83">
        <v>0</v>
      </c>
      <c r="Y36" s="83">
        <v>0</v>
      </c>
      <c r="Z36" s="83">
        <v>0</v>
      </c>
      <c r="AA36" s="83">
        <v>0</v>
      </c>
      <c r="AB36" s="83">
        <v>0</v>
      </c>
      <c r="AC36" s="83">
        <v>0</v>
      </c>
      <c r="AD36" s="83">
        <v>0</v>
      </c>
      <c r="AE36" s="83">
        <v>161436.4</v>
      </c>
    </row>
    <row r="37" spans="1:31">
      <c r="A37" s="260"/>
      <c r="B37" s="263"/>
      <c r="C37" s="145"/>
      <c r="D37" s="146"/>
      <c r="E37" s="266" t="s">
        <v>125</v>
      </c>
      <c r="F37" s="138"/>
      <c r="G37" s="138"/>
      <c r="H37" s="138"/>
      <c r="I37" s="138"/>
      <c r="J37" s="136"/>
      <c r="L37" s="109">
        <v>562688</v>
      </c>
      <c r="M37" s="273">
        <v>560156</v>
      </c>
      <c r="N37" s="136"/>
      <c r="O37" s="109">
        <v>10000</v>
      </c>
      <c r="P37" s="273">
        <v>0</v>
      </c>
      <c r="Q37" s="136"/>
      <c r="R37" s="273">
        <v>102400</v>
      </c>
      <c r="S37" s="138"/>
      <c r="T37" s="136"/>
      <c r="U37" s="109">
        <v>0</v>
      </c>
      <c r="V37" s="109">
        <v>35000</v>
      </c>
      <c r="W37" s="109">
        <v>185936.4</v>
      </c>
      <c r="X37" s="109">
        <v>0</v>
      </c>
      <c r="Y37" s="109">
        <v>280418</v>
      </c>
      <c r="Z37" s="109">
        <v>0</v>
      </c>
      <c r="AA37" s="109">
        <v>120365</v>
      </c>
      <c r="AB37" s="109">
        <v>95806</v>
      </c>
      <c r="AC37" s="109">
        <v>0</v>
      </c>
      <c r="AD37" s="109">
        <v>0</v>
      </c>
      <c r="AE37" s="109">
        <v>1952769.4</v>
      </c>
    </row>
    <row r="38" spans="1:31">
      <c r="A38" s="258" t="s">
        <v>5</v>
      </c>
      <c r="B38" s="261" t="s">
        <v>13</v>
      </c>
      <c r="C38" s="264" t="s">
        <v>460</v>
      </c>
      <c r="D38" s="156"/>
      <c r="E38" s="104" t="s">
        <v>5</v>
      </c>
      <c r="F38" s="255" t="s">
        <v>177</v>
      </c>
      <c r="G38" s="138"/>
      <c r="H38" s="256"/>
      <c r="I38" s="257" t="s">
        <v>461</v>
      </c>
      <c r="J38" s="136"/>
      <c r="L38" s="83">
        <v>45552</v>
      </c>
      <c r="M38" s="272">
        <v>32643.95</v>
      </c>
      <c r="N38" s="136"/>
      <c r="O38" s="83">
        <v>0</v>
      </c>
      <c r="P38" s="272">
        <v>0</v>
      </c>
      <c r="Q38" s="136"/>
      <c r="R38" s="272">
        <v>0</v>
      </c>
      <c r="S38" s="138"/>
      <c r="T38" s="136"/>
      <c r="U38" s="83">
        <v>0</v>
      </c>
      <c r="V38" s="83">
        <v>0</v>
      </c>
      <c r="W38" s="83">
        <v>28494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3">
        <v>0</v>
      </c>
      <c r="AD38" s="83">
        <v>0</v>
      </c>
      <c r="AE38" s="83">
        <v>106689.95</v>
      </c>
    </row>
    <row r="39" spans="1:31">
      <c r="A39" s="259"/>
      <c r="B39" s="262"/>
      <c r="C39" s="140"/>
      <c r="D39" s="265"/>
      <c r="E39" s="104" t="s">
        <v>5</v>
      </c>
      <c r="F39" s="255" t="s">
        <v>207</v>
      </c>
      <c r="G39" s="138"/>
      <c r="H39" s="256"/>
      <c r="I39" s="257" t="s">
        <v>462</v>
      </c>
      <c r="J39" s="136"/>
      <c r="L39" s="83">
        <v>0</v>
      </c>
      <c r="M39" s="272">
        <v>0</v>
      </c>
      <c r="N39" s="136"/>
      <c r="O39" s="83">
        <v>0</v>
      </c>
      <c r="P39" s="272">
        <v>0</v>
      </c>
      <c r="Q39" s="136"/>
      <c r="R39" s="272">
        <v>0</v>
      </c>
      <c r="S39" s="138"/>
      <c r="T39" s="136"/>
      <c r="U39" s="83">
        <v>0</v>
      </c>
      <c r="V39" s="83">
        <v>0</v>
      </c>
      <c r="W39" s="83">
        <v>40000</v>
      </c>
      <c r="X39" s="83">
        <v>0</v>
      </c>
      <c r="Y39" s="83">
        <v>0</v>
      </c>
      <c r="Z39" s="83">
        <v>0</v>
      </c>
      <c r="AA39" s="83">
        <v>0</v>
      </c>
      <c r="AB39" s="83">
        <v>0</v>
      </c>
      <c r="AC39" s="83">
        <v>0</v>
      </c>
      <c r="AD39" s="83">
        <v>0</v>
      </c>
      <c r="AE39" s="83">
        <v>40000</v>
      </c>
    </row>
    <row r="40" spans="1:31">
      <c r="A40" s="259"/>
      <c r="B40" s="262"/>
      <c r="C40" s="140"/>
      <c r="D40" s="265"/>
      <c r="E40" s="104" t="s">
        <v>5</v>
      </c>
      <c r="F40" s="255" t="s">
        <v>178</v>
      </c>
      <c r="G40" s="138"/>
      <c r="H40" s="256"/>
      <c r="I40" s="257" t="s">
        <v>463</v>
      </c>
      <c r="J40" s="136"/>
      <c r="L40" s="83">
        <v>18140</v>
      </c>
      <c r="M40" s="272">
        <v>0</v>
      </c>
      <c r="N40" s="136"/>
      <c r="O40" s="83">
        <v>0</v>
      </c>
      <c r="P40" s="272">
        <v>0</v>
      </c>
      <c r="Q40" s="136"/>
      <c r="R40" s="272">
        <v>0</v>
      </c>
      <c r="S40" s="138"/>
      <c r="T40" s="136"/>
      <c r="U40" s="83">
        <v>0</v>
      </c>
      <c r="V40" s="83">
        <v>0</v>
      </c>
      <c r="W40" s="83">
        <v>0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18140</v>
      </c>
    </row>
    <row r="41" spans="1:31">
      <c r="A41" s="259"/>
      <c r="B41" s="262"/>
      <c r="C41" s="140"/>
      <c r="D41" s="265"/>
      <c r="E41" s="104" t="s">
        <v>5</v>
      </c>
      <c r="F41" s="255" t="s">
        <v>208</v>
      </c>
      <c r="G41" s="138"/>
      <c r="H41" s="256"/>
      <c r="I41" s="257" t="s">
        <v>464</v>
      </c>
      <c r="J41" s="136"/>
      <c r="L41" s="83">
        <v>0</v>
      </c>
      <c r="M41" s="272">
        <v>0</v>
      </c>
      <c r="N41" s="136"/>
      <c r="O41" s="83">
        <v>0</v>
      </c>
      <c r="P41" s="272">
        <v>0</v>
      </c>
      <c r="Q41" s="136"/>
      <c r="R41" s="272">
        <v>73365.600000000006</v>
      </c>
      <c r="S41" s="138"/>
      <c r="T41" s="136"/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73365.600000000006</v>
      </c>
    </row>
    <row r="42" spans="1:31">
      <c r="A42" s="259"/>
      <c r="B42" s="262"/>
      <c r="C42" s="140"/>
      <c r="D42" s="265"/>
      <c r="E42" s="104" t="s">
        <v>5</v>
      </c>
      <c r="F42" s="255" t="s">
        <v>179</v>
      </c>
      <c r="G42" s="138"/>
      <c r="H42" s="256"/>
      <c r="I42" s="257" t="s">
        <v>465</v>
      </c>
      <c r="J42" s="136"/>
      <c r="L42" s="83">
        <v>93637.5</v>
      </c>
      <c r="M42" s="272">
        <v>0</v>
      </c>
      <c r="N42" s="136"/>
      <c r="O42" s="83">
        <v>0</v>
      </c>
      <c r="P42" s="272">
        <v>0</v>
      </c>
      <c r="Q42" s="136"/>
      <c r="R42" s="272">
        <v>0</v>
      </c>
      <c r="S42" s="138"/>
      <c r="T42" s="136"/>
      <c r="U42" s="83">
        <v>0</v>
      </c>
      <c r="V42" s="83">
        <v>0</v>
      </c>
      <c r="W42" s="83">
        <v>348025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0</v>
      </c>
      <c r="AD42" s="83">
        <v>0</v>
      </c>
      <c r="AE42" s="83">
        <v>441662.5</v>
      </c>
    </row>
    <row r="43" spans="1:31">
      <c r="A43" s="259"/>
      <c r="B43" s="262"/>
      <c r="C43" s="140"/>
      <c r="D43" s="265"/>
      <c r="E43" s="104" t="s">
        <v>5</v>
      </c>
      <c r="F43" s="255" t="s">
        <v>180</v>
      </c>
      <c r="G43" s="138"/>
      <c r="H43" s="256"/>
      <c r="I43" s="257" t="s">
        <v>466</v>
      </c>
      <c r="J43" s="136"/>
      <c r="L43" s="83">
        <v>50000</v>
      </c>
      <c r="M43" s="272">
        <v>0</v>
      </c>
      <c r="N43" s="136"/>
      <c r="O43" s="83">
        <v>0</v>
      </c>
      <c r="P43" s="272">
        <v>0</v>
      </c>
      <c r="Q43" s="136"/>
      <c r="R43" s="272">
        <v>0</v>
      </c>
      <c r="S43" s="138"/>
      <c r="T43" s="136"/>
      <c r="U43" s="83">
        <v>0</v>
      </c>
      <c r="V43" s="83">
        <v>0</v>
      </c>
      <c r="W43" s="83">
        <v>37600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>
        <v>0</v>
      </c>
      <c r="AD43" s="83">
        <v>0</v>
      </c>
      <c r="AE43" s="83">
        <v>87600</v>
      </c>
    </row>
    <row r="44" spans="1:31">
      <c r="A44" s="259"/>
      <c r="B44" s="262"/>
      <c r="C44" s="140"/>
      <c r="D44" s="265"/>
      <c r="E44" s="104" t="s">
        <v>5</v>
      </c>
      <c r="F44" s="255" t="s">
        <v>181</v>
      </c>
      <c r="G44" s="138"/>
      <c r="H44" s="256"/>
      <c r="I44" s="257" t="s">
        <v>467</v>
      </c>
      <c r="J44" s="136"/>
      <c r="L44" s="83">
        <v>153100</v>
      </c>
      <c r="M44" s="272">
        <v>0</v>
      </c>
      <c r="N44" s="136"/>
      <c r="O44" s="83">
        <v>0</v>
      </c>
      <c r="P44" s="272">
        <v>0</v>
      </c>
      <c r="Q44" s="136"/>
      <c r="R44" s="272">
        <v>0</v>
      </c>
      <c r="S44" s="138"/>
      <c r="T44" s="136"/>
      <c r="U44" s="83">
        <v>0</v>
      </c>
      <c r="V44" s="83">
        <v>0</v>
      </c>
      <c r="W44" s="83">
        <v>116060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0</v>
      </c>
      <c r="AD44" s="83">
        <v>0</v>
      </c>
      <c r="AE44" s="83">
        <v>269160</v>
      </c>
    </row>
    <row r="45" spans="1:31">
      <c r="A45" s="259"/>
      <c r="B45" s="262"/>
      <c r="C45" s="140"/>
      <c r="D45" s="265"/>
      <c r="E45" s="104" t="s">
        <v>5</v>
      </c>
      <c r="F45" s="255" t="s">
        <v>209</v>
      </c>
      <c r="G45" s="138"/>
      <c r="H45" s="256"/>
      <c r="I45" s="257" t="s">
        <v>468</v>
      </c>
      <c r="J45" s="136"/>
      <c r="L45" s="83">
        <v>0</v>
      </c>
      <c r="M45" s="272">
        <v>0</v>
      </c>
      <c r="N45" s="136"/>
      <c r="O45" s="83">
        <v>0</v>
      </c>
      <c r="P45" s="272">
        <v>0</v>
      </c>
      <c r="Q45" s="136"/>
      <c r="R45" s="272">
        <v>0</v>
      </c>
      <c r="S45" s="138"/>
      <c r="T45" s="136"/>
      <c r="U45" s="83">
        <v>70000</v>
      </c>
      <c r="V45" s="83">
        <v>0</v>
      </c>
      <c r="W45" s="83">
        <v>0</v>
      </c>
      <c r="X45" s="83">
        <v>0</v>
      </c>
      <c r="Y45" s="83">
        <v>0</v>
      </c>
      <c r="Z45" s="83">
        <v>0</v>
      </c>
      <c r="AA45" s="83">
        <v>0</v>
      </c>
      <c r="AB45" s="83">
        <v>0</v>
      </c>
      <c r="AC45" s="83">
        <v>0</v>
      </c>
      <c r="AD45" s="83">
        <v>0</v>
      </c>
      <c r="AE45" s="83">
        <v>70000</v>
      </c>
    </row>
    <row r="46" spans="1:31">
      <c r="A46" s="259"/>
      <c r="B46" s="262"/>
      <c r="C46" s="140"/>
      <c r="D46" s="265"/>
      <c r="E46" s="104" t="s">
        <v>5</v>
      </c>
      <c r="F46" s="255" t="s">
        <v>210</v>
      </c>
      <c r="G46" s="138"/>
      <c r="H46" s="256"/>
      <c r="I46" s="257" t="s">
        <v>469</v>
      </c>
      <c r="J46" s="136"/>
      <c r="L46" s="83">
        <v>0</v>
      </c>
      <c r="M46" s="272">
        <v>0</v>
      </c>
      <c r="N46" s="136"/>
      <c r="O46" s="83">
        <v>0</v>
      </c>
      <c r="P46" s="272">
        <v>0</v>
      </c>
      <c r="Q46" s="136"/>
      <c r="R46" s="272">
        <v>0</v>
      </c>
      <c r="S46" s="138"/>
      <c r="T46" s="136"/>
      <c r="U46" s="83">
        <v>0</v>
      </c>
      <c r="V46" s="83">
        <v>0</v>
      </c>
      <c r="W46" s="83">
        <v>0</v>
      </c>
      <c r="X46" s="83">
        <v>0</v>
      </c>
      <c r="Y46" s="83">
        <v>0</v>
      </c>
      <c r="Z46" s="83">
        <v>0</v>
      </c>
      <c r="AA46" s="83">
        <v>0</v>
      </c>
      <c r="AB46" s="83">
        <v>0</v>
      </c>
      <c r="AC46" s="83">
        <v>10000</v>
      </c>
      <c r="AD46" s="83">
        <v>0</v>
      </c>
      <c r="AE46" s="83">
        <v>10000</v>
      </c>
    </row>
    <row r="47" spans="1:31">
      <c r="A47" s="259"/>
      <c r="B47" s="262"/>
      <c r="C47" s="140"/>
      <c r="D47" s="265"/>
      <c r="E47" s="104" t="s">
        <v>5</v>
      </c>
      <c r="F47" s="255" t="s">
        <v>211</v>
      </c>
      <c r="G47" s="138"/>
      <c r="H47" s="256"/>
      <c r="I47" s="257" t="s">
        <v>470</v>
      </c>
      <c r="J47" s="136"/>
      <c r="L47" s="83">
        <v>3000</v>
      </c>
      <c r="M47" s="272">
        <v>0</v>
      </c>
      <c r="N47" s="136"/>
      <c r="O47" s="83">
        <v>0</v>
      </c>
      <c r="P47" s="272">
        <v>0</v>
      </c>
      <c r="Q47" s="136"/>
      <c r="R47" s="272">
        <v>0</v>
      </c>
      <c r="S47" s="138"/>
      <c r="T47" s="136"/>
      <c r="U47" s="83">
        <v>0</v>
      </c>
      <c r="V47" s="83">
        <v>0</v>
      </c>
      <c r="W47" s="83">
        <v>0</v>
      </c>
      <c r="X47" s="83">
        <v>0</v>
      </c>
      <c r="Y47" s="83">
        <v>0</v>
      </c>
      <c r="Z47" s="83">
        <v>0</v>
      </c>
      <c r="AA47" s="83">
        <v>0</v>
      </c>
      <c r="AB47" s="83">
        <v>0</v>
      </c>
      <c r="AC47" s="83">
        <v>0</v>
      </c>
      <c r="AD47" s="83">
        <v>0</v>
      </c>
      <c r="AE47" s="83">
        <v>3000</v>
      </c>
    </row>
    <row r="48" spans="1:31">
      <c r="A48" s="259"/>
      <c r="B48" s="262"/>
      <c r="C48" s="140"/>
      <c r="D48" s="265"/>
      <c r="E48" s="104" t="s">
        <v>5</v>
      </c>
      <c r="F48" s="255" t="s">
        <v>182</v>
      </c>
      <c r="G48" s="138"/>
      <c r="H48" s="256"/>
      <c r="I48" s="257" t="s">
        <v>471</v>
      </c>
      <c r="J48" s="136"/>
      <c r="L48" s="83">
        <v>39832</v>
      </c>
      <c r="M48" s="272">
        <v>19962</v>
      </c>
      <c r="N48" s="136"/>
      <c r="O48" s="83">
        <v>0</v>
      </c>
      <c r="P48" s="272">
        <v>0</v>
      </c>
      <c r="Q48" s="136"/>
      <c r="R48" s="272">
        <v>0</v>
      </c>
      <c r="S48" s="138"/>
      <c r="T48" s="136"/>
      <c r="U48" s="83">
        <v>0</v>
      </c>
      <c r="V48" s="83">
        <v>0</v>
      </c>
      <c r="W48" s="83">
        <v>24261</v>
      </c>
      <c r="X48" s="83">
        <v>0</v>
      </c>
      <c r="Y48" s="83">
        <v>0</v>
      </c>
      <c r="Z48" s="83">
        <v>0</v>
      </c>
      <c r="AA48" s="83">
        <v>0</v>
      </c>
      <c r="AB48" s="83">
        <v>0</v>
      </c>
      <c r="AC48" s="83">
        <v>0</v>
      </c>
      <c r="AD48" s="83">
        <v>0</v>
      </c>
      <c r="AE48" s="83">
        <v>84055</v>
      </c>
    </row>
    <row r="49" spans="1:31">
      <c r="A49" s="260"/>
      <c r="B49" s="263"/>
      <c r="C49" s="145"/>
      <c r="D49" s="146"/>
      <c r="E49" s="266" t="s">
        <v>125</v>
      </c>
      <c r="F49" s="138"/>
      <c r="G49" s="138"/>
      <c r="H49" s="138"/>
      <c r="I49" s="138"/>
      <c r="J49" s="136"/>
      <c r="L49" s="109">
        <v>403261.5</v>
      </c>
      <c r="M49" s="273">
        <v>52605.95</v>
      </c>
      <c r="N49" s="136"/>
      <c r="O49" s="109">
        <v>0</v>
      </c>
      <c r="P49" s="273">
        <v>0</v>
      </c>
      <c r="Q49" s="136"/>
      <c r="R49" s="273">
        <v>73365.600000000006</v>
      </c>
      <c r="S49" s="138"/>
      <c r="T49" s="136"/>
      <c r="U49" s="109">
        <v>70000</v>
      </c>
      <c r="V49" s="109">
        <v>0</v>
      </c>
      <c r="W49" s="109">
        <v>594440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10000</v>
      </c>
      <c r="AD49" s="109">
        <v>0</v>
      </c>
      <c r="AE49" s="109">
        <v>1203673.05</v>
      </c>
    </row>
    <row r="50" spans="1:31">
      <c r="A50" s="258" t="s">
        <v>5</v>
      </c>
      <c r="B50" s="261" t="s">
        <v>14</v>
      </c>
      <c r="C50" s="264" t="s">
        <v>472</v>
      </c>
      <c r="D50" s="156"/>
      <c r="E50" s="104" t="s">
        <v>5</v>
      </c>
      <c r="F50" s="255" t="s">
        <v>183</v>
      </c>
      <c r="G50" s="138"/>
      <c r="H50" s="256"/>
      <c r="I50" s="257" t="s">
        <v>473</v>
      </c>
      <c r="J50" s="136"/>
      <c r="L50" s="83">
        <v>121102</v>
      </c>
      <c r="M50" s="272">
        <v>0</v>
      </c>
      <c r="N50" s="136"/>
      <c r="O50" s="83">
        <v>0</v>
      </c>
      <c r="P50" s="272">
        <v>0</v>
      </c>
      <c r="Q50" s="136"/>
      <c r="R50" s="272">
        <v>0</v>
      </c>
      <c r="S50" s="138"/>
      <c r="T50" s="136"/>
      <c r="U50" s="83">
        <v>0</v>
      </c>
      <c r="V50" s="83">
        <v>0</v>
      </c>
      <c r="W50" s="83">
        <v>0</v>
      </c>
      <c r="X50" s="83">
        <v>0</v>
      </c>
      <c r="Y50" s="83">
        <v>0</v>
      </c>
      <c r="Z50" s="83">
        <v>0</v>
      </c>
      <c r="AA50" s="83">
        <v>0</v>
      </c>
      <c r="AB50" s="83">
        <v>0</v>
      </c>
      <c r="AC50" s="83">
        <v>0</v>
      </c>
      <c r="AD50" s="83">
        <v>0</v>
      </c>
      <c r="AE50" s="83">
        <v>121102</v>
      </c>
    </row>
    <row r="51" spans="1:31">
      <c r="A51" s="259"/>
      <c r="B51" s="262"/>
      <c r="C51" s="140"/>
      <c r="D51" s="265"/>
      <c r="E51" s="104" t="s">
        <v>5</v>
      </c>
      <c r="F51" s="255" t="s">
        <v>184</v>
      </c>
      <c r="G51" s="138"/>
      <c r="H51" s="256"/>
      <c r="I51" s="257" t="s">
        <v>474</v>
      </c>
      <c r="J51" s="136"/>
      <c r="L51" s="83">
        <v>1140</v>
      </c>
      <c r="M51" s="272">
        <v>0</v>
      </c>
      <c r="N51" s="136"/>
      <c r="O51" s="83">
        <v>0</v>
      </c>
      <c r="P51" s="272">
        <v>0</v>
      </c>
      <c r="Q51" s="136"/>
      <c r="R51" s="272">
        <v>0</v>
      </c>
      <c r="S51" s="138"/>
      <c r="T51" s="136"/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1140</v>
      </c>
    </row>
    <row r="52" spans="1:31">
      <c r="A52" s="259"/>
      <c r="B52" s="262"/>
      <c r="C52" s="140"/>
      <c r="D52" s="265"/>
      <c r="E52" s="104" t="s">
        <v>5</v>
      </c>
      <c r="F52" s="255" t="s">
        <v>185</v>
      </c>
      <c r="G52" s="138"/>
      <c r="H52" s="256"/>
      <c r="I52" s="257" t="s">
        <v>475</v>
      </c>
      <c r="J52" s="136"/>
      <c r="L52" s="83">
        <v>1512.59</v>
      </c>
      <c r="M52" s="272">
        <v>0</v>
      </c>
      <c r="N52" s="136"/>
      <c r="O52" s="83">
        <v>0</v>
      </c>
      <c r="P52" s="272">
        <v>0</v>
      </c>
      <c r="Q52" s="136"/>
      <c r="R52" s="272">
        <v>0</v>
      </c>
      <c r="S52" s="138"/>
      <c r="T52" s="136"/>
      <c r="U52" s="83">
        <v>0</v>
      </c>
      <c r="V52" s="83">
        <v>0</v>
      </c>
      <c r="W52" s="83">
        <v>0</v>
      </c>
      <c r="X52" s="83">
        <v>0</v>
      </c>
      <c r="Y52" s="83">
        <v>0</v>
      </c>
      <c r="Z52" s="83">
        <v>0</v>
      </c>
      <c r="AA52" s="83">
        <v>0</v>
      </c>
      <c r="AB52" s="83">
        <v>0</v>
      </c>
      <c r="AC52" s="83">
        <v>0</v>
      </c>
      <c r="AD52" s="83">
        <v>0</v>
      </c>
      <c r="AE52" s="83">
        <v>1512.59</v>
      </c>
    </row>
    <row r="53" spans="1:31">
      <c r="A53" s="259"/>
      <c r="B53" s="262"/>
      <c r="C53" s="140"/>
      <c r="D53" s="265"/>
      <c r="E53" s="104" t="s">
        <v>5</v>
      </c>
      <c r="F53" s="255" t="s">
        <v>186</v>
      </c>
      <c r="G53" s="138"/>
      <c r="H53" s="256"/>
      <c r="I53" s="257" t="s">
        <v>476</v>
      </c>
      <c r="J53" s="136"/>
      <c r="L53" s="83">
        <v>15787</v>
      </c>
      <c r="M53" s="272">
        <v>0</v>
      </c>
      <c r="N53" s="136"/>
      <c r="O53" s="83">
        <v>0</v>
      </c>
      <c r="P53" s="272">
        <v>0</v>
      </c>
      <c r="Q53" s="136"/>
      <c r="R53" s="272">
        <v>0</v>
      </c>
      <c r="S53" s="138"/>
      <c r="T53" s="136"/>
      <c r="U53" s="83">
        <v>0</v>
      </c>
      <c r="V53" s="83">
        <v>0</v>
      </c>
      <c r="W53" s="83">
        <v>0</v>
      </c>
      <c r="X53" s="83">
        <v>0</v>
      </c>
      <c r="Y53" s="83">
        <v>0</v>
      </c>
      <c r="Z53" s="83">
        <v>0</v>
      </c>
      <c r="AA53" s="83">
        <v>0</v>
      </c>
      <c r="AB53" s="83">
        <v>0</v>
      </c>
      <c r="AC53" s="83">
        <v>0</v>
      </c>
      <c r="AD53" s="83">
        <v>0</v>
      </c>
      <c r="AE53" s="83">
        <v>15787</v>
      </c>
    </row>
    <row r="54" spans="1:31">
      <c r="A54" s="259"/>
      <c r="B54" s="262"/>
      <c r="C54" s="140"/>
      <c r="D54" s="265"/>
      <c r="E54" s="104" t="s">
        <v>5</v>
      </c>
      <c r="F54" s="255" t="s">
        <v>187</v>
      </c>
      <c r="G54" s="138"/>
      <c r="H54" s="256"/>
      <c r="I54" s="257" t="s">
        <v>477</v>
      </c>
      <c r="J54" s="136"/>
      <c r="L54" s="83">
        <v>30294.22</v>
      </c>
      <c r="M54" s="272">
        <v>0</v>
      </c>
      <c r="N54" s="136"/>
      <c r="O54" s="83">
        <v>0</v>
      </c>
      <c r="P54" s="272">
        <v>0</v>
      </c>
      <c r="Q54" s="136"/>
      <c r="R54" s="272">
        <v>0</v>
      </c>
      <c r="S54" s="138"/>
      <c r="T54" s="136"/>
      <c r="U54" s="83">
        <v>0</v>
      </c>
      <c r="V54" s="83">
        <v>0</v>
      </c>
      <c r="W54" s="83">
        <v>0</v>
      </c>
      <c r="X54" s="83">
        <v>0</v>
      </c>
      <c r="Y54" s="83">
        <v>0</v>
      </c>
      <c r="Z54" s="83">
        <v>0</v>
      </c>
      <c r="AA54" s="83">
        <v>0</v>
      </c>
      <c r="AB54" s="83">
        <v>0</v>
      </c>
      <c r="AC54" s="83">
        <v>0</v>
      </c>
      <c r="AD54" s="83">
        <v>0</v>
      </c>
      <c r="AE54" s="83">
        <v>30294.22</v>
      </c>
    </row>
    <row r="55" spans="1:31">
      <c r="A55" s="260"/>
      <c r="B55" s="263"/>
      <c r="C55" s="145"/>
      <c r="D55" s="146"/>
      <c r="E55" s="266" t="s">
        <v>125</v>
      </c>
      <c r="F55" s="138"/>
      <c r="G55" s="138"/>
      <c r="H55" s="138"/>
      <c r="I55" s="138"/>
      <c r="J55" s="136"/>
      <c r="L55" s="109">
        <v>169835.81</v>
      </c>
      <c r="M55" s="273">
        <v>0</v>
      </c>
      <c r="N55" s="136"/>
      <c r="O55" s="109">
        <v>0</v>
      </c>
      <c r="P55" s="273">
        <v>0</v>
      </c>
      <c r="Q55" s="136"/>
      <c r="R55" s="273">
        <v>0</v>
      </c>
      <c r="S55" s="138"/>
      <c r="T55" s="136"/>
      <c r="U55" s="109">
        <v>0</v>
      </c>
      <c r="V55" s="109">
        <v>0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0</v>
      </c>
      <c r="AE55" s="109">
        <v>169835.81</v>
      </c>
    </row>
    <row r="56" spans="1:31">
      <c r="A56" s="258" t="s">
        <v>5</v>
      </c>
      <c r="B56" s="261" t="s">
        <v>15</v>
      </c>
      <c r="C56" s="264" t="s">
        <v>478</v>
      </c>
      <c r="D56" s="156"/>
      <c r="E56" s="104" t="s">
        <v>5</v>
      </c>
      <c r="F56" s="255" t="s">
        <v>212</v>
      </c>
      <c r="G56" s="138"/>
      <c r="H56" s="256"/>
      <c r="I56" s="257" t="s">
        <v>479</v>
      </c>
      <c r="J56" s="136"/>
      <c r="L56" s="83">
        <v>896000</v>
      </c>
      <c r="M56" s="272">
        <v>0</v>
      </c>
      <c r="N56" s="136"/>
      <c r="O56" s="83">
        <v>0</v>
      </c>
      <c r="P56" s="272">
        <v>0</v>
      </c>
      <c r="Q56" s="136"/>
      <c r="R56" s="272">
        <v>0</v>
      </c>
      <c r="S56" s="138"/>
      <c r="T56" s="136"/>
      <c r="U56" s="83">
        <v>0</v>
      </c>
      <c r="V56" s="83">
        <v>0</v>
      </c>
      <c r="W56" s="83">
        <v>0</v>
      </c>
      <c r="X56" s="83">
        <v>0</v>
      </c>
      <c r="Y56" s="83">
        <v>0</v>
      </c>
      <c r="Z56" s="83">
        <v>0</v>
      </c>
      <c r="AA56" s="83">
        <v>0</v>
      </c>
      <c r="AB56" s="83">
        <v>0</v>
      </c>
      <c r="AC56" s="83">
        <v>0</v>
      </c>
      <c r="AD56" s="83">
        <v>0</v>
      </c>
      <c r="AE56" s="83">
        <v>896000</v>
      </c>
    </row>
    <row r="57" spans="1:31">
      <c r="A57" s="259"/>
      <c r="B57" s="262"/>
      <c r="C57" s="140"/>
      <c r="D57" s="265"/>
      <c r="E57" s="104" t="s">
        <v>5</v>
      </c>
      <c r="F57" s="255" t="s">
        <v>213</v>
      </c>
      <c r="G57" s="138"/>
      <c r="H57" s="256"/>
      <c r="I57" s="257" t="s">
        <v>480</v>
      </c>
      <c r="J57" s="136"/>
      <c r="L57" s="83">
        <v>35000</v>
      </c>
      <c r="M57" s="272">
        <v>0</v>
      </c>
      <c r="N57" s="136"/>
      <c r="O57" s="83">
        <v>0</v>
      </c>
      <c r="P57" s="272">
        <v>0</v>
      </c>
      <c r="Q57" s="136"/>
      <c r="R57" s="272">
        <v>0</v>
      </c>
      <c r="S57" s="138"/>
      <c r="T57" s="136"/>
      <c r="U57" s="83">
        <v>0</v>
      </c>
      <c r="V57" s="83">
        <v>0</v>
      </c>
      <c r="W57" s="83">
        <v>0</v>
      </c>
      <c r="X57" s="83">
        <v>0</v>
      </c>
      <c r="Y57" s="83">
        <v>0</v>
      </c>
      <c r="Z57" s="83">
        <v>0</v>
      </c>
      <c r="AA57" s="83">
        <v>0</v>
      </c>
      <c r="AB57" s="83">
        <v>0</v>
      </c>
      <c r="AC57" s="83">
        <v>0</v>
      </c>
      <c r="AD57" s="83">
        <v>0</v>
      </c>
      <c r="AE57" s="83">
        <v>35000</v>
      </c>
    </row>
    <row r="58" spans="1:31">
      <c r="A58" s="259"/>
      <c r="B58" s="262"/>
      <c r="C58" s="140"/>
      <c r="D58" s="265"/>
      <c r="E58" s="104" t="s">
        <v>5</v>
      </c>
      <c r="F58" s="255" t="s">
        <v>214</v>
      </c>
      <c r="G58" s="138"/>
      <c r="H58" s="256"/>
      <c r="I58" s="257" t="s">
        <v>481</v>
      </c>
      <c r="J58" s="136"/>
      <c r="L58" s="83">
        <v>25000</v>
      </c>
      <c r="M58" s="272">
        <v>0</v>
      </c>
      <c r="N58" s="136"/>
      <c r="O58" s="83">
        <v>0</v>
      </c>
      <c r="P58" s="272">
        <v>0</v>
      </c>
      <c r="Q58" s="136"/>
      <c r="R58" s="272">
        <v>0</v>
      </c>
      <c r="S58" s="138"/>
      <c r="T58" s="136"/>
      <c r="U58" s="83">
        <v>0</v>
      </c>
      <c r="V58" s="83">
        <v>0</v>
      </c>
      <c r="W58" s="83">
        <v>0</v>
      </c>
      <c r="X58" s="83">
        <v>0</v>
      </c>
      <c r="Y58" s="83">
        <v>0</v>
      </c>
      <c r="Z58" s="83">
        <v>0</v>
      </c>
      <c r="AA58" s="83">
        <v>0</v>
      </c>
      <c r="AB58" s="83">
        <v>0</v>
      </c>
      <c r="AC58" s="83">
        <v>0</v>
      </c>
      <c r="AD58" s="83">
        <v>0</v>
      </c>
      <c r="AE58" s="83">
        <v>25000</v>
      </c>
    </row>
    <row r="59" spans="1:31">
      <c r="A59" s="259"/>
      <c r="B59" s="262"/>
      <c r="C59" s="140"/>
      <c r="D59" s="265"/>
      <c r="E59" s="104" t="s">
        <v>5</v>
      </c>
      <c r="F59" s="255" t="s">
        <v>215</v>
      </c>
      <c r="G59" s="138"/>
      <c r="H59" s="256"/>
      <c r="I59" s="257" t="s">
        <v>482</v>
      </c>
      <c r="J59" s="136"/>
      <c r="L59" s="83">
        <v>4000</v>
      </c>
      <c r="M59" s="272">
        <v>0</v>
      </c>
      <c r="N59" s="136"/>
      <c r="O59" s="83">
        <v>0</v>
      </c>
      <c r="P59" s="272">
        <v>0</v>
      </c>
      <c r="Q59" s="136"/>
      <c r="R59" s="272">
        <v>0</v>
      </c>
      <c r="S59" s="138"/>
      <c r="T59" s="136"/>
      <c r="U59" s="83">
        <v>0</v>
      </c>
      <c r="V59" s="83">
        <v>0</v>
      </c>
      <c r="W59" s="83">
        <v>0</v>
      </c>
      <c r="X59" s="83">
        <v>0</v>
      </c>
      <c r="Y59" s="83">
        <v>0</v>
      </c>
      <c r="Z59" s="83">
        <v>0</v>
      </c>
      <c r="AA59" s="83">
        <v>0</v>
      </c>
      <c r="AB59" s="83">
        <v>0</v>
      </c>
      <c r="AC59" s="83">
        <v>0</v>
      </c>
      <c r="AD59" s="83">
        <v>0</v>
      </c>
      <c r="AE59" s="83">
        <v>4000</v>
      </c>
    </row>
    <row r="60" spans="1:31">
      <c r="A60" s="259"/>
      <c r="B60" s="262"/>
      <c r="C60" s="140"/>
      <c r="D60" s="265"/>
      <c r="E60" s="104" t="s">
        <v>5</v>
      </c>
      <c r="F60" s="255" t="s">
        <v>216</v>
      </c>
      <c r="G60" s="138"/>
      <c r="H60" s="256"/>
      <c r="I60" s="257" t="s">
        <v>483</v>
      </c>
      <c r="J60" s="136"/>
      <c r="L60" s="83">
        <v>0</v>
      </c>
      <c r="M60" s="272">
        <v>0</v>
      </c>
      <c r="N60" s="136"/>
      <c r="O60" s="83">
        <v>0</v>
      </c>
      <c r="P60" s="272">
        <v>0</v>
      </c>
      <c r="Q60" s="136"/>
      <c r="R60" s="272">
        <v>0</v>
      </c>
      <c r="S60" s="138"/>
      <c r="T60" s="136"/>
      <c r="U60" s="83">
        <v>0</v>
      </c>
      <c r="V60" s="83">
        <v>0</v>
      </c>
      <c r="W60" s="83">
        <v>15000</v>
      </c>
      <c r="X60" s="83">
        <v>0</v>
      </c>
      <c r="Y60" s="83">
        <v>0</v>
      </c>
      <c r="Z60" s="83">
        <v>0</v>
      </c>
      <c r="AA60" s="83">
        <v>0</v>
      </c>
      <c r="AB60" s="83">
        <v>0</v>
      </c>
      <c r="AC60" s="83">
        <v>0</v>
      </c>
      <c r="AD60" s="83">
        <v>0</v>
      </c>
      <c r="AE60" s="83">
        <v>15000</v>
      </c>
    </row>
    <row r="61" spans="1:31">
      <c r="A61" s="259"/>
      <c r="B61" s="262"/>
      <c r="C61" s="140"/>
      <c r="D61" s="265"/>
      <c r="E61" s="104" t="s">
        <v>5</v>
      </c>
      <c r="F61" s="255" t="s">
        <v>189</v>
      </c>
      <c r="G61" s="138"/>
      <c r="H61" s="256"/>
      <c r="I61" s="257" t="s">
        <v>484</v>
      </c>
      <c r="J61" s="136"/>
      <c r="L61" s="83">
        <v>0</v>
      </c>
      <c r="M61" s="272">
        <v>0</v>
      </c>
      <c r="N61" s="136"/>
      <c r="O61" s="83">
        <v>0</v>
      </c>
      <c r="P61" s="272">
        <v>0</v>
      </c>
      <c r="Q61" s="136"/>
      <c r="R61" s="272">
        <v>0</v>
      </c>
      <c r="S61" s="138"/>
      <c r="T61" s="136"/>
      <c r="U61" s="83">
        <v>0</v>
      </c>
      <c r="V61" s="83">
        <v>0</v>
      </c>
      <c r="W61" s="83">
        <v>135522.29999999999</v>
      </c>
      <c r="X61" s="83">
        <v>0</v>
      </c>
      <c r="Y61" s="83">
        <v>0</v>
      </c>
      <c r="Z61" s="83">
        <v>0</v>
      </c>
      <c r="AA61" s="83">
        <v>0</v>
      </c>
      <c r="AB61" s="83">
        <v>0</v>
      </c>
      <c r="AC61" s="83">
        <v>0</v>
      </c>
      <c r="AD61" s="83">
        <v>0</v>
      </c>
      <c r="AE61" s="83">
        <v>135522.29999999999</v>
      </c>
    </row>
    <row r="62" spans="1:31">
      <c r="A62" s="260"/>
      <c r="B62" s="263"/>
      <c r="C62" s="145"/>
      <c r="D62" s="146"/>
      <c r="E62" s="266" t="s">
        <v>125</v>
      </c>
      <c r="F62" s="138"/>
      <c r="G62" s="138"/>
      <c r="H62" s="138"/>
      <c r="I62" s="138"/>
      <c r="J62" s="136"/>
      <c r="L62" s="109">
        <v>960000</v>
      </c>
      <c r="M62" s="273">
        <v>0</v>
      </c>
      <c r="N62" s="136"/>
      <c r="O62" s="109">
        <v>0</v>
      </c>
      <c r="P62" s="273">
        <v>0</v>
      </c>
      <c r="Q62" s="136"/>
      <c r="R62" s="273">
        <v>0</v>
      </c>
      <c r="S62" s="138"/>
      <c r="T62" s="136"/>
      <c r="U62" s="109">
        <v>0</v>
      </c>
      <c r="V62" s="109">
        <v>0</v>
      </c>
      <c r="W62" s="109">
        <v>150522.29999999999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1110522.3</v>
      </c>
    </row>
    <row r="63" spans="1:31">
      <c r="A63" s="258" t="s">
        <v>5</v>
      </c>
      <c r="B63" s="261" t="s">
        <v>17</v>
      </c>
      <c r="C63" s="264" t="s">
        <v>485</v>
      </c>
      <c r="D63" s="156"/>
      <c r="E63" s="104" t="s">
        <v>5</v>
      </c>
      <c r="F63" s="255" t="s">
        <v>17</v>
      </c>
      <c r="G63" s="138"/>
      <c r="H63" s="256"/>
      <c r="I63" s="257" t="s">
        <v>486</v>
      </c>
      <c r="J63" s="136"/>
      <c r="L63" s="83">
        <v>25000</v>
      </c>
      <c r="M63" s="272">
        <v>0</v>
      </c>
      <c r="N63" s="136"/>
      <c r="O63" s="83">
        <v>0</v>
      </c>
      <c r="P63" s="272">
        <v>0</v>
      </c>
      <c r="Q63" s="136"/>
      <c r="R63" s="272">
        <v>0</v>
      </c>
      <c r="S63" s="138"/>
      <c r="T63" s="136"/>
      <c r="U63" s="83">
        <v>0</v>
      </c>
      <c r="V63" s="83">
        <v>0</v>
      </c>
      <c r="W63" s="83">
        <v>0</v>
      </c>
      <c r="X63" s="83">
        <v>0</v>
      </c>
      <c r="Y63" s="83">
        <v>0</v>
      </c>
      <c r="Z63" s="83">
        <v>0</v>
      </c>
      <c r="AA63" s="83">
        <v>0</v>
      </c>
      <c r="AB63" s="83">
        <v>0</v>
      </c>
      <c r="AC63" s="83">
        <v>0</v>
      </c>
      <c r="AD63" s="83">
        <v>0</v>
      </c>
      <c r="AE63" s="83">
        <v>25000</v>
      </c>
    </row>
    <row r="64" spans="1:31">
      <c r="A64" s="260"/>
      <c r="B64" s="263"/>
      <c r="C64" s="145"/>
      <c r="D64" s="146"/>
      <c r="E64" s="266" t="s">
        <v>125</v>
      </c>
      <c r="F64" s="138"/>
      <c r="G64" s="138"/>
      <c r="H64" s="138"/>
      <c r="I64" s="138"/>
      <c r="J64" s="136"/>
      <c r="L64" s="109">
        <v>25000</v>
      </c>
      <c r="M64" s="273">
        <v>0</v>
      </c>
      <c r="N64" s="136"/>
      <c r="O64" s="109">
        <v>0</v>
      </c>
      <c r="P64" s="273">
        <v>0</v>
      </c>
      <c r="Q64" s="136"/>
      <c r="R64" s="273">
        <v>0</v>
      </c>
      <c r="S64" s="138"/>
      <c r="T64" s="136"/>
      <c r="U64" s="109">
        <v>0</v>
      </c>
      <c r="V64" s="109">
        <v>0</v>
      </c>
      <c r="W64" s="109">
        <v>0</v>
      </c>
      <c r="X64" s="109">
        <v>0</v>
      </c>
      <c r="Y64" s="109">
        <v>0</v>
      </c>
      <c r="Z64" s="109">
        <v>0</v>
      </c>
      <c r="AA64" s="109">
        <v>0</v>
      </c>
      <c r="AB64" s="109">
        <v>0</v>
      </c>
      <c r="AC64" s="109">
        <v>0</v>
      </c>
      <c r="AD64" s="109">
        <v>0</v>
      </c>
      <c r="AE64" s="109">
        <v>25000</v>
      </c>
    </row>
    <row r="65" spans="1:31">
      <c r="A65" s="258" t="s">
        <v>5</v>
      </c>
      <c r="B65" s="261" t="s">
        <v>18</v>
      </c>
      <c r="C65" s="264" t="s">
        <v>487</v>
      </c>
      <c r="D65" s="156"/>
      <c r="E65" s="104" t="s">
        <v>5</v>
      </c>
      <c r="F65" s="255" t="s">
        <v>191</v>
      </c>
      <c r="G65" s="138"/>
      <c r="H65" s="256"/>
      <c r="I65" s="257" t="s">
        <v>488</v>
      </c>
      <c r="J65" s="136"/>
      <c r="L65" s="83">
        <v>0</v>
      </c>
      <c r="M65" s="272">
        <v>0</v>
      </c>
      <c r="N65" s="136"/>
      <c r="O65" s="83">
        <v>0</v>
      </c>
      <c r="P65" s="272">
        <v>0</v>
      </c>
      <c r="Q65" s="136"/>
      <c r="R65" s="272">
        <v>426000</v>
      </c>
      <c r="S65" s="138"/>
      <c r="T65" s="136"/>
      <c r="U65" s="83">
        <v>0</v>
      </c>
      <c r="V65" s="83">
        <v>0</v>
      </c>
      <c r="W65" s="83">
        <v>0</v>
      </c>
      <c r="X65" s="83">
        <v>0</v>
      </c>
      <c r="Y65" s="83">
        <v>0</v>
      </c>
      <c r="Z65" s="83">
        <v>21000</v>
      </c>
      <c r="AA65" s="83">
        <v>20000</v>
      </c>
      <c r="AB65" s="83">
        <v>60000</v>
      </c>
      <c r="AC65" s="83">
        <v>0</v>
      </c>
      <c r="AD65" s="83">
        <v>0</v>
      </c>
      <c r="AE65" s="83">
        <v>527000</v>
      </c>
    </row>
    <row r="66" spans="1:31">
      <c r="A66" s="260"/>
      <c r="B66" s="263"/>
      <c r="C66" s="145"/>
      <c r="D66" s="146"/>
      <c r="E66" s="266" t="s">
        <v>125</v>
      </c>
      <c r="F66" s="138"/>
      <c r="G66" s="138"/>
      <c r="H66" s="138"/>
      <c r="I66" s="138"/>
      <c r="J66" s="136"/>
      <c r="L66" s="109">
        <v>0</v>
      </c>
      <c r="M66" s="273">
        <v>0</v>
      </c>
      <c r="N66" s="136"/>
      <c r="O66" s="109">
        <v>0</v>
      </c>
      <c r="P66" s="273">
        <v>0</v>
      </c>
      <c r="Q66" s="136"/>
      <c r="R66" s="273">
        <v>426000</v>
      </c>
      <c r="S66" s="138"/>
      <c r="T66" s="136"/>
      <c r="U66" s="109">
        <v>0</v>
      </c>
      <c r="V66" s="109">
        <v>0</v>
      </c>
      <c r="W66" s="109">
        <v>0</v>
      </c>
      <c r="X66" s="109">
        <v>0</v>
      </c>
      <c r="Y66" s="109">
        <v>0</v>
      </c>
      <c r="Z66" s="109">
        <v>21000</v>
      </c>
      <c r="AA66" s="109">
        <v>20000</v>
      </c>
      <c r="AB66" s="109">
        <v>60000</v>
      </c>
      <c r="AC66" s="109">
        <v>0</v>
      </c>
      <c r="AD66" s="109">
        <v>0</v>
      </c>
      <c r="AE66" s="109">
        <v>527000</v>
      </c>
    </row>
    <row r="67" spans="1:31">
      <c r="A67" s="258" t="s">
        <v>5</v>
      </c>
      <c r="B67" s="261" t="s">
        <v>16</v>
      </c>
      <c r="C67" s="264" t="s">
        <v>437</v>
      </c>
      <c r="D67" s="156"/>
      <c r="E67" s="104" t="s">
        <v>5</v>
      </c>
      <c r="F67" s="255" t="s">
        <v>110</v>
      </c>
      <c r="G67" s="138"/>
      <c r="H67" s="256"/>
      <c r="I67" s="257" t="s">
        <v>438</v>
      </c>
      <c r="J67" s="136"/>
      <c r="L67" s="83">
        <v>0</v>
      </c>
      <c r="M67" s="272">
        <v>0</v>
      </c>
      <c r="N67" s="136"/>
      <c r="O67" s="83">
        <v>0</v>
      </c>
      <c r="P67" s="272">
        <v>0</v>
      </c>
      <c r="Q67" s="136"/>
      <c r="R67" s="272">
        <v>0</v>
      </c>
      <c r="S67" s="138"/>
      <c r="T67" s="136"/>
      <c r="U67" s="83">
        <v>0</v>
      </c>
      <c r="V67" s="83">
        <v>0</v>
      </c>
      <c r="W67" s="83">
        <v>0</v>
      </c>
      <c r="X67" s="83">
        <v>2626000</v>
      </c>
      <c r="Y67" s="83">
        <v>0</v>
      </c>
      <c r="Z67" s="83">
        <v>0</v>
      </c>
      <c r="AA67" s="83">
        <v>0</v>
      </c>
      <c r="AB67" s="83">
        <v>0</v>
      </c>
      <c r="AC67" s="83">
        <v>0</v>
      </c>
      <c r="AD67" s="83">
        <v>0</v>
      </c>
      <c r="AE67" s="83">
        <v>2626000</v>
      </c>
    </row>
    <row r="68" spans="1:31">
      <c r="A68" s="260"/>
      <c r="B68" s="263"/>
      <c r="C68" s="145"/>
      <c r="D68" s="146"/>
      <c r="E68" s="266" t="s">
        <v>125</v>
      </c>
      <c r="F68" s="138"/>
      <c r="G68" s="138"/>
      <c r="H68" s="138"/>
      <c r="I68" s="138"/>
      <c r="J68" s="136"/>
      <c r="L68" s="109">
        <v>0</v>
      </c>
      <c r="M68" s="273">
        <v>0</v>
      </c>
      <c r="N68" s="136"/>
      <c r="O68" s="109">
        <v>0</v>
      </c>
      <c r="P68" s="273">
        <v>0</v>
      </c>
      <c r="Q68" s="136"/>
      <c r="R68" s="273">
        <v>0</v>
      </c>
      <c r="S68" s="138"/>
      <c r="T68" s="136"/>
      <c r="U68" s="109">
        <v>0</v>
      </c>
      <c r="V68" s="109">
        <v>0</v>
      </c>
      <c r="W68" s="109">
        <v>0</v>
      </c>
      <c r="X68" s="109">
        <v>2626000</v>
      </c>
      <c r="Y68" s="109">
        <v>0</v>
      </c>
      <c r="Z68" s="109">
        <v>0</v>
      </c>
      <c r="AA68" s="109">
        <v>0</v>
      </c>
      <c r="AB68" s="109">
        <v>0</v>
      </c>
      <c r="AC68" s="109">
        <v>0</v>
      </c>
      <c r="AD68" s="109">
        <v>0</v>
      </c>
      <c r="AE68" s="109">
        <v>2626000</v>
      </c>
    </row>
    <row r="69" spans="1:31">
      <c r="A69" s="258" t="s">
        <v>5</v>
      </c>
      <c r="B69" s="261" t="s">
        <v>8</v>
      </c>
      <c r="C69" s="264" t="s">
        <v>489</v>
      </c>
      <c r="D69" s="156"/>
      <c r="E69" s="104" t="s">
        <v>5</v>
      </c>
      <c r="F69" s="255" t="s">
        <v>154</v>
      </c>
      <c r="G69" s="138"/>
      <c r="H69" s="256"/>
      <c r="I69" s="257" t="s">
        <v>490</v>
      </c>
      <c r="J69" s="136"/>
      <c r="L69" s="83">
        <v>0</v>
      </c>
      <c r="M69" s="272">
        <v>0</v>
      </c>
      <c r="N69" s="136"/>
      <c r="O69" s="83">
        <v>0</v>
      </c>
      <c r="P69" s="272">
        <v>0</v>
      </c>
      <c r="Q69" s="136"/>
      <c r="R69" s="272">
        <v>0</v>
      </c>
      <c r="S69" s="138"/>
      <c r="T69" s="136"/>
      <c r="U69" s="83">
        <v>0</v>
      </c>
      <c r="V69" s="83">
        <v>0</v>
      </c>
      <c r="W69" s="83">
        <v>0</v>
      </c>
      <c r="X69" s="83">
        <v>0</v>
      </c>
      <c r="Y69" s="83">
        <v>0</v>
      </c>
      <c r="Z69" s="83">
        <v>0</v>
      </c>
      <c r="AA69" s="83">
        <v>0</v>
      </c>
      <c r="AB69" s="83">
        <v>0</v>
      </c>
      <c r="AC69" s="83">
        <v>0</v>
      </c>
      <c r="AD69" s="83">
        <v>21160</v>
      </c>
      <c r="AE69" s="83">
        <v>21160</v>
      </c>
    </row>
    <row r="70" spans="1:31">
      <c r="A70" s="259"/>
      <c r="B70" s="262"/>
      <c r="C70" s="140"/>
      <c r="D70" s="265"/>
      <c r="E70" s="104" t="s">
        <v>5</v>
      </c>
      <c r="F70" s="255" t="s">
        <v>156</v>
      </c>
      <c r="G70" s="138"/>
      <c r="H70" s="256"/>
      <c r="I70" s="257" t="s">
        <v>491</v>
      </c>
      <c r="J70" s="136"/>
      <c r="L70" s="83">
        <v>0</v>
      </c>
      <c r="M70" s="272">
        <v>0</v>
      </c>
      <c r="N70" s="136"/>
      <c r="O70" s="83">
        <v>0</v>
      </c>
      <c r="P70" s="272">
        <v>0</v>
      </c>
      <c r="Q70" s="136"/>
      <c r="R70" s="272">
        <v>0</v>
      </c>
      <c r="S70" s="138"/>
      <c r="T70" s="136"/>
      <c r="U70" s="83">
        <v>0</v>
      </c>
      <c r="V70" s="83">
        <v>0</v>
      </c>
      <c r="W70" s="83">
        <v>0</v>
      </c>
      <c r="X70" s="83">
        <v>0</v>
      </c>
      <c r="Y70" s="83">
        <v>0</v>
      </c>
      <c r="Z70" s="83">
        <v>0</v>
      </c>
      <c r="AA70" s="83">
        <v>0</v>
      </c>
      <c r="AB70" s="83">
        <v>0</v>
      </c>
      <c r="AC70" s="83">
        <v>0</v>
      </c>
      <c r="AD70" s="83">
        <v>4709600</v>
      </c>
      <c r="AE70" s="83">
        <v>4709600</v>
      </c>
    </row>
    <row r="71" spans="1:31">
      <c r="A71" s="259"/>
      <c r="B71" s="262"/>
      <c r="C71" s="140"/>
      <c r="D71" s="265"/>
      <c r="E71" s="104" t="s">
        <v>5</v>
      </c>
      <c r="F71" s="255" t="s">
        <v>157</v>
      </c>
      <c r="G71" s="138"/>
      <c r="H71" s="256"/>
      <c r="I71" s="257" t="s">
        <v>492</v>
      </c>
      <c r="J71" s="136"/>
      <c r="L71" s="83">
        <v>0</v>
      </c>
      <c r="M71" s="272">
        <v>0</v>
      </c>
      <c r="N71" s="136"/>
      <c r="O71" s="83">
        <v>0</v>
      </c>
      <c r="P71" s="272">
        <v>0</v>
      </c>
      <c r="Q71" s="136"/>
      <c r="R71" s="272">
        <v>0</v>
      </c>
      <c r="S71" s="138"/>
      <c r="T71" s="136"/>
      <c r="U71" s="83">
        <v>0</v>
      </c>
      <c r="V71" s="83">
        <v>0</v>
      </c>
      <c r="W71" s="83">
        <v>0</v>
      </c>
      <c r="X71" s="83">
        <v>0</v>
      </c>
      <c r="Y71" s="83">
        <v>0</v>
      </c>
      <c r="Z71" s="83">
        <v>0</v>
      </c>
      <c r="AA71" s="83">
        <v>0</v>
      </c>
      <c r="AB71" s="83">
        <v>0</v>
      </c>
      <c r="AC71" s="83">
        <v>0</v>
      </c>
      <c r="AD71" s="83">
        <v>2781600</v>
      </c>
      <c r="AE71" s="83">
        <v>2781600</v>
      </c>
    </row>
    <row r="72" spans="1:31">
      <c r="A72" s="259"/>
      <c r="B72" s="262"/>
      <c r="C72" s="140"/>
      <c r="D72" s="265"/>
      <c r="E72" s="104" t="s">
        <v>5</v>
      </c>
      <c r="F72" s="255" t="s">
        <v>158</v>
      </c>
      <c r="G72" s="138"/>
      <c r="H72" s="256"/>
      <c r="I72" s="257" t="s">
        <v>493</v>
      </c>
      <c r="J72" s="136"/>
      <c r="L72" s="83">
        <v>0</v>
      </c>
      <c r="M72" s="272">
        <v>0</v>
      </c>
      <c r="N72" s="136"/>
      <c r="O72" s="83">
        <v>0</v>
      </c>
      <c r="P72" s="272">
        <v>0</v>
      </c>
      <c r="Q72" s="136"/>
      <c r="R72" s="272">
        <v>0</v>
      </c>
      <c r="S72" s="138"/>
      <c r="T72" s="136"/>
      <c r="U72" s="83">
        <v>0</v>
      </c>
      <c r="V72" s="83">
        <v>0</v>
      </c>
      <c r="W72" s="83">
        <v>0</v>
      </c>
      <c r="X72" s="83">
        <v>0</v>
      </c>
      <c r="Y72" s="83">
        <v>0</v>
      </c>
      <c r="Z72" s="83">
        <v>0</v>
      </c>
      <c r="AA72" s="83">
        <v>0</v>
      </c>
      <c r="AB72" s="83">
        <v>0</v>
      </c>
      <c r="AC72" s="83">
        <v>0</v>
      </c>
      <c r="AD72" s="83">
        <v>6000</v>
      </c>
      <c r="AE72" s="83">
        <v>6000</v>
      </c>
    </row>
    <row r="73" spans="1:31">
      <c r="A73" s="259"/>
      <c r="B73" s="262"/>
      <c r="C73" s="140"/>
      <c r="D73" s="265"/>
      <c r="E73" s="104" t="s">
        <v>5</v>
      </c>
      <c r="F73" s="255" t="s">
        <v>159</v>
      </c>
      <c r="G73" s="138"/>
      <c r="H73" s="256"/>
      <c r="I73" s="257" t="s">
        <v>494</v>
      </c>
      <c r="J73" s="136"/>
      <c r="L73" s="83">
        <v>0</v>
      </c>
      <c r="M73" s="272">
        <v>0</v>
      </c>
      <c r="N73" s="136"/>
      <c r="O73" s="83">
        <v>0</v>
      </c>
      <c r="P73" s="272">
        <v>0</v>
      </c>
      <c r="Q73" s="136"/>
      <c r="R73" s="272">
        <v>0</v>
      </c>
      <c r="S73" s="138"/>
      <c r="T73" s="136"/>
      <c r="U73" s="83">
        <v>0</v>
      </c>
      <c r="V73" s="83">
        <v>0</v>
      </c>
      <c r="W73" s="83">
        <v>0</v>
      </c>
      <c r="X73" s="83">
        <v>0</v>
      </c>
      <c r="Y73" s="83">
        <v>0</v>
      </c>
      <c r="Z73" s="83">
        <v>0</v>
      </c>
      <c r="AA73" s="83">
        <v>0</v>
      </c>
      <c r="AB73" s="83">
        <v>0</v>
      </c>
      <c r="AC73" s="83">
        <v>0</v>
      </c>
      <c r="AD73" s="83">
        <v>38984</v>
      </c>
      <c r="AE73" s="83">
        <v>38984</v>
      </c>
    </row>
    <row r="74" spans="1:31">
      <c r="A74" s="259"/>
      <c r="B74" s="262"/>
      <c r="C74" s="140"/>
      <c r="D74" s="265"/>
      <c r="E74" s="104" t="s">
        <v>5</v>
      </c>
      <c r="F74" s="255" t="s">
        <v>160</v>
      </c>
      <c r="G74" s="138"/>
      <c r="H74" s="256"/>
      <c r="I74" s="257" t="s">
        <v>495</v>
      </c>
      <c r="J74" s="136"/>
      <c r="L74" s="83">
        <v>0</v>
      </c>
      <c r="M74" s="272">
        <v>0</v>
      </c>
      <c r="N74" s="136"/>
      <c r="O74" s="83">
        <v>0</v>
      </c>
      <c r="P74" s="272">
        <v>0</v>
      </c>
      <c r="Q74" s="136"/>
      <c r="R74" s="272">
        <v>0</v>
      </c>
      <c r="S74" s="138"/>
      <c r="T74" s="136"/>
      <c r="U74" s="83">
        <v>0</v>
      </c>
      <c r="V74" s="83">
        <v>0</v>
      </c>
      <c r="W74" s="83">
        <v>0</v>
      </c>
      <c r="X74" s="83">
        <v>0</v>
      </c>
      <c r="Y74" s="83">
        <v>0</v>
      </c>
      <c r="Z74" s="83">
        <v>0</v>
      </c>
      <c r="AA74" s="83">
        <v>0</v>
      </c>
      <c r="AB74" s="83">
        <v>0</v>
      </c>
      <c r="AC74" s="83">
        <v>0</v>
      </c>
      <c r="AD74" s="83">
        <v>71842</v>
      </c>
      <c r="AE74" s="83">
        <v>71842</v>
      </c>
    </row>
    <row r="75" spans="1:31">
      <c r="A75" s="260"/>
      <c r="B75" s="263"/>
      <c r="C75" s="145"/>
      <c r="D75" s="146"/>
      <c r="E75" s="266" t="s">
        <v>125</v>
      </c>
      <c r="F75" s="138"/>
      <c r="G75" s="138"/>
      <c r="H75" s="138"/>
      <c r="I75" s="138"/>
      <c r="J75" s="136"/>
      <c r="L75" s="109">
        <v>0</v>
      </c>
      <c r="M75" s="273">
        <v>0</v>
      </c>
      <c r="N75" s="136"/>
      <c r="O75" s="109">
        <v>0</v>
      </c>
      <c r="P75" s="273">
        <v>0</v>
      </c>
      <c r="Q75" s="136"/>
      <c r="R75" s="273">
        <v>0</v>
      </c>
      <c r="S75" s="138"/>
      <c r="T75" s="136"/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0</v>
      </c>
      <c r="AB75" s="109">
        <v>0</v>
      </c>
      <c r="AC75" s="109">
        <v>0</v>
      </c>
      <c r="AD75" s="109">
        <v>7629186</v>
      </c>
      <c r="AE75" s="109">
        <v>7629186</v>
      </c>
    </row>
    <row r="76" spans="1:31">
      <c r="A76" s="276" t="s">
        <v>127</v>
      </c>
      <c r="B76" s="138"/>
      <c r="C76" s="138"/>
      <c r="D76" s="138"/>
      <c r="E76" s="138"/>
      <c r="F76" s="138"/>
      <c r="G76" s="138"/>
      <c r="H76" s="138"/>
      <c r="I76" s="138"/>
      <c r="J76" s="136"/>
      <c r="L76" s="110">
        <v>3791150.31</v>
      </c>
      <c r="M76" s="277">
        <v>1229346.95</v>
      </c>
      <c r="N76" s="136"/>
      <c r="O76" s="110">
        <v>40000</v>
      </c>
      <c r="P76" s="277">
        <v>109095</v>
      </c>
      <c r="Q76" s="136"/>
      <c r="R76" s="277">
        <v>601765.6</v>
      </c>
      <c r="S76" s="138"/>
      <c r="T76" s="136"/>
      <c r="U76" s="110">
        <v>70000</v>
      </c>
      <c r="V76" s="110">
        <v>35000</v>
      </c>
      <c r="W76" s="110">
        <v>1591764.7</v>
      </c>
      <c r="X76" s="110">
        <v>2626000</v>
      </c>
      <c r="Y76" s="110">
        <v>280418</v>
      </c>
      <c r="Z76" s="110">
        <v>21000</v>
      </c>
      <c r="AA76" s="110">
        <v>140365</v>
      </c>
      <c r="AB76" s="110">
        <v>155806</v>
      </c>
      <c r="AC76" s="110">
        <v>10000</v>
      </c>
      <c r="AD76" s="110">
        <v>7629186</v>
      </c>
      <c r="AE76" s="110">
        <v>18330897.559999999</v>
      </c>
    </row>
    <row r="77" spans="1:31" ht="0" hidden="1" customHeight="1"/>
  </sheetData>
  <mergeCells count="371">
    <mergeCell ref="E75:J75"/>
    <mergeCell ref="M75:N75"/>
    <mergeCell ref="P75:Q75"/>
    <mergeCell ref="R75:T75"/>
    <mergeCell ref="A76:J76"/>
    <mergeCell ref="M76:N76"/>
    <mergeCell ref="P76:Q76"/>
    <mergeCell ref="R76:T76"/>
    <mergeCell ref="I73:J73"/>
    <mergeCell ref="M73:N73"/>
    <mergeCell ref="P73:Q73"/>
    <mergeCell ref="R73:T73"/>
    <mergeCell ref="F74:H74"/>
    <mergeCell ref="I74:J74"/>
    <mergeCell ref="M74:N74"/>
    <mergeCell ref="P74:Q74"/>
    <mergeCell ref="R74:T74"/>
    <mergeCell ref="A69:A75"/>
    <mergeCell ref="B69:B75"/>
    <mergeCell ref="C69:D75"/>
    <mergeCell ref="F73:H73"/>
    <mergeCell ref="P71:Q71"/>
    <mergeCell ref="R71:T71"/>
    <mergeCell ref="F72:H72"/>
    <mergeCell ref="I72:J72"/>
    <mergeCell ref="M72:N72"/>
    <mergeCell ref="P72:Q72"/>
    <mergeCell ref="R72:T72"/>
    <mergeCell ref="P69:Q69"/>
    <mergeCell ref="R69:T69"/>
    <mergeCell ref="F70:H70"/>
    <mergeCell ref="I70:J70"/>
    <mergeCell ref="M70:N70"/>
    <mergeCell ref="P70:Q70"/>
    <mergeCell ref="R70:T70"/>
    <mergeCell ref="F69:H69"/>
    <mergeCell ref="I69:J69"/>
    <mergeCell ref="M69:N69"/>
    <mergeCell ref="F71:H71"/>
    <mergeCell ref="I71:J71"/>
    <mergeCell ref="M71:N71"/>
    <mergeCell ref="P67:Q67"/>
    <mergeCell ref="R67:T67"/>
    <mergeCell ref="E68:J68"/>
    <mergeCell ref="M68:N68"/>
    <mergeCell ref="P68:Q68"/>
    <mergeCell ref="R68:T68"/>
    <mergeCell ref="A67:A68"/>
    <mergeCell ref="B67:B68"/>
    <mergeCell ref="C67:D68"/>
    <mergeCell ref="F67:H67"/>
    <mergeCell ref="I67:J67"/>
    <mergeCell ref="M67:N67"/>
    <mergeCell ref="P65:Q65"/>
    <mergeCell ref="R65:T65"/>
    <mergeCell ref="E66:J66"/>
    <mergeCell ref="M66:N66"/>
    <mergeCell ref="P66:Q66"/>
    <mergeCell ref="R66:T66"/>
    <mergeCell ref="A65:A66"/>
    <mergeCell ref="B65:B66"/>
    <mergeCell ref="C65:D66"/>
    <mergeCell ref="F65:H65"/>
    <mergeCell ref="I65:J65"/>
    <mergeCell ref="M65:N65"/>
    <mergeCell ref="I59:J59"/>
    <mergeCell ref="M59:N59"/>
    <mergeCell ref="P59:Q59"/>
    <mergeCell ref="R59:T59"/>
    <mergeCell ref="A63:A64"/>
    <mergeCell ref="B63:B64"/>
    <mergeCell ref="C63:D64"/>
    <mergeCell ref="F63:H63"/>
    <mergeCell ref="I63:J63"/>
    <mergeCell ref="M63:N63"/>
    <mergeCell ref="I60:J60"/>
    <mergeCell ref="M60:N60"/>
    <mergeCell ref="P60:Q60"/>
    <mergeCell ref="P63:Q63"/>
    <mergeCell ref="R63:T63"/>
    <mergeCell ref="E64:J64"/>
    <mergeCell ref="M64:N64"/>
    <mergeCell ref="P64:Q64"/>
    <mergeCell ref="R64:T64"/>
    <mergeCell ref="E62:J62"/>
    <mergeCell ref="M62:N62"/>
    <mergeCell ref="P62:Q62"/>
    <mergeCell ref="R62:T62"/>
    <mergeCell ref="F57:H57"/>
    <mergeCell ref="I57:J57"/>
    <mergeCell ref="M57:N57"/>
    <mergeCell ref="P57:Q57"/>
    <mergeCell ref="R57:T57"/>
    <mergeCell ref="A56:A62"/>
    <mergeCell ref="B56:B62"/>
    <mergeCell ref="C56:D62"/>
    <mergeCell ref="F56:H56"/>
    <mergeCell ref="I56:J56"/>
    <mergeCell ref="M56:N56"/>
    <mergeCell ref="F58:H58"/>
    <mergeCell ref="I58:J58"/>
    <mergeCell ref="M58:N58"/>
    <mergeCell ref="F60:H60"/>
    <mergeCell ref="R60:T60"/>
    <mergeCell ref="F61:H61"/>
    <mergeCell ref="I61:J61"/>
    <mergeCell ref="M61:N61"/>
    <mergeCell ref="P61:Q61"/>
    <mergeCell ref="R61:T61"/>
    <mergeCell ref="P58:Q58"/>
    <mergeCell ref="R58:T58"/>
    <mergeCell ref="F59:H59"/>
    <mergeCell ref="R55:T55"/>
    <mergeCell ref="P52:Q52"/>
    <mergeCell ref="R52:T52"/>
    <mergeCell ref="F53:H53"/>
    <mergeCell ref="I53:J53"/>
    <mergeCell ref="M53:N53"/>
    <mergeCell ref="P53:Q53"/>
    <mergeCell ref="R53:T53"/>
    <mergeCell ref="P56:Q56"/>
    <mergeCell ref="R56:T56"/>
    <mergeCell ref="P50:Q50"/>
    <mergeCell ref="R50:T50"/>
    <mergeCell ref="F51:H51"/>
    <mergeCell ref="I51:J51"/>
    <mergeCell ref="M51:N51"/>
    <mergeCell ref="P51:Q51"/>
    <mergeCell ref="R51:T51"/>
    <mergeCell ref="A50:A55"/>
    <mergeCell ref="B50:B55"/>
    <mergeCell ref="C50:D55"/>
    <mergeCell ref="F50:H50"/>
    <mergeCell ref="I50:J50"/>
    <mergeCell ref="M50:N50"/>
    <mergeCell ref="F52:H52"/>
    <mergeCell ref="I52:J52"/>
    <mergeCell ref="M52:N52"/>
    <mergeCell ref="F54:H54"/>
    <mergeCell ref="I54:J54"/>
    <mergeCell ref="M54:N54"/>
    <mergeCell ref="P54:Q54"/>
    <mergeCell ref="R54:T54"/>
    <mergeCell ref="E55:J55"/>
    <mergeCell ref="M55:N55"/>
    <mergeCell ref="P55:Q55"/>
    <mergeCell ref="F48:H48"/>
    <mergeCell ref="I48:J48"/>
    <mergeCell ref="M48:N48"/>
    <mergeCell ref="P48:Q48"/>
    <mergeCell ref="R48:T48"/>
    <mergeCell ref="E49:J49"/>
    <mergeCell ref="M49:N49"/>
    <mergeCell ref="P49:Q49"/>
    <mergeCell ref="R49:T49"/>
    <mergeCell ref="F46:H46"/>
    <mergeCell ref="I46:J46"/>
    <mergeCell ref="M46:N46"/>
    <mergeCell ref="P46:Q46"/>
    <mergeCell ref="R46:T46"/>
    <mergeCell ref="F47:H47"/>
    <mergeCell ref="I47:J47"/>
    <mergeCell ref="M47:N47"/>
    <mergeCell ref="P47:Q47"/>
    <mergeCell ref="R47:T47"/>
    <mergeCell ref="F44:H44"/>
    <mergeCell ref="I44:J44"/>
    <mergeCell ref="M44:N44"/>
    <mergeCell ref="P44:Q44"/>
    <mergeCell ref="R44:T44"/>
    <mergeCell ref="F45:H45"/>
    <mergeCell ref="I45:J45"/>
    <mergeCell ref="M45:N45"/>
    <mergeCell ref="P45:Q45"/>
    <mergeCell ref="R45:T45"/>
    <mergeCell ref="F42:H42"/>
    <mergeCell ref="I42:J42"/>
    <mergeCell ref="M42:N42"/>
    <mergeCell ref="P42:Q42"/>
    <mergeCell ref="R42:T42"/>
    <mergeCell ref="F43:H43"/>
    <mergeCell ref="I43:J43"/>
    <mergeCell ref="M43:N43"/>
    <mergeCell ref="P43:Q43"/>
    <mergeCell ref="R43:T43"/>
    <mergeCell ref="F40:H40"/>
    <mergeCell ref="I40:J40"/>
    <mergeCell ref="M40:N40"/>
    <mergeCell ref="P40:Q40"/>
    <mergeCell ref="R40:T40"/>
    <mergeCell ref="F41:H41"/>
    <mergeCell ref="I41:J41"/>
    <mergeCell ref="M41:N41"/>
    <mergeCell ref="P41:Q41"/>
    <mergeCell ref="R41:T41"/>
    <mergeCell ref="P38:Q38"/>
    <mergeCell ref="R38:T38"/>
    <mergeCell ref="F39:H39"/>
    <mergeCell ref="I39:J39"/>
    <mergeCell ref="M39:N39"/>
    <mergeCell ref="P39:Q39"/>
    <mergeCell ref="R39:T39"/>
    <mergeCell ref="E37:J37"/>
    <mergeCell ref="M37:N37"/>
    <mergeCell ref="P37:Q37"/>
    <mergeCell ref="R37:T37"/>
    <mergeCell ref="A38:A49"/>
    <mergeCell ref="B38:B49"/>
    <mergeCell ref="C38:D49"/>
    <mergeCell ref="F38:H38"/>
    <mergeCell ref="I38:J38"/>
    <mergeCell ref="M38:N38"/>
    <mergeCell ref="R35:T35"/>
    <mergeCell ref="F36:H36"/>
    <mergeCell ref="I36:J36"/>
    <mergeCell ref="M36:N36"/>
    <mergeCell ref="P36:Q36"/>
    <mergeCell ref="R36:T36"/>
    <mergeCell ref="E34:E35"/>
    <mergeCell ref="F34:H34"/>
    <mergeCell ref="I34:J34"/>
    <mergeCell ref="M34:N34"/>
    <mergeCell ref="P34:Q34"/>
    <mergeCell ref="R34:T34"/>
    <mergeCell ref="F35:H35"/>
    <mergeCell ref="I35:J35"/>
    <mergeCell ref="M35:N35"/>
    <mergeCell ref="P35:Q35"/>
    <mergeCell ref="A32:A37"/>
    <mergeCell ref="B32:B37"/>
    <mergeCell ref="C32:D37"/>
    <mergeCell ref="F32:H32"/>
    <mergeCell ref="I32:J32"/>
    <mergeCell ref="M32:N32"/>
    <mergeCell ref="P32:Q32"/>
    <mergeCell ref="P29:Q29"/>
    <mergeCell ref="R29:T29"/>
    <mergeCell ref="F30:H30"/>
    <mergeCell ref="I30:J30"/>
    <mergeCell ref="M30:N30"/>
    <mergeCell ref="P30:Q30"/>
    <mergeCell ref="R30:T30"/>
    <mergeCell ref="R32:T32"/>
    <mergeCell ref="F33:H33"/>
    <mergeCell ref="I33:J33"/>
    <mergeCell ref="M33:N33"/>
    <mergeCell ref="P33:Q33"/>
    <mergeCell ref="R33:T33"/>
    <mergeCell ref="M31:N31"/>
    <mergeCell ref="P31:Q31"/>
    <mergeCell ref="R31:T31"/>
    <mergeCell ref="A27:A31"/>
    <mergeCell ref="B27:B31"/>
    <mergeCell ref="C27:D31"/>
    <mergeCell ref="F27:H27"/>
    <mergeCell ref="I27:J27"/>
    <mergeCell ref="M27:N27"/>
    <mergeCell ref="F29:H29"/>
    <mergeCell ref="I29:J29"/>
    <mergeCell ref="M29:N29"/>
    <mergeCell ref="E31:J31"/>
    <mergeCell ref="R23:T23"/>
    <mergeCell ref="F24:H24"/>
    <mergeCell ref="I24:J24"/>
    <mergeCell ref="M24:N24"/>
    <mergeCell ref="P24:Q24"/>
    <mergeCell ref="R24:T24"/>
    <mergeCell ref="P27:Q27"/>
    <mergeCell ref="R27:T27"/>
    <mergeCell ref="F28:H28"/>
    <mergeCell ref="I28:J28"/>
    <mergeCell ref="M28:N28"/>
    <mergeCell ref="P28:Q28"/>
    <mergeCell ref="R28:T28"/>
    <mergeCell ref="F22:H22"/>
    <mergeCell ref="I22:J22"/>
    <mergeCell ref="M22:N22"/>
    <mergeCell ref="P22:Q22"/>
    <mergeCell ref="R22:T22"/>
    <mergeCell ref="A21:A26"/>
    <mergeCell ref="B21:B26"/>
    <mergeCell ref="C21:D26"/>
    <mergeCell ref="F21:H21"/>
    <mergeCell ref="I21:J21"/>
    <mergeCell ref="M21:N21"/>
    <mergeCell ref="F23:H23"/>
    <mergeCell ref="I23:J23"/>
    <mergeCell ref="M23:N23"/>
    <mergeCell ref="F25:H25"/>
    <mergeCell ref="I25:J25"/>
    <mergeCell ref="M25:N25"/>
    <mergeCell ref="P25:Q25"/>
    <mergeCell ref="R25:T25"/>
    <mergeCell ref="E26:J26"/>
    <mergeCell ref="M26:N26"/>
    <mergeCell ref="P26:Q26"/>
    <mergeCell ref="R26:T26"/>
    <mergeCell ref="P23:Q23"/>
    <mergeCell ref="R20:T20"/>
    <mergeCell ref="P17:Q17"/>
    <mergeCell ref="R17:T17"/>
    <mergeCell ref="F18:H18"/>
    <mergeCell ref="I18:J18"/>
    <mergeCell ref="M18:N18"/>
    <mergeCell ref="P18:Q18"/>
    <mergeCell ref="R18:T18"/>
    <mergeCell ref="P21:Q21"/>
    <mergeCell ref="R21:T21"/>
    <mergeCell ref="P15:Q15"/>
    <mergeCell ref="R15:T15"/>
    <mergeCell ref="F16:H16"/>
    <mergeCell ref="I16:J16"/>
    <mergeCell ref="M16:N16"/>
    <mergeCell ref="P16:Q16"/>
    <mergeCell ref="R16:T16"/>
    <mergeCell ref="A15:A20"/>
    <mergeCell ref="B15:B20"/>
    <mergeCell ref="C15:D20"/>
    <mergeCell ref="F15:H15"/>
    <mergeCell ref="I15:J15"/>
    <mergeCell ref="M15:N15"/>
    <mergeCell ref="F17:H17"/>
    <mergeCell ref="I17:J17"/>
    <mergeCell ref="M17:N17"/>
    <mergeCell ref="F19:H19"/>
    <mergeCell ref="I19:J19"/>
    <mergeCell ref="M19:N19"/>
    <mergeCell ref="P19:Q19"/>
    <mergeCell ref="R19:T19"/>
    <mergeCell ref="E20:J20"/>
    <mergeCell ref="M20:N20"/>
    <mergeCell ref="P20:Q20"/>
    <mergeCell ref="A12:C13"/>
    <mergeCell ref="M13:N13"/>
    <mergeCell ref="P13:Q13"/>
    <mergeCell ref="R13:T13"/>
    <mergeCell ref="R11:T12"/>
    <mergeCell ref="U11:U12"/>
    <mergeCell ref="V11:V12"/>
    <mergeCell ref="W11:W12"/>
    <mergeCell ref="X11:X12"/>
    <mergeCell ref="AE8:AE13"/>
    <mergeCell ref="L10:N10"/>
    <mergeCell ref="P10:T10"/>
    <mergeCell ref="W10:X10"/>
    <mergeCell ref="Z10:AB10"/>
    <mergeCell ref="L11:L12"/>
    <mergeCell ref="M11:N12"/>
    <mergeCell ref="O11:O12"/>
    <mergeCell ref="P11:Q12"/>
    <mergeCell ref="U8:U9"/>
    <mergeCell ref="V8:V9"/>
    <mergeCell ref="W8:X9"/>
    <mergeCell ref="Y8:Y9"/>
    <mergeCell ref="Z8:AB9"/>
    <mergeCell ref="AC8:AC9"/>
    <mergeCell ref="Z11:Z12"/>
    <mergeCell ref="AA11:AA12"/>
    <mergeCell ref="AB11:AB12"/>
    <mergeCell ref="AC11:AC12"/>
    <mergeCell ref="AD11:AD12"/>
    <mergeCell ref="Y11:Y12"/>
    <mergeCell ref="A1:F1"/>
    <mergeCell ref="Q1:R1"/>
    <mergeCell ref="A3:S3"/>
    <mergeCell ref="A4:S4"/>
    <mergeCell ref="A5:S5"/>
    <mergeCell ref="L8:N9"/>
    <mergeCell ref="O8:O9"/>
    <mergeCell ref="P8:T9"/>
    <mergeCell ref="AD8:AD9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9" sqref="D2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6</vt:i4>
      </vt:variant>
    </vt:vector>
  </HeadingPairs>
  <TitlesOfParts>
    <vt:vector size="15" baseType="lpstr">
      <vt:lpstr>งบทดลอง</vt:lpstr>
      <vt:lpstr>รายงานรับ-จ่าย</vt:lpstr>
      <vt:lpstr>หมายเหตุ 1</vt:lpstr>
      <vt:lpstr>หมายเหตุ 2</vt:lpstr>
      <vt:lpstr>กระดาษทำการกระทบยอด</vt:lpstr>
      <vt:lpstr>กระดาษทำการ งปม.คงเหลือ</vt:lpstr>
      <vt:lpstr>กระดาษทำการเงินสะสม</vt:lpstr>
      <vt:lpstr>กระดาษทำการ โอนงปม.</vt:lpstr>
      <vt:lpstr>Sheet1</vt:lpstr>
      <vt:lpstr>'กระดาษทำการ งปม.คงเหลือ'!Print_Titles</vt:lpstr>
      <vt:lpstr>'กระดาษทำการ โอนงปม.'!Print_Titles</vt:lpstr>
      <vt:lpstr>กระดาษทำการกระทบยอด!Print_Titles</vt:lpstr>
      <vt:lpstr>กระดาษทำการเงินสะสม!Print_Titles</vt:lpstr>
      <vt:lpstr>งบทดลอง!Print_Titles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2017-07-04T04:42:08Z</cp:lastPrinted>
  <dcterms:modified xsi:type="dcterms:W3CDTF">2017-07-07T04:31:17Z</dcterms:modified>
</cp:coreProperties>
</file>