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075" windowHeight="9915" firstSheet="5" activeTab="8"/>
  </bookViews>
  <sheets>
    <sheet name="งบทดลอง" sheetId="16" r:id="rId1"/>
    <sheet name="งบรับ-จ่าย" sheetId="15" r:id="rId2"/>
    <sheet name="หมายเหตุรายจ่ายค้างจ่าย" sheetId="12" r:id="rId3"/>
    <sheet name="หมายเหตุ 1" sheetId="9" r:id="rId4"/>
    <sheet name="กระดาษทำการจ่ายจากรายรับ" sheetId="13" r:id="rId5"/>
    <sheet name="กระดาษทำการ งปม.คงเหลือ" sheetId="14" r:id="rId6"/>
    <sheet name="กระดาษทำการจ่ายจากเงินสะสม" sheetId="17" r:id="rId7"/>
    <sheet name="กระดาษทำการโอนงปม." sheetId="18" r:id="rId8"/>
    <sheet name="กระทบยอด ศศก" sheetId="19" r:id="rId9"/>
  </sheets>
  <definedNames>
    <definedName name="_xlnm.Print_Titles" localSheetId="5">'กระดาษทำการ งปม.คงเหลือ'!$5:$8</definedName>
    <definedName name="_xlnm.Print_Titles" localSheetId="6">กระดาษทำการจ่ายจากเงินสะสม!$1:$5</definedName>
    <definedName name="_xlnm.Print_Titles" localSheetId="4">กระดาษทำการจ่ายจากรายรับ!$6:$13</definedName>
    <definedName name="_xlnm.Print_Titles" localSheetId="7">กระดาษทำการโอนงปม.!$5:$5</definedName>
    <definedName name="_xlnm.Print_Titles" localSheetId="0">งบทดลอง!$1:$5</definedName>
    <definedName name="_xlnm.Print_Titles" localSheetId="1">'งบรับ-จ่าย'!$1:$3</definedName>
    <definedName name="_xlnm.Print_Titles" localSheetId="3">'หมายเหตุ 1'!$5:$6</definedName>
    <definedName name="_xlnm.Print_Titles" localSheetId="2">หมายเหตุรายจ่ายค้างจ่าย!$8:$8</definedName>
  </definedNames>
  <calcPr calcId="144525"/>
</workbook>
</file>

<file path=xl/calcChain.xml><?xml version="1.0" encoding="utf-8"?>
<calcChain xmlns="http://schemas.openxmlformats.org/spreadsheetml/2006/main">
  <c r="U73" i="14" l="1"/>
  <c r="T73" i="14"/>
  <c r="S73" i="14"/>
  <c r="R73" i="14"/>
  <c r="Q73" i="14"/>
  <c r="P73" i="14"/>
  <c r="O73" i="14"/>
  <c r="N73" i="14"/>
  <c r="M73" i="14"/>
  <c r="L73" i="14"/>
  <c r="K73" i="14"/>
  <c r="J73" i="14"/>
  <c r="I73" i="14"/>
  <c r="H73" i="14"/>
  <c r="G73" i="14"/>
  <c r="F73" i="14"/>
  <c r="F72" i="14"/>
  <c r="U71" i="14"/>
  <c r="U70" i="14"/>
  <c r="U69" i="14"/>
  <c r="U68" i="14"/>
  <c r="U67" i="14"/>
  <c r="U66" i="14"/>
  <c r="G72" i="14"/>
  <c r="U64" i="14"/>
  <c r="U63" i="14"/>
  <c r="U62" i="14"/>
  <c r="U65" i="14" s="1"/>
  <c r="T65" i="14"/>
  <c r="S65" i="14"/>
  <c r="R65" i="14"/>
  <c r="Q65" i="14"/>
  <c r="P65" i="14"/>
  <c r="O65" i="14"/>
  <c r="N65" i="14"/>
  <c r="M65" i="14"/>
  <c r="L65" i="14"/>
  <c r="K65" i="14"/>
  <c r="J65" i="14"/>
  <c r="I65" i="14"/>
  <c r="H65" i="14"/>
  <c r="G65" i="14"/>
  <c r="F65" i="14"/>
  <c r="U60" i="14"/>
  <c r="U59" i="14"/>
  <c r="T61" i="14"/>
  <c r="S61" i="14"/>
  <c r="R61" i="14"/>
  <c r="Q61" i="14"/>
  <c r="P61" i="14"/>
  <c r="O61" i="14"/>
  <c r="N61" i="14"/>
  <c r="M61" i="14"/>
  <c r="L61" i="14"/>
  <c r="K61" i="14"/>
  <c r="J61" i="14"/>
  <c r="I61" i="14"/>
  <c r="H61" i="14"/>
  <c r="G61" i="14"/>
  <c r="F61" i="14"/>
  <c r="U57" i="14"/>
  <c r="U58" i="14" s="1"/>
  <c r="T58" i="14"/>
  <c r="S58" i="14"/>
  <c r="R58" i="14"/>
  <c r="Q58" i="14"/>
  <c r="P58" i="14"/>
  <c r="O58" i="14"/>
  <c r="N58" i="14"/>
  <c r="M58" i="14"/>
  <c r="L58" i="14"/>
  <c r="K58" i="14"/>
  <c r="J58" i="14"/>
  <c r="I58" i="14"/>
  <c r="H58" i="14"/>
  <c r="G58" i="14"/>
  <c r="F58" i="14"/>
  <c r="U55" i="14"/>
  <c r="U54" i="14"/>
  <c r="U53" i="14"/>
  <c r="U52" i="14"/>
  <c r="U51" i="14"/>
  <c r="U50" i="14"/>
  <c r="T56" i="14"/>
  <c r="S56" i="14"/>
  <c r="R56" i="14"/>
  <c r="Q56" i="14"/>
  <c r="P56" i="14"/>
  <c r="O56" i="14"/>
  <c r="N56" i="14"/>
  <c r="M56" i="14"/>
  <c r="L56" i="14"/>
  <c r="K56" i="14"/>
  <c r="J56" i="14"/>
  <c r="I56" i="14"/>
  <c r="H56" i="14"/>
  <c r="G56" i="14"/>
  <c r="F56" i="14"/>
  <c r="U48" i="14"/>
  <c r="U47" i="14"/>
  <c r="U46" i="14"/>
  <c r="U45" i="14"/>
  <c r="U44" i="14"/>
  <c r="U49" i="14" s="1"/>
  <c r="T49" i="14"/>
  <c r="S49" i="14"/>
  <c r="R49" i="14"/>
  <c r="Q49" i="14"/>
  <c r="P49" i="14"/>
  <c r="O49" i="14"/>
  <c r="N49" i="14"/>
  <c r="M49" i="14"/>
  <c r="L49" i="14"/>
  <c r="K49" i="14"/>
  <c r="J49" i="14"/>
  <c r="I49" i="14"/>
  <c r="H49" i="14"/>
  <c r="G49" i="14"/>
  <c r="F49" i="14"/>
  <c r="U42" i="14"/>
  <c r="U41" i="14"/>
  <c r="U40" i="14"/>
  <c r="U39" i="14"/>
  <c r="U38" i="14"/>
  <c r="U37" i="14"/>
  <c r="U36" i="14"/>
  <c r="U35" i="14"/>
  <c r="U34" i="14"/>
  <c r="U33" i="14"/>
  <c r="U32" i="14"/>
  <c r="U43" i="14" s="1"/>
  <c r="T43" i="14"/>
  <c r="S43" i="14"/>
  <c r="R43" i="14"/>
  <c r="Q43" i="14"/>
  <c r="P43" i="14"/>
  <c r="O43" i="14"/>
  <c r="N43" i="14"/>
  <c r="M43" i="14"/>
  <c r="L43" i="14"/>
  <c r="K43" i="14"/>
  <c r="J43" i="14"/>
  <c r="I43" i="14"/>
  <c r="H43" i="14"/>
  <c r="G43" i="14"/>
  <c r="F43" i="14"/>
  <c r="U30" i="14"/>
  <c r="U29" i="14"/>
  <c r="U28" i="14"/>
  <c r="U27" i="14"/>
  <c r="U31" i="14" s="1"/>
  <c r="T31" i="14"/>
  <c r="S31" i="14"/>
  <c r="R31" i="14"/>
  <c r="Q31" i="14"/>
  <c r="P31" i="14"/>
  <c r="O31" i="14"/>
  <c r="N31" i="14"/>
  <c r="M31" i="14"/>
  <c r="L31" i="14"/>
  <c r="K31" i="14"/>
  <c r="J31" i="14"/>
  <c r="I31" i="14"/>
  <c r="H31" i="14"/>
  <c r="G31" i="14"/>
  <c r="F31" i="14"/>
  <c r="U25" i="14"/>
  <c r="U24" i="14"/>
  <c r="U23" i="14"/>
  <c r="U22" i="14"/>
  <c r="U26" i="14" s="1"/>
  <c r="T26" i="14"/>
  <c r="S26" i="14"/>
  <c r="R26" i="14"/>
  <c r="Q26" i="14"/>
  <c r="P26" i="14"/>
  <c r="O26" i="14"/>
  <c r="N26" i="14"/>
  <c r="M26" i="14"/>
  <c r="L26" i="14"/>
  <c r="K26" i="14"/>
  <c r="J26" i="14"/>
  <c r="I26" i="14"/>
  <c r="H26" i="14"/>
  <c r="G26" i="14"/>
  <c r="F26" i="14"/>
  <c r="U20" i="14"/>
  <c r="U19" i="14"/>
  <c r="U18" i="14"/>
  <c r="U17" i="14"/>
  <c r="U16" i="14"/>
  <c r="U21" i="14" s="1"/>
  <c r="T21" i="14"/>
  <c r="S21" i="14"/>
  <c r="R21" i="14"/>
  <c r="Q21" i="14"/>
  <c r="P21" i="14"/>
  <c r="O21" i="14"/>
  <c r="N21" i="14"/>
  <c r="M21" i="14"/>
  <c r="L21" i="14"/>
  <c r="K21" i="14"/>
  <c r="J21" i="14"/>
  <c r="I21" i="14"/>
  <c r="H21" i="14"/>
  <c r="G21" i="14"/>
  <c r="F21" i="14"/>
  <c r="U14" i="14"/>
  <c r="U13" i="14"/>
  <c r="U12" i="14"/>
  <c r="U11" i="14"/>
  <c r="U10" i="14"/>
  <c r="U15" i="14" s="1"/>
  <c r="T15" i="14"/>
  <c r="S15" i="14"/>
  <c r="R15" i="14"/>
  <c r="Q15" i="14"/>
  <c r="P15" i="14"/>
  <c r="O15" i="14"/>
  <c r="N15" i="14"/>
  <c r="M15" i="14"/>
  <c r="L15" i="14"/>
  <c r="K15" i="14"/>
  <c r="J15" i="14"/>
  <c r="I15" i="14"/>
  <c r="H15" i="14"/>
  <c r="G15" i="14"/>
  <c r="F15" i="14"/>
  <c r="U61" i="14" l="1"/>
  <c r="U56" i="14"/>
  <c r="P60" i="13"/>
  <c r="P57" i="13"/>
  <c r="P54" i="13"/>
  <c r="P51" i="13"/>
  <c r="P50" i="13"/>
  <c r="P49" i="13"/>
  <c r="P46" i="13"/>
  <c r="P43" i="13"/>
  <c r="P42" i="13"/>
  <c r="P41" i="13"/>
  <c r="P40" i="13"/>
  <c r="P37" i="13"/>
  <c r="P36" i="13"/>
  <c r="P35" i="13"/>
  <c r="P32" i="13"/>
  <c r="P31" i="13"/>
  <c r="P30" i="13"/>
  <c r="P29" i="13"/>
  <c r="P33" i="13" s="1"/>
  <c r="P26" i="13"/>
  <c r="P25" i="13"/>
  <c r="P24" i="13"/>
  <c r="P23" i="13"/>
  <c r="P22" i="13"/>
  <c r="P19" i="13"/>
  <c r="P18" i="13"/>
  <c r="P17" i="13"/>
  <c r="P16" i="13"/>
  <c r="P15" i="13"/>
  <c r="P14" i="13"/>
  <c r="P64" i="13"/>
  <c r="O64" i="13"/>
  <c r="N64" i="13"/>
  <c r="M64" i="13"/>
  <c r="L64" i="13"/>
  <c r="K64" i="13"/>
  <c r="J64" i="13"/>
  <c r="I64" i="13"/>
  <c r="H64" i="13"/>
  <c r="G64" i="13"/>
  <c r="Q64" i="13" s="1"/>
  <c r="P61" i="13"/>
  <c r="O61" i="13"/>
  <c r="N61" i="13"/>
  <c r="M61" i="13"/>
  <c r="L61" i="13"/>
  <c r="K61" i="13"/>
  <c r="J61" i="13"/>
  <c r="I61" i="13"/>
  <c r="H61" i="13"/>
  <c r="G61" i="13"/>
  <c r="P58" i="13"/>
  <c r="O58" i="13"/>
  <c r="N58" i="13"/>
  <c r="M58" i="13"/>
  <c r="L58" i="13"/>
  <c r="K58" i="13"/>
  <c r="J58" i="13"/>
  <c r="I58" i="13"/>
  <c r="H58" i="13"/>
  <c r="G58" i="13"/>
  <c r="P55" i="13"/>
  <c r="O55" i="13"/>
  <c r="N55" i="13"/>
  <c r="M55" i="13"/>
  <c r="L55" i="13"/>
  <c r="K55" i="13"/>
  <c r="J55" i="13"/>
  <c r="I55" i="13"/>
  <c r="H55" i="13"/>
  <c r="G55" i="13"/>
  <c r="P52" i="13"/>
  <c r="O52" i="13"/>
  <c r="N52" i="13"/>
  <c r="M52" i="13"/>
  <c r="L52" i="13"/>
  <c r="K52" i="13"/>
  <c r="J52" i="13"/>
  <c r="I52" i="13"/>
  <c r="H52" i="13"/>
  <c r="G52" i="13"/>
  <c r="P47" i="13"/>
  <c r="O47" i="13"/>
  <c r="N47" i="13"/>
  <c r="M47" i="13"/>
  <c r="L47" i="13"/>
  <c r="K47" i="13"/>
  <c r="J47" i="13"/>
  <c r="I47" i="13"/>
  <c r="H47" i="13"/>
  <c r="G47" i="13"/>
  <c r="P44" i="13"/>
  <c r="O44" i="13"/>
  <c r="N44" i="13"/>
  <c r="M44" i="13"/>
  <c r="L44" i="13"/>
  <c r="K44" i="13"/>
  <c r="J44" i="13"/>
  <c r="I44" i="13"/>
  <c r="H44" i="13"/>
  <c r="G44" i="13"/>
  <c r="P38" i="13"/>
  <c r="O38" i="13"/>
  <c r="N38" i="13"/>
  <c r="M38" i="13"/>
  <c r="L38" i="13"/>
  <c r="K38" i="13"/>
  <c r="J38" i="13"/>
  <c r="I38" i="13"/>
  <c r="H38" i="13"/>
  <c r="G38" i="13"/>
  <c r="O33" i="13"/>
  <c r="N33" i="13"/>
  <c r="M33" i="13"/>
  <c r="L33" i="13"/>
  <c r="K33" i="13"/>
  <c r="J33" i="13"/>
  <c r="I33" i="13"/>
  <c r="H33" i="13"/>
  <c r="G33" i="13"/>
  <c r="P27" i="13"/>
  <c r="O27" i="13"/>
  <c r="N27" i="13"/>
  <c r="M27" i="13"/>
  <c r="L27" i="13"/>
  <c r="K27" i="13"/>
  <c r="J27" i="13"/>
  <c r="I27" i="13"/>
  <c r="H27" i="13"/>
  <c r="G27" i="13"/>
  <c r="P20" i="13"/>
  <c r="O20" i="13"/>
  <c r="O63" i="13" s="1"/>
  <c r="N20" i="13"/>
  <c r="N63" i="13" s="1"/>
  <c r="M20" i="13"/>
  <c r="M63" i="13" s="1"/>
  <c r="L20" i="13"/>
  <c r="L63" i="13" s="1"/>
  <c r="K20" i="13"/>
  <c r="K63" i="13" s="1"/>
  <c r="J20" i="13"/>
  <c r="J63" i="13" s="1"/>
  <c r="I20" i="13"/>
  <c r="I63" i="13" s="1"/>
  <c r="H20" i="13"/>
  <c r="H63" i="13" s="1"/>
  <c r="G20" i="13"/>
  <c r="G63" i="13" s="1"/>
  <c r="Q63" i="13" l="1"/>
  <c r="P63" i="13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24" i="9"/>
  <c r="H75" i="9"/>
  <c r="G75" i="9"/>
  <c r="G53" i="9"/>
  <c r="G39" i="9"/>
  <c r="G37" i="9"/>
  <c r="G33" i="9"/>
  <c r="G30" i="9"/>
  <c r="G26" i="9"/>
  <c r="G13" i="9"/>
  <c r="G76" i="9" l="1"/>
  <c r="I13" i="12"/>
  <c r="F75" i="9" l="1"/>
  <c r="E26" i="9"/>
  <c r="E75" i="9"/>
  <c r="E53" i="9"/>
  <c r="E39" i="9"/>
  <c r="E37" i="9"/>
  <c r="E30" i="9"/>
  <c r="D26" i="9"/>
  <c r="H53" i="9" l="1"/>
  <c r="T53" i="9" s="1"/>
  <c r="H39" i="9"/>
  <c r="H37" i="9"/>
  <c r="H33" i="9"/>
  <c r="H30" i="9"/>
  <c r="H26" i="9"/>
  <c r="H13" i="9"/>
  <c r="BI75" i="9"/>
  <c r="BH75" i="9"/>
  <c r="BJ75" i="9" s="1"/>
  <c r="BE75" i="9"/>
  <c r="BD75" i="9"/>
  <c r="BF75" i="9" s="1"/>
  <c r="U75" i="9"/>
  <c r="T75" i="9"/>
  <c r="D75" i="9"/>
  <c r="BJ57" i="9"/>
  <c r="BF57" i="9"/>
  <c r="I57" i="9"/>
  <c r="T57" i="9" s="1"/>
  <c r="V57" i="9" s="1"/>
  <c r="BJ56" i="9"/>
  <c r="BF56" i="9"/>
  <c r="I56" i="9"/>
  <c r="T56" i="9" s="1"/>
  <c r="V56" i="9" s="1"/>
  <c r="BJ55" i="9"/>
  <c r="BF55" i="9"/>
  <c r="T55" i="9"/>
  <c r="V55" i="9" s="1"/>
  <c r="BJ54" i="9"/>
  <c r="BF54" i="9"/>
  <c r="T54" i="9"/>
  <c r="V54" i="9" s="1"/>
  <c r="BI53" i="9"/>
  <c r="BH53" i="9"/>
  <c r="BE53" i="9"/>
  <c r="BD53" i="9"/>
  <c r="U53" i="9"/>
  <c r="F53" i="9"/>
  <c r="D53" i="9"/>
  <c r="BJ52" i="9"/>
  <c r="BF52" i="9"/>
  <c r="I52" i="9"/>
  <c r="T52" i="9" s="1"/>
  <c r="V52" i="9" s="1"/>
  <c r="BJ51" i="9"/>
  <c r="BF51" i="9"/>
  <c r="I51" i="9"/>
  <c r="T51" i="9" s="1"/>
  <c r="V51" i="9" s="1"/>
  <c r="BJ50" i="9"/>
  <c r="BF50" i="9"/>
  <c r="I50" i="9"/>
  <c r="T50" i="9" s="1"/>
  <c r="V50" i="9" s="1"/>
  <c r="BJ49" i="9"/>
  <c r="BF49" i="9"/>
  <c r="I49" i="9"/>
  <c r="T49" i="9" s="1"/>
  <c r="V49" i="9" s="1"/>
  <c r="BJ48" i="9"/>
  <c r="BF48" i="9"/>
  <c r="I48" i="9"/>
  <c r="T48" i="9" s="1"/>
  <c r="V48" i="9" s="1"/>
  <c r="BJ47" i="9"/>
  <c r="BF47" i="9"/>
  <c r="I47" i="9"/>
  <c r="T47" i="9" s="1"/>
  <c r="V47" i="9" s="1"/>
  <c r="BJ46" i="9"/>
  <c r="BF46" i="9"/>
  <c r="I46" i="9"/>
  <c r="T46" i="9" s="1"/>
  <c r="V46" i="9" s="1"/>
  <c r="BJ45" i="9"/>
  <c r="BF45" i="9"/>
  <c r="I45" i="9"/>
  <c r="T45" i="9" s="1"/>
  <c r="V45" i="9" s="1"/>
  <c r="BJ44" i="9"/>
  <c r="BF44" i="9"/>
  <c r="I44" i="9"/>
  <c r="T44" i="9" s="1"/>
  <c r="V44" i="9" s="1"/>
  <c r="BJ43" i="9"/>
  <c r="BF43" i="9"/>
  <c r="I43" i="9"/>
  <c r="T43" i="9" s="1"/>
  <c r="V43" i="9" s="1"/>
  <c r="BJ42" i="9"/>
  <c r="BF42" i="9"/>
  <c r="I42" i="9"/>
  <c r="T42" i="9" s="1"/>
  <c r="V42" i="9" s="1"/>
  <c r="BJ41" i="9"/>
  <c r="BF41" i="9"/>
  <c r="T41" i="9"/>
  <c r="V41" i="9" s="1"/>
  <c r="BJ40" i="9"/>
  <c r="BF40" i="9"/>
  <c r="T40" i="9"/>
  <c r="V40" i="9" s="1"/>
  <c r="BI39" i="9"/>
  <c r="BH39" i="9"/>
  <c r="BE39" i="9"/>
  <c r="BD39" i="9"/>
  <c r="U39" i="9"/>
  <c r="T39" i="9"/>
  <c r="F39" i="9"/>
  <c r="D39" i="9"/>
  <c r="BJ38" i="9"/>
  <c r="BF38" i="9"/>
  <c r="T38" i="9"/>
  <c r="V38" i="9" s="1"/>
  <c r="BI37" i="9"/>
  <c r="BH37" i="9"/>
  <c r="BE37" i="9"/>
  <c r="BD37" i="9"/>
  <c r="BF37" i="9" s="1"/>
  <c r="U37" i="9"/>
  <c r="T37" i="9"/>
  <c r="F37" i="9"/>
  <c r="D37" i="9"/>
  <c r="BJ36" i="9"/>
  <c r="BF36" i="9"/>
  <c r="I36" i="9"/>
  <c r="T36" i="9" s="1"/>
  <c r="V36" i="9" s="1"/>
  <c r="BJ35" i="9"/>
  <c r="BF35" i="9"/>
  <c r="I35" i="9"/>
  <c r="T35" i="9" s="1"/>
  <c r="V35" i="9" s="1"/>
  <c r="W37" i="9" s="1"/>
  <c r="BJ34" i="9"/>
  <c r="BF34" i="9"/>
  <c r="T34" i="9"/>
  <c r="V34" i="9" s="1"/>
  <c r="BI33" i="9"/>
  <c r="BH33" i="9"/>
  <c r="BE33" i="9"/>
  <c r="BD33" i="9"/>
  <c r="U33" i="9"/>
  <c r="T33" i="9"/>
  <c r="F33" i="9"/>
  <c r="E33" i="9"/>
  <c r="D33" i="9"/>
  <c r="BJ32" i="9"/>
  <c r="BF32" i="9"/>
  <c r="T32" i="9"/>
  <c r="V32" i="9" s="1"/>
  <c r="BJ31" i="9"/>
  <c r="BF31" i="9"/>
  <c r="T31" i="9"/>
  <c r="V31" i="9" s="1"/>
  <c r="W33" i="9" s="1"/>
  <c r="BI30" i="9"/>
  <c r="BH30" i="9"/>
  <c r="BE30" i="9"/>
  <c r="BD30" i="9"/>
  <c r="BF30" i="9" s="1"/>
  <c r="U30" i="9"/>
  <c r="T30" i="9"/>
  <c r="F30" i="9"/>
  <c r="D30" i="9"/>
  <c r="BJ29" i="9"/>
  <c r="BF29" i="9"/>
  <c r="I29" i="9"/>
  <c r="T29" i="9" s="1"/>
  <c r="V29" i="9" s="1"/>
  <c r="BJ28" i="9"/>
  <c r="BF28" i="9"/>
  <c r="I28" i="9"/>
  <c r="T28" i="9" s="1"/>
  <c r="V28" i="9" s="1"/>
  <c r="BJ27" i="9"/>
  <c r="BF27" i="9"/>
  <c r="T27" i="9"/>
  <c r="V27" i="9" s="1"/>
  <c r="BI26" i="9"/>
  <c r="BH26" i="9"/>
  <c r="BE26" i="9"/>
  <c r="BD26" i="9"/>
  <c r="U26" i="9"/>
  <c r="T26" i="9"/>
  <c r="F26" i="9"/>
  <c r="BJ25" i="9"/>
  <c r="BF25" i="9"/>
  <c r="I25" i="9"/>
  <c r="T25" i="9" s="1"/>
  <c r="V25" i="9" s="1"/>
  <c r="BJ21" i="9"/>
  <c r="BF21" i="9"/>
  <c r="I21" i="9"/>
  <c r="T21" i="9" s="1"/>
  <c r="V21" i="9" s="1"/>
  <c r="BJ20" i="9"/>
  <c r="BF20" i="9"/>
  <c r="I20" i="9"/>
  <c r="T20" i="9" s="1"/>
  <c r="V20" i="9" s="1"/>
  <c r="BJ19" i="9"/>
  <c r="BF19" i="9"/>
  <c r="I19" i="9"/>
  <c r="T19" i="9" s="1"/>
  <c r="V19" i="9" s="1"/>
  <c r="BJ18" i="9"/>
  <c r="BF18" i="9"/>
  <c r="I18" i="9"/>
  <c r="T18" i="9" s="1"/>
  <c r="V18" i="9" s="1"/>
  <c r="BJ17" i="9"/>
  <c r="BF17" i="9"/>
  <c r="I17" i="9"/>
  <c r="T17" i="9" s="1"/>
  <c r="V17" i="9" s="1"/>
  <c r="BJ16" i="9"/>
  <c r="BF16" i="9"/>
  <c r="I16" i="9"/>
  <c r="T16" i="9" s="1"/>
  <c r="V16" i="9" s="1"/>
  <c r="BJ15" i="9"/>
  <c r="BF15" i="9"/>
  <c r="I15" i="9"/>
  <c r="T15" i="9" s="1"/>
  <c r="V15" i="9" s="1"/>
  <c r="BJ14" i="9"/>
  <c r="BF14" i="9"/>
  <c r="T14" i="9"/>
  <c r="BI13" i="9"/>
  <c r="BI76" i="9" s="1"/>
  <c r="BH13" i="9"/>
  <c r="BH76" i="9" s="1"/>
  <c r="BE13" i="9"/>
  <c r="BE76" i="9" s="1"/>
  <c r="BD13" i="9"/>
  <c r="U13" i="9"/>
  <c r="U76" i="9" s="1"/>
  <c r="F13" i="9"/>
  <c r="F76" i="9" s="1"/>
  <c r="E13" i="9"/>
  <c r="E76" i="9" s="1"/>
  <c r="D13" i="9"/>
  <c r="D76" i="9" s="1"/>
  <c r="BJ12" i="9"/>
  <c r="BF12" i="9"/>
  <c r="I12" i="9"/>
  <c r="T12" i="9" s="1"/>
  <c r="V12" i="9" s="1"/>
  <c r="BJ11" i="9"/>
  <c r="BF11" i="9"/>
  <c r="I11" i="9"/>
  <c r="T11" i="9" s="1"/>
  <c r="V11" i="9" s="1"/>
  <c r="BJ10" i="9"/>
  <c r="BF10" i="9"/>
  <c r="I10" i="9"/>
  <c r="T10" i="9" s="1"/>
  <c r="V10" i="9" s="1"/>
  <c r="BJ9" i="9"/>
  <c r="BF9" i="9"/>
  <c r="I9" i="9"/>
  <c r="BF26" i="9" l="1"/>
  <c r="BJ26" i="9"/>
  <c r="V39" i="9"/>
  <c r="BF39" i="9"/>
  <c r="BJ39" i="9"/>
  <c r="BF53" i="9"/>
  <c r="BJ53" i="9"/>
  <c r="H76" i="9"/>
  <c r="BJ37" i="9"/>
  <c r="BJ30" i="9"/>
  <c r="BF13" i="9"/>
  <c r="V33" i="9"/>
  <c r="BF33" i="9"/>
  <c r="BJ33" i="9"/>
  <c r="I76" i="9"/>
  <c r="V30" i="9"/>
  <c r="W53" i="9"/>
  <c r="W26" i="9"/>
  <c r="BJ76" i="9"/>
  <c r="W30" i="9"/>
  <c r="W75" i="9"/>
  <c r="BJ13" i="9"/>
  <c r="BD76" i="9"/>
  <c r="BF76" i="9" s="1"/>
  <c r="T9" i="9"/>
  <c r="T13" i="9"/>
  <c r="T76" i="9" l="1"/>
  <c r="W76" i="9" s="1"/>
  <c r="V9" i="9"/>
  <c r="V13" i="9" l="1"/>
  <c r="V76" i="9" s="1"/>
  <c r="W13" i="9" l="1"/>
</calcChain>
</file>

<file path=xl/sharedStrings.xml><?xml version="1.0" encoding="utf-8"?>
<sst xmlns="http://schemas.openxmlformats.org/spreadsheetml/2006/main" count="1010" uniqueCount="470">
  <si>
    <t>องค์การบริหารส่วนตำบลฉลอง</t>
  </si>
  <si>
    <t>รายการ</t>
  </si>
  <si>
    <t>รหัสบัญชี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</si>
  <si>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</si>
  <si>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</si>
  <si>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</si>
  <si>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</si>
  <si>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ค่าปรับการผิดสัญญา</t>
  </si>
  <si>
    <t>ค่าใบอนุญาตอื่นๆ</t>
  </si>
  <si>
    <t>ดอกเบี้ย</t>
  </si>
  <si>
    <t>รายได้เบ็ดเตล็ดอื่นๆ</t>
  </si>
  <si>
    <t>ภาษีมูลค่าเพิ่มตาม พ.ร.บ. จัดสรรรายได้ฯ</t>
  </si>
  <si>
    <t>ภาษีธุรกิจเฉพาะ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</si>
  <si>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</si>
  <si>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</si>
  <si>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</si>
  <si>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</si>
  <si>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ค่าธรรมเนียมและค่าใช้น้ำบาดาล</t>
  </si>
  <si>
    <t>ค่าตอบแทน</t>
  </si>
  <si>
    <t>ค่าวัสดุ</t>
  </si>
  <si>
    <t>ค่าที่ดินและสิ่งก่อสร้าง</t>
  </si>
  <si>
    <t>รวม</t>
  </si>
  <si>
    <t>ค่าปรับผู้กระทำผิดกฎหมายจราจรทางบก</t>
  </si>
  <si>
    <t>เงินปันผลหรือเงินรางวัลต่าง ๆ</t>
  </si>
  <si>
    <t>หมายเหตุประกอบงบรับ-จ่าย</t>
  </si>
  <si>
    <t>ประมาณการ</t>
  </si>
  <si>
    <t>รับจริง/เดือนนี้</t>
  </si>
  <si>
    <t>จนถึงปัจจุบัน</t>
  </si>
  <si>
    <t>บาท/สต.</t>
  </si>
  <si>
    <t>รายได้จัดเก็บเอง</t>
  </si>
  <si>
    <t>หมวดภาษีอากร</t>
  </si>
  <si>
    <t>อากรการฆ่าสัตว์</t>
  </si>
  <si>
    <t>2.  ค่าธรรมเนียม  ค่าปรับและ ใบอนุญาต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</si>
  <si>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</si>
  <si>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</si>
  <si>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</si>
  <si>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</si>
  <si>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3.  รายได้จากทรัพย์สิน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</si>
  <si>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</si>
  <si>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</si>
  <si>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</si>
  <si>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</si>
  <si>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</si>
  <si>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</si>
  <si>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</si>
  <si>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</si>
  <si>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ค่าภาคหลวงปิโตรเลี่ยม</t>
  </si>
  <si>
    <t>ค่าธรรมเนียมจดทะเบียนสิทธิและนิติกรรมตามกฎหมายที่ดิน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</si>
  <si>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</si>
  <si>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</si>
  <si>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</si>
  <si>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</si>
  <si>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เงินอุดหนุนทั่วไป อาหารเสริม (นม) (เด็กปฐมวัย)</t>
  </si>
  <si>
    <t>เงินอุดหนุนทั่วไป อาหารเสริม (นม) (ประถมศึกษา)</t>
  </si>
  <si>
    <t>รวมรายรับทั้งสิ้น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</si>
  <si>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</si>
  <si>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</si>
  <si>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</si>
  <si>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</si>
  <si>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</si>
  <si>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</si>
  <si>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จำนวนเงิน</t>
  </si>
  <si>
    <t>เงินงบประมาณ</t>
  </si>
  <si>
    <t>แผนงานบริหารงานทั่วไป</t>
  </si>
  <si>
    <t>งานบริหารทั่วไป</t>
  </si>
  <si>
    <t>แผนงานเคหะและชุมชน</t>
  </si>
  <si>
    <t>งานไฟฟ้าถนน</t>
  </si>
  <si>
    <t>แผนงานการศึกษา</t>
  </si>
  <si>
    <t>งานบริหารงานคลัง</t>
  </si>
  <si>
    <t>งานระดับก่อนวัยเรียนและประถมศึกษา</t>
  </si>
  <si>
    <t>งานบริหารทั่วไปเกี่ยวกับเคหะและชุมชน</t>
  </si>
  <si>
    <t>ค่าตอบแทนผู้ปฏิบัติราชการอันเป็นประโยชน์แก่องค์กรปกครองส่วนท้องถิ่น</t>
  </si>
  <si>
    <t>อาคารต่าง ๆ</t>
  </si>
  <si>
    <t>โครงการก่อสร้างอาคารอเนกประสงค์</t>
  </si>
  <si>
    <t>เงินอุดหนุนทั่วไป อาหารกลาวัน (เด็กปฐมวัย)</t>
  </si>
  <si>
    <t>ค่าใบอนุญาติประกอบการค้าสำหรับกิจการที่เป็น</t>
  </si>
  <si>
    <t>อันตรายต่อสุขภาพ</t>
  </si>
  <si>
    <t>เงินอุดหนุนทั่วไป โครงการสร้างหลักประกันรายได้</t>
  </si>
  <si>
    <t>เงินอุดหนุนทั่วไป โครงการสนับสนุนการเสริมสร้างสวัสดิ</t>
  </si>
  <si>
    <t>เงินอุดหนุนทั่วไป โครงการสนับสนุนการจัดสวัสดิการ</t>
  </si>
  <si>
    <t xml:space="preserve">เงินอุดหนุนทั่วไป สำหรับสนับสนุนอาหารกลางวัน </t>
  </si>
  <si>
    <t>(ประถมศึกษา)</t>
  </si>
  <si>
    <t>เงินอุดหนุนสำหรับการดำเนินงานตามแนวทางโครงการ</t>
  </si>
  <si>
    <t>พระราชดำริ ด้านสาธรารณสุข</t>
  </si>
  <si>
    <t>เงินอุดหนุนสำหรับสนับสนุนการจัดการเรียนการสอน</t>
  </si>
  <si>
    <t>ของศูนย์พัฒนาเด็กเล็ก</t>
  </si>
  <si>
    <t>รายจ่ายค้างจ่าย  หมายเหตุประกอบงบทดลอง</t>
  </si>
  <si>
    <t>ณ วันที่ 30 พฤศจิกายน 2561</t>
  </si>
  <si>
    <t>ใบอนุญาตเกี่ยวกับการควบคุมอาคาร</t>
  </si>
  <si>
    <t>แก่ผู้สูงอายุค่าใช้จ่ายสำหรับสนับสนุนการสงเคราะห์เบี้ยยังชีพผู้สูงอายุ</t>
  </si>
  <si>
    <t>การทางสังคมให้แก่ผู้พิการหรือทุพพลภาพา ค่าใช้จ่ายสำหรับ</t>
  </si>
  <si>
    <t>สนับสนุนการสงเคราะห์เบี้ยยังชีพความพิการ</t>
  </si>
  <si>
    <t>ทางสังคมแก่ผู้ด้อยโอกาสทางสังคม เงินอุดหนุนสำหรับสนับสนุน</t>
  </si>
  <si>
    <t>การสงเคราะห์เบี้ยยังชีพผู้ป่วยเอดส์</t>
  </si>
  <si>
    <t>กระดาษทำการกระทบยอดรายจ่ายตามงบประมาณ (จ่ายจากเงินรายรับ)</t>
  </si>
  <si>
    <t>แผนงานการศาสนาวัฒนธรรมและนันทนาการ</t>
  </si>
  <si>
    <t>แผนงานงบกลาง</t>
  </si>
  <si>
    <t>00110</t>
  </si>
  <si>
    <t>00210</t>
  </si>
  <si>
    <t>00240</t>
  </si>
  <si>
    <t>00260</t>
  </si>
  <si>
    <t>00410</t>
  </si>
  <si>
    <t>งานบริหารทั่วไปเกี่ยวกับการศึกษา</t>
  </si>
  <si>
    <t>งานบริหารทั่วไปเกี่ยวกับศาสนาวัฒนธรรมและนันทนาการ</t>
  </si>
  <si>
    <t>งานศาสนาวัฒนธรรมท้องถิ่น</t>
  </si>
  <si>
    <t>งบกลาง</t>
  </si>
  <si>
    <t>00111</t>
  </si>
  <si>
    <t>00113</t>
  </si>
  <si>
    <t>00211</t>
  </si>
  <si>
    <t>00212</t>
  </si>
  <si>
    <t>00241</t>
  </si>
  <si>
    <t>00242</t>
  </si>
  <si>
    <t>00261</t>
  </si>
  <si>
    <t>00263</t>
  </si>
  <si>
    <t>00411</t>
  </si>
  <si>
    <t/>
  </si>
  <si>
    <t>110000</t>
  </si>
  <si>
    <t>เงินสมทบกองทุนประกันสังคม</t>
  </si>
  <si>
    <t>5110300</t>
  </si>
  <si>
    <t>เบี้ยยังชีพผู้สูงอายุ</t>
  </si>
  <si>
    <t>5110700</t>
  </si>
  <si>
    <t>เบี้ยยังชีพคนพิการ</t>
  </si>
  <si>
    <t>5110800</t>
  </si>
  <si>
    <t>เบี้ยยังชีพผู้ป่วยเอดส์</t>
  </si>
  <si>
    <t>5110900</t>
  </si>
  <si>
    <t>รายจ่ายตามข้อผูกพัน</t>
  </si>
  <si>
    <t>5111100</t>
  </si>
  <si>
    <t>เงินสมทบกองทุนบำเหน็จบำนาญข้าราชการส่วนท้องถิ่น (กบท.)</t>
  </si>
  <si>
    <t>5120100</t>
  </si>
  <si>
    <t>รวมเดือนนี้</t>
  </si>
  <si>
    <t>รวมตั้งแต่ต้นปี</t>
  </si>
  <si>
    <t>เงินเดือน (ฝ่ายการเมือง)</t>
  </si>
  <si>
    <t>210000</t>
  </si>
  <si>
    <t>เงินเดือนนายก/รองนายก</t>
  </si>
  <si>
    <t>5210100</t>
  </si>
  <si>
    <t>เงินค่าตอบแทนประจำตำแหน่งนายก/รองนายก</t>
  </si>
  <si>
    <t>5210200</t>
  </si>
  <si>
    <t>เงินค่าตอบแทนพิเศษนายก/รองนายก</t>
  </si>
  <si>
    <t>5210300</t>
  </si>
  <si>
    <t>เงินค่าตอบแทนเลขานุการ/ที่ปรึกษานายกเทศมนตรี นายกองค์การบริหารส่วนตำบล</t>
  </si>
  <si>
    <t>5210400</t>
  </si>
  <si>
    <t>เงินค่าตอบแทนสมาชิกสภาองค์กรปกครองส่วนท้องถิ่น</t>
  </si>
  <si>
    <t>5210600</t>
  </si>
  <si>
    <t>เงินเดือน (ฝ่ายประจำ)</t>
  </si>
  <si>
    <t>220000</t>
  </si>
  <si>
    <t>เงินเดือนพนักงาน</t>
  </si>
  <si>
    <t>5220100</t>
  </si>
  <si>
    <t>เงินประจำตำแหน่ง</t>
  </si>
  <si>
    <t>5220300</t>
  </si>
  <si>
    <t>ค่าตอบแทนพนักงานจ้าง</t>
  </si>
  <si>
    <t>5220700</t>
  </si>
  <si>
    <t>เงินเพิ่มต่าง ๆของพนักงานจ้าง</t>
  </si>
  <si>
    <t>5220800</t>
  </si>
  <si>
    <t>310000</t>
  </si>
  <si>
    <t>5310100</t>
  </si>
  <si>
    <t>ค่าเช่าบ้าน</t>
  </si>
  <si>
    <t>5310400</t>
  </si>
  <si>
    <t>เงินช่วยเหลือการศึกษาบุตร</t>
  </si>
  <si>
    <t>5310500</t>
  </si>
  <si>
    <t>ค่าใช้สอย</t>
  </si>
  <si>
    <t>320000</t>
  </si>
  <si>
    <t>รายจ่ายเพื่อให้ได้มาซึ่งบริการ</t>
  </si>
  <si>
    <t>5320100</t>
  </si>
  <si>
    <t>รายจ่ายเกี่ยวกับการรับรองและพิธีการ</t>
  </si>
  <si>
    <t>5320200</t>
  </si>
  <si>
    <t>รายจ่ายเกี่ยวเนื่องกับการปฏิบัติราชการที่ไม่เข้าลักษณะรายจ่ายหมวดอื่นๆ</t>
  </si>
  <si>
    <t>5320300</t>
  </si>
  <si>
    <t>ค่าบำรุงรักษาและซ่อมแซม</t>
  </si>
  <si>
    <t>5320400</t>
  </si>
  <si>
    <t>330000</t>
  </si>
  <si>
    <t>วัสดุเชื้อเพลิงและหล่อลื่น</t>
  </si>
  <si>
    <t>5330800</t>
  </si>
  <si>
    <t>ค่าสาธารณูปโภค</t>
  </si>
  <si>
    <t>340000</t>
  </si>
  <si>
    <t>ค่าไฟฟ้า</t>
  </si>
  <si>
    <t>5340100</t>
  </si>
  <si>
    <t>ค่าบริการโทรศัพท์</t>
  </si>
  <si>
    <t>5340300</t>
  </si>
  <si>
    <t>ค่าบริการสื่อสารและโทรคมนาคม</t>
  </si>
  <si>
    <t>5340500</t>
  </si>
  <si>
    <t>ค่าครุภัณฑ์</t>
  </si>
  <si>
    <t>410000</t>
  </si>
  <si>
    <t>ค่าบำรุงรักษาและปรับปรุงครุภัณฑ์</t>
  </si>
  <si>
    <t>5411800</t>
  </si>
  <si>
    <t>420000</t>
  </si>
  <si>
    <t>ค่าบำรุงรักษาและปรับปรุงที่ดินและสิ่งก่อสร้าง</t>
  </si>
  <si>
    <t>5421100</t>
  </si>
  <si>
    <t>เงินอุดหนุน</t>
  </si>
  <si>
    <t>610000</t>
  </si>
  <si>
    <t>เงินอุดหนุนส่วนราชการ</t>
  </si>
  <si>
    <t>5610200</t>
  </si>
  <si>
    <t>รวมทั้งสิ้นเดือนนี้</t>
  </si>
  <si>
    <t>รวมทั้งสิ้นตั้งแต่ต้นปี</t>
  </si>
  <si>
    <t>หมวด/ประภท</t>
  </si>
  <si>
    <t>แผนงาน/งาน</t>
  </si>
  <si>
    <t>ประจำดือน พฤศจิกายน ปีงบประมาณ พ.ศ. 2561</t>
  </si>
  <si>
    <t>กระดาษทำการกระทบยอดงบประมาณคงเหลือ</t>
  </si>
  <si>
    <t>แผนงานการรักษาความสงบภายใน</t>
  </si>
  <si>
    <t>แผนงานสาธารณสุข</t>
  </si>
  <si>
    <t>แผนงานสังคมสงเคราะห์</t>
  </si>
  <si>
    <t>แผนงานสร้างความเข้มแข็งของชุมชน</t>
  </si>
  <si>
    <t>แผนงานการเกษตร</t>
  </si>
  <si>
    <t>00120</t>
  </si>
  <si>
    <t>00220</t>
  </si>
  <si>
    <t>00230</t>
  </si>
  <si>
    <t>00250</t>
  </si>
  <si>
    <t>00320</t>
  </si>
  <si>
    <t>งานบริหารทั่วไปเกี่ยวกับการรักษาความสงบภายใน</t>
  </si>
  <si>
    <t>งานบริการสาธารณสุขและงานสาธารณสุขอื่น</t>
  </si>
  <si>
    <t>งานสวัสดิการสังคมและสังคมสงเคราะห์</t>
  </si>
  <si>
    <t>งานส่งเสริมและสนับสนุนความเข้มแข็งชุมชน</t>
  </si>
  <si>
    <t>งานกีฬาและนันทนาการ</t>
  </si>
  <si>
    <t>งานส่งเสริมการเกษตร</t>
  </si>
  <si>
    <t>เงินเพิ่มต่าง ๆ ของพนักงาน</t>
  </si>
  <si>
    <t>5220200</t>
  </si>
  <si>
    <t>ค่าตอบแทนการปฏิบัติงานนอกเวลาราชการ</t>
  </si>
  <si>
    <t>5310300</t>
  </si>
  <si>
    <t>วัสดุสำนักงาน</t>
  </si>
  <si>
    <t>5330100</t>
  </si>
  <si>
    <t>วัสดุไฟฟ้าและวิทยุ</t>
  </si>
  <si>
    <t>5330200</t>
  </si>
  <si>
    <t>วัสดุงานบ้านงานครัว</t>
  </si>
  <si>
    <t>5330300</t>
  </si>
  <si>
    <t>ค่าอาหารเสริม (นม)</t>
  </si>
  <si>
    <t>5330400</t>
  </si>
  <si>
    <t>วัสดุก่อสร้าง</t>
  </si>
  <si>
    <t>5330600</t>
  </si>
  <si>
    <t>วัสดุยานพาหนะและขนส่ง</t>
  </si>
  <si>
    <t>5330700</t>
  </si>
  <si>
    <t>วัสดุวิทยาศาสตร์หรือการแพทย์</t>
  </si>
  <si>
    <t>5330900</t>
  </si>
  <si>
    <t>วัสดุการเกษตร</t>
  </si>
  <si>
    <t>5331000</t>
  </si>
  <si>
    <t>วัสดุโฆษณาและเผยแพร่</t>
  </si>
  <si>
    <t>5331100</t>
  </si>
  <si>
    <t>วัสดุคอมพิวเตอร์</t>
  </si>
  <si>
    <t>5331400</t>
  </si>
  <si>
    <t>ค่าน้ำประปา ค่าน้ำบาดาล</t>
  </si>
  <si>
    <t>5340200</t>
  </si>
  <si>
    <t>ค่าบริการไปรษณีย์</t>
  </si>
  <si>
    <t>5340400</t>
  </si>
  <si>
    <t>ครุภัณฑ์สำนักงาน</t>
  </si>
  <si>
    <t>5410100</t>
  </si>
  <si>
    <t>ครุภัณฑ์ก่อสร้าง</t>
  </si>
  <si>
    <t>5410500</t>
  </si>
  <si>
    <t>ครุภัณฑ์กีฬา</t>
  </si>
  <si>
    <t>5411200</t>
  </si>
  <si>
    <t>ครุภัณฑ์คอมพิวเตอร์</t>
  </si>
  <si>
    <t>5411600</t>
  </si>
  <si>
    <t>ครุภัณฑ์อื่น</t>
  </si>
  <si>
    <t>5411700</t>
  </si>
  <si>
    <t>รายจ่ายอื่น</t>
  </si>
  <si>
    <t>510000</t>
  </si>
  <si>
    <t>5510100</t>
  </si>
  <si>
    <t>เงินอุดหนุนองค์กรปกครองส่วนท้องถิ่น</t>
  </si>
  <si>
    <t>5610100</t>
  </si>
  <si>
    <t>ค่าก่อสร้างสิ่งสาธารณูปโภค</t>
  </si>
  <si>
    <t>5421000</t>
  </si>
  <si>
    <t>ค่าออกแบบ ค่าควบคุมงานที่จ่ายให้แก่เอกชน นิติบุคคลหรือบุคคลภายนอกเพื่อให้ได้มาซึ่งสิ่งก่อสร้าง</t>
  </si>
  <si>
    <t>5421200</t>
  </si>
  <si>
    <t>สำรองจ่าย</t>
  </si>
  <si>
    <t>5111000</t>
  </si>
  <si>
    <t>หมวด/ประเภท</t>
  </si>
  <si>
    <t>องค์การบริหารส่วนตำบบลฉลอง</t>
  </si>
  <si>
    <t>ประจำเดือนพฤศจิกายน ปีงบประมาณ พ.ศ. 2561</t>
  </si>
  <si>
    <t>รายงานรับ-จ่ายเงิน</t>
  </si>
  <si>
    <t>ปีงบประมาณ 2562 ประจำเดือน พฤศจิกายน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</si>
  <si>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</si>
  <si>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</si>
  <si>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</si>
  <si>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</si>
  <si>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>เดือนนี้ที่เกิดขึ้นจริง</t>
  </si>
  <si>
    <t>ยอดยกมา</t>
  </si>
  <si>
    <t>39,880,714.82</t>
  </si>
  <si>
    <t>รายรับ (หมายเหตุ 1)</t>
  </si>
  <si>
    <t xml:space="preserve">          </t>
  </si>
  <si>
    <t>173,500.00</t>
  </si>
  <si>
    <t>0.00</t>
  </si>
  <si>
    <t xml:space="preserve"> 41100000  </t>
  </si>
  <si>
    <t>70,260.00</t>
  </si>
  <si>
    <t>5,794.88</t>
  </si>
  <si>
    <t>หมวดค่าธรรมเนียม ค่าปรับ และใบอนุญาต</t>
  </si>
  <si>
    <t xml:space="preserve"> 41200000  </t>
  </si>
  <si>
    <t>74.00</t>
  </si>
  <si>
    <t>150,500.00</t>
  </si>
  <si>
    <t>หมวดรายได้จากทรัพย์สิน</t>
  </si>
  <si>
    <t xml:space="preserve"> 41300000  </t>
  </si>
  <si>
    <t>3,500.00</t>
  </si>
  <si>
    <t>3,020.00</t>
  </si>
  <si>
    <t>หมวดรายได้เบ็ดเตล็ด</t>
  </si>
  <si>
    <t xml:space="preserve"> 41500000  </t>
  </si>
  <si>
    <t>3,000.00</t>
  </si>
  <si>
    <t>21,424,000.00</t>
  </si>
  <si>
    <t>3,526,442.09</t>
  </si>
  <si>
    <t>หมวดภาษีจัดสรร</t>
  </si>
  <si>
    <t xml:space="preserve"> 42100000  </t>
  </si>
  <si>
    <t>1,864,194.30</t>
  </si>
  <si>
    <t>21,178,240.00</t>
  </si>
  <si>
    <t>6,601,593.00</t>
  </si>
  <si>
    <t>หมวดเงินอุดหนุนทั่วไป</t>
  </si>
  <si>
    <t xml:space="preserve"> 43100000  </t>
  </si>
  <si>
    <t>43,000,000.00</t>
  </si>
  <si>
    <t>10,136,849.97</t>
  </si>
  <si>
    <t>1,867,268.30</t>
  </si>
  <si>
    <t>11,104.00</t>
  </si>
  <si>
    <t>ลูกหนี้เงินยืม</t>
  </si>
  <si>
    <t xml:space="preserve"> 11041000  </t>
  </si>
  <si>
    <t>4,804.00</t>
  </si>
  <si>
    <t>18,000.00</t>
  </si>
  <si>
    <t>ลูกหนี้เงินทุนโครงการเศรษฐกิจชุมชน</t>
  </si>
  <si>
    <t xml:space="preserve"> 11045000  </t>
  </si>
  <si>
    <t>36,175.40</t>
  </si>
  <si>
    <t>เงินรับฝากภาษีหัก ณ ที่จ่าย</t>
  </si>
  <si>
    <t xml:space="preserve"> 21040001  </t>
  </si>
  <si>
    <t>34,550.49</t>
  </si>
  <si>
    <t>2,687.00</t>
  </si>
  <si>
    <t>เงินรับฝากประกันสัญญา</t>
  </si>
  <si>
    <t xml:space="preserve"> 21040008  </t>
  </si>
  <si>
    <t>11,022.00</t>
  </si>
  <si>
    <t>เงินรับฝากประกันสังคม</t>
  </si>
  <si>
    <t xml:space="preserve"> 21040013  </t>
  </si>
  <si>
    <t>5,511.00</t>
  </si>
  <si>
    <t>238,368.00</t>
  </si>
  <si>
    <t>เงินรับฝากค่าใช้จ่ายอื่น</t>
  </si>
  <si>
    <t xml:space="preserve"> 21040015  </t>
  </si>
  <si>
    <t>119,157.00</t>
  </si>
  <si>
    <t>34.00</t>
  </si>
  <si>
    <t>เงินรับฝากเงินทุนโครงการเศรษฐกิจชุมชน</t>
  </si>
  <si>
    <t xml:space="preserve"> 21040016  </t>
  </si>
  <si>
    <t>37,844.00</t>
  </si>
  <si>
    <t>เงินสะสม</t>
  </si>
  <si>
    <t xml:space="preserve"> 31000000  </t>
  </si>
  <si>
    <t>355,234.40</t>
  </si>
  <si>
    <t>222,587.49</t>
  </si>
  <si>
    <t>10,492,084.37</t>
  </si>
  <si>
    <t>รวมรายรับ</t>
  </si>
  <si>
    <t>2,089,855.79</t>
  </si>
  <si>
    <t>รายจ่าย</t>
  </si>
  <si>
    <t>16,204,020.00</t>
  </si>
  <si>
    <t>2,561,487.00</t>
  </si>
  <si>
    <t xml:space="preserve"> 51100000  </t>
  </si>
  <si>
    <t>1,450,687.00</t>
  </si>
  <si>
    <t>2,657,520.00</t>
  </si>
  <si>
    <t>428,520.00</t>
  </si>
  <si>
    <t xml:space="preserve"> 52100000  </t>
  </si>
  <si>
    <t>214,260.00</t>
  </si>
  <si>
    <t>6,654,320.00</t>
  </si>
  <si>
    <t>1,049,000.00</t>
  </si>
  <si>
    <t xml:space="preserve"> 52200000  </t>
  </si>
  <si>
    <t>524,500.00</t>
  </si>
  <si>
    <t>952,000.00</t>
  </si>
  <si>
    <t>103,400.00</t>
  </si>
  <si>
    <t xml:space="preserve"> 53100000  </t>
  </si>
  <si>
    <t>85,200.00</t>
  </si>
  <si>
    <t>5,825,060.00</t>
  </si>
  <si>
    <t>199,271.04</t>
  </si>
  <si>
    <t xml:space="preserve"> 53200000  </t>
  </si>
  <si>
    <t>179,709.43</t>
  </si>
  <si>
    <t>2,774,580.00</t>
  </si>
  <si>
    <t>39,440.00</t>
  </si>
  <si>
    <t xml:space="preserve"> 53300000  </t>
  </si>
  <si>
    <t>346,400.00</t>
  </si>
  <si>
    <t>43,860.60</t>
  </si>
  <si>
    <t xml:space="preserve"> 53400000  </t>
  </si>
  <si>
    <t>17,903.54</t>
  </si>
  <si>
    <t>971,100.00</t>
  </si>
  <si>
    <t>17,600.00</t>
  </si>
  <si>
    <t xml:space="preserve"> 54100000  </t>
  </si>
  <si>
    <t>4,996,000.00</t>
  </si>
  <si>
    <t>4,800.00</t>
  </si>
  <si>
    <t xml:space="preserve"> 54200000  </t>
  </si>
  <si>
    <t>25,000.00</t>
  </si>
  <si>
    <t xml:space="preserve"> 55100000  </t>
  </si>
  <si>
    <t>1,594,000.00</t>
  </si>
  <si>
    <t>366,000.00</t>
  </si>
  <si>
    <t xml:space="preserve"> 56100000  </t>
  </si>
  <si>
    <t>365,000.00</t>
  </si>
  <si>
    <t>4,813,378.64</t>
  </si>
  <si>
    <t>2,899,099.97</t>
  </si>
  <si>
    <t>3,176,998.16</t>
  </si>
  <si>
    <t>รายจ่ายค้างจ่าย</t>
  </si>
  <si>
    <t xml:space="preserve"> 21010000  </t>
  </si>
  <si>
    <t>3,161,498.16</t>
  </si>
  <si>
    <t>27,687.17</t>
  </si>
  <si>
    <t>1,624.91</t>
  </si>
  <si>
    <t>76,000.00</t>
  </si>
  <si>
    <t>56,000.00</t>
  </si>
  <si>
    <t>504,462.50</t>
  </si>
  <si>
    <t>363,000.00</t>
  </si>
  <si>
    <t>4,040,130.83</t>
  </si>
  <si>
    <t>3,711,595.07</t>
  </si>
  <si>
    <t>8,853,509.47</t>
  </si>
  <si>
    <t>รวมรายจ่าย</t>
  </si>
  <si>
    <t>6,610,695.04</t>
  </si>
  <si>
    <t>1,638,574.90</t>
  </si>
  <si>
    <t>รายรับสูงกว่า (ต่ำกว่า) รายจ่าย</t>
  </si>
  <si>
    <t>-4,520,839.25</t>
  </si>
  <si>
    <t>35,359,875.57</t>
  </si>
  <si>
    <t>ยอดยกไป</t>
  </si>
  <si>
    <t>งบทดลอง</t>
  </si>
  <si>
    <t>ปีงบประมาณ 2562</t>
  </si>
  <si>
    <t>เดบิต</t>
  </si>
  <si>
    <t>เครดิต</t>
  </si>
  <si>
    <t>เงินฝาก-ออมทรัพย์/เผื่อเรียก(01-315-2-31986-7)</t>
  </si>
  <si>
    <t xml:space="preserve">11012001  </t>
  </si>
  <si>
    <t>เงินฝาก-ออมทรัพย์/เผื่อเรียก(01-315-2-37916-6)</t>
  </si>
  <si>
    <t>เงินฝาก-ออมทรัพย์/เผื่อเรียก(801-0-79594-1)</t>
  </si>
  <si>
    <t>เงินฝาก-ออมทรัพย์/เผื่อเรียก(828-0-16954-7)</t>
  </si>
  <si>
    <t xml:space="preserve">11045000  </t>
  </si>
  <si>
    <t xml:space="preserve">21010000  </t>
  </si>
  <si>
    <t xml:space="preserve">21040001  </t>
  </si>
  <si>
    <t xml:space="preserve">21040008  </t>
  </si>
  <si>
    <t xml:space="preserve">21040013  </t>
  </si>
  <si>
    <t xml:space="preserve">21040016  </t>
  </si>
  <si>
    <t xml:space="preserve">31000000  </t>
  </si>
  <si>
    <t>เงินทุนสำรองเงินสะสม</t>
  </si>
  <si>
    <t xml:space="preserve">32000000  </t>
  </si>
  <si>
    <t xml:space="preserve">41210007  </t>
  </si>
  <si>
    <t>ค่าธรรมเนียมเกี่ยวกับทะเบียนพาณิชย์</t>
  </si>
  <si>
    <t xml:space="preserve">41210029  </t>
  </si>
  <si>
    <t xml:space="preserve">41220010  </t>
  </si>
  <si>
    <t>ค่าใบอนุญาตเกี่ยวกับการควบคุมอาคาร</t>
  </si>
  <si>
    <t xml:space="preserve">41230007  </t>
  </si>
  <si>
    <t xml:space="preserve">41500004  </t>
  </si>
  <si>
    <t xml:space="preserve">41599999  </t>
  </si>
  <si>
    <t>ภาษีและค่าธรรมเนียมรถยนต์และล้อเลื่อน</t>
  </si>
  <si>
    <t xml:space="preserve">42100001  </t>
  </si>
  <si>
    <t>ภาษีมูลค่าเพิ่มตาม พ.ร.บ. กำหนดแผนฯ</t>
  </si>
  <si>
    <t xml:space="preserve">42100002  </t>
  </si>
  <si>
    <t xml:space="preserve">42100004  </t>
  </si>
  <si>
    <t xml:space="preserve">42100007  </t>
  </si>
  <si>
    <t xml:space="preserve">42100012  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</si>
  <si>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</si>
  <si>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</si>
  <si>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</si>
  <si>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</si>
  <si>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</si>
  <si>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</si>
  <si>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</si>
  <si>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</si>
  <si>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</si>
  <si>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</si>
  <si>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</si>
  <si>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</si>
  <si>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</si>
  <si>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 xml:space="preserve">54100000  </t>
  </si>
  <si>
    <t xml:space="preserve">54200000  </t>
  </si>
  <si>
    <t xml:space="preserve">56100000  </t>
  </si>
  <si>
    <t>กระดาษทำการกระทบยอดรายจ่าย (จ่ายจากเงินสะสม)</t>
  </si>
  <si>
    <t>ประจำเดือน  พฤศจิกายน ปีงบประมาณ พ.ศ.  2562</t>
  </si>
  <si>
    <t>แผนงาน / งาน</t>
  </si>
  <si>
    <t>หมวด / ประเภทรายจ่าย</t>
  </si>
  <si>
    <t>กระดาษทำการกระทบยอดการโอนงบประมาณรายจ่าย</t>
  </si>
  <si>
    <t>องค์การบริหารส่วนตำบลฉลอง อำเภอสิชล  จังหวัดนครศรีธรรมราช</t>
  </si>
  <si>
    <t>เดือนตุลาคม ถึงเดือนพฤศจิกายน   ปีงบประมาณ 2562</t>
  </si>
  <si>
    <t>โอนงบประมาณ เพิ่ม + , โอนงบประมาณ (ลด) -</t>
  </si>
  <si>
    <t>หมวด/ประเภทรายจ่าย</t>
  </si>
  <si>
    <t>300,000.00</t>
  </si>
  <si>
    <t>(300,000.00)</t>
  </si>
  <si>
    <t>รวมค่าตอบแทน</t>
  </si>
  <si>
    <t>ประจำเดือน พฤศจิกายน  2561</t>
  </si>
  <si>
    <t>รายงานกระทบยอดเงินรับฝากเงินทุนโครงการเศรษฐกิจชุมชน</t>
  </si>
  <si>
    <t>ยอดยกมา ณ 1 พฤศจิกายน 2561</t>
  </si>
  <si>
    <t>รับ</t>
  </si>
  <si>
    <t>เงินทุนโครงการเศรษฐกิจชุมชน (รวมค่าปรับผิดนัด)</t>
  </si>
  <si>
    <t>ดอกเบี้ยเงินฝากธนาคาร</t>
  </si>
  <si>
    <t>เงินทุนโครงการเศรษฐกิจชุมชน(ตามรายการใบผ่านบัญชีทั่วไป)</t>
  </si>
  <si>
    <t>จ่าย</t>
  </si>
  <si>
    <t>คืนเงินทุนโครงการเศรษฐกิจชุมชน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</si>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</sst>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[$-1041E]#,##0.00;\(#,##0.00\);&quot;-&quot;"/>
    <numFmt numFmtId="188" formatCode="[$-1041E]#,##0.00;\-#,##0.00"/>
  </numFmts>
  <fonts count="24" x14ac:knownFonts="1">
    <font>
      <sz val="11"/>
      <color rgb="FF000000"/>
      <name val="Tahoma"/>
      <family val="2"/>
      <scheme val="minor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00B050"/>
      <name val="TH SarabunPSK"/>
      <family val="2"/>
    </font>
    <font>
      <sz val="14"/>
      <color rgb="FF00B0F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0"/>
      <color rgb="FF483D8B"/>
      <name val="TH SarabunPSK"/>
      <family val="2"/>
    </font>
    <font>
      <sz val="10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9"/>
      <name val="TH SarabunPSK"/>
      <family val="2"/>
    </font>
    <font>
      <b/>
      <sz val="9"/>
      <name val="TH SarabunPSK"/>
      <family val="2"/>
    </font>
    <font>
      <b/>
      <sz val="14"/>
      <color rgb="FF483D8B"/>
      <name val="TH SarabunPSK"/>
      <family val="2"/>
    </font>
    <font>
      <b/>
      <sz val="14"/>
      <color rgb="FF0000FF"/>
      <name val="TH SarabunPSK"/>
      <family val="2"/>
    </font>
    <font>
      <sz val="13.5"/>
      <color rgb="FF000000"/>
      <name val="TH SarabunPSK"/>
      <family val="2"/>
    </font>
    <font>
      <sz val="13.5"/>
      <name val="TH SarabunPSK"/>
      <family val="2"/>
    </font>
    <font>
      <b/>
      <sz val="13.5"/>
      <color rgb="FF000000"/>
      <name val="TH SarabunPSK"/>
      <family val="2"/>
    </font>
    <font>
      <b/>
      <u/>
      <sz val="13.5"/>
      <color rgb="FF000000"/>
      <name val="TH SarabunPSK"/>
      <family val="2"/>
    </font>
    <font>
      <b/>
      <sz val="13.5"/>
      <color rgb="FF00008B"/>
      <name val="TH SarabunPSK"/>
      <family val="2"/>
    </font>
    <font>
      <b/>
      <sz val="13.5"/>
      <color rgb="FF006400"/>
      <name val="TH SarabunPSK"/>
      <family val="2"/>
    </font>
    <font>
      <sz val="13.5"/>
      <name val="Mangal"/>
      <family val="1"/>
    </font>
  </fonts>
  <fills count="1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A9A9A9"/>
      </patternFill>
    </fill>
    <fill>
      <patternFill patternType="solid">
        <fgColor theme="0"/>
        <bgColor rgb="FFFFFFFF"/>
      </patternFill>
    </fill>
    <fill>
      <patternFill patternType="solid">
        <fgColor theme="2"/>
        <bgColor rgb="FFD3D3D3"/>
      </patternFill>
    </fill>
    <fill>
      <patternFill patternType="solid">
        <fgColor theme="2"/>
        <bgColor indexed="64"/>
      </patternFill>
    </fill>
    <fill>
      <patternFill patternType="gray125">
        <fgColor rgb="FFD3D3D3"/>
        <bgColor theme="0"/>
      </patternFill>
    </fill>
    <fill>
      <patternFill patternType="gray125">
        <bgColor theme="0"/>
      </patternFill>
    </fill>
    <fill>
      <patternFill patternType="solid">
        <fgColor theme="0"/>
        <bgColor rgb="FFD3D3D3"/>
      </patternFill>
    </fill>
  </fills>
  <borders count="61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D3D3D3"/>
      </bottom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 style="thin">
        <color rgb="FFD3D3D3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 style="thin">
        <color rgb="FFD3D3D3"/>
      </top>
      <bottom style="thin">
        <color rgb="FFA9A9A9"/>
      </bottom>
      <diagonal/>
    </border>
    <border>
      <left/>
      <right style="thin">
        <color rgb="FFA9A9A9"/>
      </right>
      <top style="thin">
        <color rgb="FFD3D3D3"/>
      </top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FFFFFF"/>
      </left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FFFFFF"/>
      </right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/>
      <right style="thin">
        <color theme="0" tint="-0.14996795556505021"/>
      </right>
      <top style="thin">
        <color rgb="FFA9A9A9"/>
      </top>
      <bottom style="thin">
        <color rgb="FFA9A9A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A9A9A9"/>
      </top>
      <bottom style="thin">
        <color rgb="FFA9A9A9"/>
      </bottom>
      <diagonal/>
    </border>
    <border>
      <left/>
      <right style="thin">
        <color theme="0" tint="-0.24994659260841701"/>
      </right>
      <top style="thin">
        <color rgb="FFA9A9A9"/>
      </top>
      <bottom style="thin">
        <color rgb="FFA9A9A9"/>
      </bottom>
      <diagonal/>
    </border>
    <border>
      <left style="thin">
        <color rgb="FFFFFFFF"/>
      </left>
      <right/>
      <top style="thin">
        <color rgb="FFA9A9A9"/>
      </top>
      <bottom style="thin">
        <color rgb="FFA9A9A9"/>
      </bottom>
      <diagonal/>
    </border>
    <border>
      <left style="thin">
        <color theme="0" tint="-0.24994659260841701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2">
    <xf numFmtId="0" fontId="0" fillId="0" borderId="0" xfId="0"/>
    <xf numFmtId="4" fontId="2" fillId="0" borderId="0" xfId="0" applyNumberFormat="1" applyFont="1"/>
    <xf numFmtId="4" fontId="3" fillId="0" borderId="0" xfId="0" applyNumberFormat="1" applyFont="1"/>
    <xf numFmtId="4" fontId="4" fillId="0" borderId="0" xfId="0" applyNumberFormat="1" applyFont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43" fontId="1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/>
    <xf numFmtId="0" fontId="1" fillId="0" borderId="9" xfId="0" applyFont="1" applyBorder="1" applyAlignment="1">
      <alignment horizontal="center" vertical="center"/>
    </xf>
    <xf numFmtId="4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0" xfId="0" applyFont="1" applyBorder="1"/>
    <xf numFmtId="0" fontId="1" fillId="0" borderId="9" xfId="0" applyFont="1" applyBorder="1" applyAlignment="1">
      <alignment horizontal="center"/>
    </xf>
    <xf numFmtId="43" fontId="5" fillId="0" borderId="9" xfId="0" applyNumberFormat="1" applyFont="1" applyBorder="1"/>
    <xf numFmtId="43" fontId="5" fillId="0" borderId="9" xfId="0" applyNumberFormat="1" applyFont="1" applyBorder="1" applyAlignment="1">
      <alignment horizontal="right"/>
    </xf>
    <xf numFmtId="0" fontId="1" fillId="0" borderId="10" xfId="0" applyFont="1" applyBorder="1"/>
    <xf numFmtId="43" fontId="1" fillId="0" borderId="9" xfId="0" applyNumberFormat="1" applyFont="1" applyBorder="1"/>
    <xf numFmtId="43" fontId="1" fillId="0" borderId="9" xfId="0" applyNumberFormat="1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43" fontId="5" fillId="0" borderId="6" xfId="0" applyNumberFormat="1" applyFont="1" applyBorder="1"/>
    <xf numFmtId="43" fontId="1" fillId="0" borderId="6" xfId="0" applyNumberFormat="1" applyFont="1" applyBorder="1" applyAlignment="1">
      <alignment horizontal="right"/>
    </xf>
    <xf numFmtId="43" fontId="5" fillId="0" borderId="5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43" fontId="5" fillId="0" borderId="6" xfId="0" applyNumberFormat="1" applyFont="1" applyBorder="1" applyAlignment="1">
      <alignment horizontal="right"/>
    </xf>
    <xf numFmtId="43" fontId="1" fillId="0" borderId="6" xfId="0" applyNumberFormat="1" applyFont="1" applyBorder="1"/>
    <xf numFmtId="0" fontId="1" fillId="0" borderId="8" xfId="0" applyFont="1" applyBorder="1" applyAlignment="1">
      <alignment horizontal="center"/>
    </xf>
    <xf numFmtId="43" fontId="5" fillId="0" borderId="5" xfId="0" applyNumberFormat="1" applyFont="1" applyBorder="1"/>
    <xf numFmtId="43" fontId="6" fillId="0" borderId="9" xfId="0" applyNumberFormat="1" applyFont="1" applyBorder="1" applyAlignment="1">
      <alignment horizontal="right"/>
    </xf>
    <xf numFmtId="0" fontId="1" fillId="0" borderId="12" xfId="0" applyFont="1" applyBorder="1"/>
    <xf numFmtId="43" fontId="1" fillId="0" borderId="8" xfId="0" applyNumberFormat="1" applyFont="1" applyBorder="1"/>
    <xf numFmtId="43" fontId="1" fillId="0" borderId="8" xfId="0" applyNumberFormat="1" applyFont="1" applyBorder="1" applyAlignment="1">
      <alignment horizontal="right"/>
    </xf>
    <xf numFmtId="0" fontId="1" fillId="0" borderId="13" xfId="0" applyFont="1" applyBorder="1"/>
    <xf numFmtId="0" fontId="5" fillId="0" borderId="4" xfId="0" applyFont="1" applyBorder="1" applyAlignment="1">
      <alignment horizontal="center"/>
    </xf>
    <xf numFmtId="0" fontId="1" fillId="3" borderId="13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43" fontId="5" fillId="3" borderId="6" xfId="0" applyNumberFormat="1" applyFont="1" applyFill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7" fillId="2" borderId="25" xfId="0" applyNumberFormat="1" applyFont="1" applyFill="1" applyBorder="1" applyAlignment="1">
      <alignment horizontal="center" vertical="center" wrapText="1" readingOrder="1"/>
    </xf>
    <xf numFmtId="0" fontId="8" fillId="2" borderId="25" xfId="0" applyNumberFormat="1" applyFont="1" applyFill="1" applyBorder="1" applyAlignment="1">
      <alignment horizontal="center" vertical="center" wrapText="1" readingOrder="1"/>
    </xf>
    <xf numFmtId="0" fontId="8" fillId="0" borderId="30" xfId="0" applyNumberFormat="1" applyFont="1" applyFill="1" applyBorder="1" applyAlignment="1">
      <alignment vertical="top" wrapText="1" readingOrder="1"/>
    </xf>
    <xf numFmtId="187" fontId="8" fillId="0" borderId="1" xfId="0" applyNumberFormat="1" applyFont="1" applyFill="1" applyBorder="1" applyAlignment="1">
      <alignment horizontal="right" vertical="top" wrapText="1" readingOrder="1"/>
    </xf>
    <xf numFmtId="187" fontId="9" fillId="0" borderId="1" xfId="0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/>
    <xf numFmtId="0" fontId="10" fillId="2" borderId="15" xfId="0" applyNumberFormat="1" applyFont="1" applyFill="1" applyBorder="1" applyAlignment="1">
      <alignment vertical="top" wrapText="1"/>
    </xf>
    <xf numFmtId="0" fontId="10" fillId="2" borderId="0" xfId="0" applyNumberFormat="1" applyFont="1" applyFill="1" applyBorder="1" applyAlignment="1">
      <alignment vertical="top" wrapText="1"/>
    </xf>
    <xf numFmtId="0" fontId="10" fillId="2" borderId="28" xfId="0" applyNumberFormat="1" applyFont="1" applyFill="1" applyBorder="1" applyAlignment="1">
      <alignment vertical="top" wrapText="1"/>
    </xf>
    <xf numFmtId="0" fontId="8" fillId="4" borderId="32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 applyAlignment="1">
      <alignment horizontal="center"/>
    </xf>
    <xf numFmtId="0" fontId="10" fillId="2" borderId="15" xfId="0" applyNumberFormat="1" applyFont="1" applyFill="1" applyBorder="1" applyAlignment="1">
      <alignment horizontal="center" vertical="top" wrapText="1"/>
    </xf>
    <xf numFmtId="0" fontId="10" fillId="2" borderId="0" xfId="0" applyNumberFormat="1" applyFont="1" applyFill="1" applyBorder="1" applyAlignment="1">
      <alignment horizontal="center" vertical="top" wrapText="1"/>
    </xf>
    <xf numFmtId="0" fontId="10" fillId="2" borderId="28" xfId="0" applyNumberFormat="1" applyFont="1" applyFill="1" applyBorder="1" applyAlignment="1">
      <alignment horizontal="center" vertical="top" wrapText="1"/>
    </xf>
    <xf numFmtId="0" fontId="8" fillId="0" borderId="30" xfId="0" applyNumberFormat="1" applyFont="1" applyFill="1" applyBorder="1" applyAlignment="1">
      <alignment horizontal="center" vertical="top" wrapText="1" readingOrder="1"/>
    </xf>
    <xf numFmtId="187" fontId="8" fillId="0" borderId="2" xfId="0" applyNumberFormat="1" applyFont="1" applyFill="1" applyBorder="1" applyAlignment="1">
      <alignment horizontal="right" vertical="top" wrapText="1" readingOrder="1"/>
    </xf>
    <xf numFmtId="0" fontId="8" fillId="4" borderId="14" xfId="0" applyNumberFormat="1" applyFont="1" applyFill="1" applyBorder="1" applyAlignment="1">
      <alignment vertical="top" wrapText="1" readingOrder="1"/>
    </xf>
    <xf numFmtId="187" fontId="8" fillId="0" borderId="33" xfId="0" applyNumberFormat="1" applyFont="1" applyFill="1" applyBorder="1" applyAlignment="1">
      <alignment horizontal="right" vertical="top" wrapText="1" readingOrder="1"/>
    </xf>
    <xf numFmtId="0" fontId="8" fillId="0" borderId="34" xfId="0" applyNumberFormat="1" applyFont="1" applyFill="1" applyBorder="1" applyAlignment="1">
      <alignment vertical="top" wrapText="1" readingOrder="1"/>
    </xf>
    <xf numFmtId="0" fontId="8" fillId="0" borderId="35" xfId="0" applyNumberFormat="1" applyFont="1" applyFill="1" applyBorder="1" applyAlignment="1">
      <alignment horizontal="center" vertical="top" wrapText="1" readingOrder="1"/>
    </xf>
    <xf numFmtId="0" fontId="8" fillId="0" borderId="32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center" vertical="center" wrapText="1"/>
    </xf>
    <xf numFmtId="0" fontId="10" fillId="2" borderId="28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 readingOrder="1"/>
    </xf>
    <xf numFmtId="0" fontId="8" fillId="0" borderId="31" xfId="0" applyNumberFormat="1" applyFont="1" applyFill="1" applyBorder="1" applyAlignment="1">
      <alignment horizontal="center" vertical="center" wrapText="1" readingOrder="1"/>
    </xf>
    <xf numFmtId="0" fontId="8" fillId="0" borderId="36" xfId="0" applyNumberFormat="1" applyFont="1" applyFill="1" applyBorder="1" applyAlignment="1">
      <alignment horizontal="center" vertical="center" wrapText="1" readingOrder="1"/>
    </xf>
    <xf numFmtId="0" fontId="8" fillId="0" borderId="30" xfId="0" applyNumberFormat="1" applyFont="1" applyFill="1" applyBorder="1" applyAlignment="1">
      <alignment horizontal="center" vertical="center" wrapText="1" readingOrder="1"/>
    </xf>
    <xf numFmtId="187" fontId="10" fillId="0" borderId="0" xfId="0" applyNumberFormat="1" applyFont="1" applyFill="1" applyBorder="1"/>
    <xf numFmtId="0" fontId="1" fillId="0" borderId="0" xfId="0" applyFont="1" applyFill="1" applyBorder="1"/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1" fillId="0" borderId="1" xfId="0" applyNumberFormat="1" applyFont="1" applyFill="1" applyBorder="1" applyAlignment="1">
      <alignment vertical="center" wrapText="1" readingOrder="1"/>
    </xf>
    <xf numFmtId="187" fontId="11" fillId="0" borderId="1" xfId="0" applyNumberFormat="1" applyFont="1" applyFill="1" applyBorder="1" applyAlignment="1">
      <alignment horizontal="right" vertical="center" wrapText="1" readingOrder="1"/>
    </xf>
    <xf numFmtId="187" fontId="12" fillId="0" borderId="1" xfId="0" applyNumberFormat="1" applyFont="1" applyFill="1" applyBorder="1" applyAlignment="1">
      <alignment horizontal="right" vertical="center" wrapText="1" readingOrder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13" fillId="2" borderId="0" xfId="0" applyNumberFormat="1" applyFont="1" applyFill="1" applyBorder="1" applyAlignment="1">
      <alignment horizontal="center" vertical="top" wrapText="1"/>
    </xf>
    <xf numFmtId="188" fontId="13" fillId="0" borderId="0" xfId="0" applyNumberFormat="1" applyFont="1" applyFill="1" applyBorder="1"/>
    <xf numFmtId="0" fontId="13" fillId="0" borderId="0" xfId="0" applyFont="1" applyFill="1" applyBorder="1" applyAlignment="1">
      <alignment horizontal="center" vertical="center"/>
    </xf>
    <xf numFmtId="0" fontId="13" fillId="2" borderId="15" xfId="0" applyNumberFormat="1" applyFont="1" applyFill="1" applyBorder="1" applyAlignment="1">
      <alignment horizontal="left" vertical="top" wrapText="1"/>
    </xf>
    <xf numFmtId="0" fontId="13" fillId="2" borderId="0" xfId="0" applyNumberFormat="1" applyFont="1" applyFill="1" applyBorder="1" applyAlignment="1">
      <alignment horizontal="left" vertical="top" wrapText="1"/>
    </xf>
    <xf numFmtId="0" fontId="13" fillId="2" borderId="0" xfId="0" applyNumberFormat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0" fontId="14" fillId="2" borderId="25" xfId="0" applyNumberFormat="1" applyFont="1" applyFill="1" applyBorder="1" applyAlignment="1">
      <alignment horizontal="center" vertical="center" wrapText="1" readingOrder="1"/>
    </xf>
    <xf numFmtId="0" fontId="13" fillId="2" borderId="17" xfId="0" applyNumberFormat="1" applyFont="1" applyFill="1" applyBorder="1" applyAlignment="1">
      <alignment horizontal="center" vertical="center" wrapText="1" readingOrder="1"/>
    </xf>
    <xf numFmtId="0" fontId="14" fillId="4" borderId="32" xfId="0" applyNumberFormat="1" applyFont="1" applyFill="1" applyBorder="1" applyAlignment="1">
      <alignment horizontal="left" vertical="center" wrapText="1" readingOrder="1"/>
    </xf>
    <xf numFmtId="0" fontId="13" fillId="0" borderId="37" xfId="0" applyNumberFormat="1" applyFont="1" applyFill="1" applyBorder="1" applyAlignment="1">
      <alignment horizontal="left" vertical="center" wrapText="1" readingOrder="1"/>
    </xf>
    <xf numFmtId="0" fontId="13" fillId="0" borderId="38" xfId="0" applyNumberFormat="1" applyFont="1" applyFill="1" applyBorder="1" applyAlignment="1">
      <alignment horizontal="center" vertical="center" wrapText="1" readingOrder="1"/>
    </xf>
    <xf numFmtId="188" fontId="13" fillId="0" borderId="1" xfId="0" applyNumberFormat="1" applyFont="1" applyFill="1" applyBorder="1" applyAlignment="1">
      <alignment horizontal="center" vertical="center" wrapText="1" readingOrder="1"/>
    </xf>
    <xf numFmtId="188" fontId="14" fillId="0" borderId="1" xfId="0" applyNumberFormat="1" applyFont="1" applyFill="1" applyBorder="1" applyAlignment="1">
      <alignment horizontal="center" vertical="center" wrapText="1" readingOrder="1"/>
    </xf>
    <xf numFmtId="0" fontId="14" fillId="4" borderId="14" xfId="0" applyNumberFormat="1" applyFont="1" applyFill="1" applyBorder="1" applyAlignment="1">
      <alignment horizontal="left" vertical="center" wrapText="1" readingOrder="1"/>
    </xf>
    <xf numFmtId="0" fontId="13" fillId="0" borderId="14" xfId="0" applyNumberFormat="1" applyFont="1" applyFill="1" applyBorder="1" applyAlignment="1">
      <alignment horizontal="left" vertical="center" wrapText="1" readingOrder="1"/>
    </xf>
    <xf numFmtId="0" fontId="13" fillId="0" borderId="36" xfId="0" applyNumberFormat="1" applyFont="1" applyFill="1" applyBorder="1" applyAlignment="1">
      <alignment horizontal="left" vertical="center" wrapText="1" readingOrder="1"/>
    </xf>
    <xf numFmtId="0" fontId="13" fillId="0" borderId="33" xfId="0" applyNumberFormat="1" applyFont="1" applyFill="1" applyBorder="1" applyAlignment="1">
      <alignment horizontal="left" vertical="center" wrapText="1" readingOrder="1"/>
    </xf>
    <xf numFmtId="188" fontId="1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11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1" fillId="0" borderId="0" xfId="0" applyNumberFormat="1" applyFont="1" applyFill="1" applyBorder="1" applyAlignment="1">
      <alignment horizontal="right" vertical="top" wrapText="1" readingOrder="1"/>
    </xf>
    <xf numFmtId="0" fontId="11" fillId="0" borderId="50" xfId="0" applyNumberFormat="1" applyFont="1" applyFill="1" applyBorder="1" applyAlignment="1">
      <alignment horizontal="right" vertical="center" wrapText="1" readingOrder="1"/>
    </xf>
    <xf numFmtId="0" fontId="12" fillId="0" borderId="50" xfId="0" applyNumberFormat="1" applyFont="1" applyFill="1" applyBorder="1" applyAlignment="1">
      <alignment horizontal="right" vertical="center" wrapText="1" readingOrder="1"/>
    </xf>
    <xf numFmtId="187" fontId="15" fillId="0" borderId="1" xfId="0" applyNumberFormat="1" applyFont="1" applyFill="1" applyBorder="1" applyAlignment="1">
      <alignment horizontal="right" vertical="center" wrapText="1" readingOrder="1"/>
    </xf>
    <xf numFmtId="187" fontId="16" fillId="0" borderId="1" xfId="0" applyNumberFormat="1" applyFont="1" applyFill="1" applyBorder="1" applyAlignment="1">
      <alignment vertical="top" wrapText="1" readingOrder="1"/>
    </xf>
    <xf numFmtId="187" fontId="15" fillId="6" borderId="1" xfId="0" applyNumberFormat="1" applyFont="1" applyFill="1" applyBorder="1" applyAlignment="1">
      <alignment horizontal="right" vertical="center" wrapText="1" readingOrder="1"/>
    </xf>
    <xf numFmtId="0" fontId="1" fillId="6" borderId="0" xfId="0" applyFont="1" applyFill="1" applyBorder="1"/>
    <xf numFmtId="0" fontId="12" fillId="8" borderId="30" xfId="0" applyNumberFormat="1" applyFont="1" applyFill="1" applyBorder="1" applyAlignment="1">
      <alignment vertical="top" wrapText="1" readingOrder="1"/>
    </xf>
    <xf numFmtId="0" fontId="11" fillId="0" borderId="1" xfId="0" applyNumberFormat="1" applyFont="1" applyFill="1" applyBorder="1" applyAlignment="1">
      <alignment horizontal="center" vertical="center" wrapText="1" readingOrder="1"/>
    </xf>
    <xf numFmtId="0" fontId="1" fillId="9" borderId="45" xfId="0" applyNumberFormat="1" applyFont="1" applyFill="1" applyBorder="1" applyAlignment="1">
      <alignment vertical="top" wrapText="1"/>
    </xf>
    <xf numFmtId="0" fontId="1" fillId="9" borderId="15" xfId="0" applyNumberFormat="1" applyFont="1" applyFill="1" applyBorder="1" applyAlignment="1">
      <alignment vertical="top" wrapText="1"/>
    </xf>
    <xf numFmtId="0" fontId="1" fillId="9" borderId="16" xfId="0" applyNumberFormat="1" applyFont="1" applyFill="1" applyBorder="1" applyAlignment="1">
      <alignment vertical="top" wrapText="1"/>
    </xf>
    <xf numFmtId="0" fontId="1" fillId="9" borderId="18" xfId="0" applyNumberFormat="1" applyFont="1" applyFill="1" applyBorder="1" applyAlignment="1">
      <alignment vertical="top" wrapText="1"/>
    </xf>
    <xf numFmtId="0" fontId="1" fillId="9" borderId="0" xfId="0" applyNumberFormat="1" applyFont="1" applyFill="1" applyBorder="1" applyAlignment="1">
      <alignment vertical="top" wrapText="1"/>
    </xf>
    <xf numFmtId="0" fontId="1" fillId="9" borderId="19" xfId="0" applyNumberFormat="1" applyFont="1" applyFill="1" applyBorder="1" applyAlignment="1">
      <alignment vertical="top" wrapText="1"/>
    </xf>
    <xf numFmtId="0" fontId="12" fillId="9" borderId="25" xfId="0" applyNumberFormat="1" applyFont="1" applyFill="1" applyBorder="1" applyAlignment="1">
      <alignment horizontal="center" vertical="center" wrapText="1" readingOrder="1"/>
    </xf>
    <xf numFmtId="0" fontId="1" fillId="9" borderId="46" xfId="0" applyNumberFormat="1" applyFont="1" applyFill="1" applyBorder="1" applyAlignment="1">
      <alignment vertical="top" wrapText="1"/>
    </xf>
    <xf numFmtId="0" fontId="1" fillId="9" borderId="28" xfId="0" applyNumberFormat="1" applyFont="1" applyFill="1" applyBorder="1" applyAlignment="1">
      <alignment vertical="top" wrapText="1"/>
    </xf>
    <xf numFmtId="0" fontId="1" fillId="9" borderId="40" xfId="0" applyNumberFormat="1" applyFont="1" applyFill="1" applyBorder="1" applyAlignment="1">
      <alignment vertical="top" wrapText="1"/>
    </xf>
    <xf numFmtId="0" fontId="1" fillId="9" borderId="47" xfId="0" applyNumberFormat="1" applyFont="1" applyFill="1" applyBorder="1" applyAlignment="1">
      <alignment vertical="top" wrapText="1"/>
    </xf>
    <xf numFmtId="0" fontId="1" fillId="9" borderId="48" xfId="0" applyNumberFormat="1" applyFont="1" applyFill="1" applyBorder="1" applyAlignment="1">
      <alignment vertical="top" wrapText="1"/>
    </xf>
    <xf numFmtId="0" fontId="1" fillId="9" borderId="49" xfId="0" applyNumberFormat="1" applyFont="1" applyFill="1" applyBorder="1" applyAlignment="1">
      <alignment vertical="top" wrapText="1"/>
    </xf>
    <xf numFmtId="0" fontId="1" fillId="9" borderId="52" xfId="0" applyNumberFormat="1" applyFont="1" applyFill="1" applyBorder="1" applyAlignment="1">
      <alignment vertical="top" wrapText="1"/>
    </xf>
    <xf numFmtId="0" fontId="1" fillId="9" borderId="53" xfId="0" applyNumberFormat="1" applyFont="1" applyFill="1" applyBorder="1" applyAlignment="1">
      <alignment vertical="top" wrapText="1"/>
    </xf>
    <xf numFmtId="0" fontId="1" fillId="9" borderId="57" xfId="0" applyNumberFormat="1" applyFont="1" applyFill="1" applyBorder="1" applyAlignment="1">
      <alignment vertical="top" wrapText="1"/>
    </xf>
    <xf numFmtId="0" fontId="1" fillId="9" borderId="54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1" fillId="0" borderId="1" xfId="0" applyNumberFormat="1" applyFont="1" applyFill="1" applyBorder="1" applyAlignment="1">
      <alignment vertical="center" wrapText="1" readingOrder="1"/>
    </xf>
    <xf numFmtId="0" fontId="18" fillId="0" borderId="0" xfId="0" applyFont="1" applyFill="1" applyBorder="1"/>
    <xf numFmtId="0" fontId="17" fillId="0" borderId="0" xfId="0" applyNumberFormat="1" applyFont="1" applyFill="1" applyBorder="1" applyAlignment="1">
      <alignment horizontal="right" vertical="top" wrapText="1" readingOrder="1"/>
    </xf>
    <xf numFmtId="0" fontId="19" fillId="11" borderId="39" xfId="0" applyNumberFormat="1" applyFont="1" applyFill="1" applyBorder="1" applyAlignment="1">
      <alignment horizontal="center" vertical="center" wrapText="1" readingOrder="1"/>
    </xf>
    <xf numFmtId="0" fontId="18" fillId="12" borderId="0" xfId="0" applyFont="1" applyFill="1" applyBorder="1"/>
    <xf numFmtId="0" fontId="19" fillId="11" borderId="1" xfId="0" applyNumberFormat="1" applyFont="1" applyFill="1" applyBorder="1" applyAlignment="1">
      <alignment horizontal="center" vertical="center" wrapText="1" readingOrder="1"/>
    </xf>
    <xf numFmtId="0" fontId="19" fillId="11" borderId="29" xfId="0" applyNumberFormat="1" applyFont="1" applyFill="1" applyBorder="1" applyAlignment="1">
      <alignment horizontal="center" vertical="center" wrapText="1" readingOrder="1"/>
    </xf>
    <xf numFmtId="0" fontId="17" fillId="0" borderId="1" xfId="0" applyNumberFormat="1" applyFont="1" applyFill="1" applyBorder="1" applyAlignment="1">
      <alignment horizontal="right" vertical="center" wrapText="1" readingOrder="1"/>
    </xf>
    <xf numFmtId="188" fontId="17" fillId="0" borderId="1" xfId="0" applyNumberFormat="1" applyFont="1" applyFill="1" applyBorder="1" applyAlignment="1">
      <alignment horizontal="right" vertical="center" wrapText="1" readingOrder="1"/>
    </xf>
    <xf numFmtId="0" fontId="19" fillId="0" borderId="1" xfId="0" applyNumberFormat="1" applyFont="1" applyFill="1" applyBorder="1" applyAlignment="1">
      <alignment vertical="center" wrapText="1" readingOrder="1"/>
    </xf>
    <xf numFmtId="0" fontId="19" fillId="0" borderId="1" xfId="0" applyNumberFormat="1" applyFont="1" applyFill="1" applyBorder="1" applyAlignment="1">
      <alignment horizontal="right" vertical="center" wrapText="1" readingOrder="1"/>
    </xf>
    <xf numFmtId="0" fontId="19" fillId="0" borderId="14" xfId="0" applyNumberFormat="1" applyFont="1" applyFill="1" applyBorder="1" applyAlignment="1">
      <alignment horizontal="left" vertical="center" wrapText="1" readingOrder="1"/>
    </xf>
    <xf numFmtId="0" fontId="17" fillId="0" borderId="14" xfId="0" applyNumberFormat="1" applyFont="1" applyFill="1" applyBorder="1" applyAlignment="1">
      <alignment vertical="center" wrapText="1" readingOrder="1"/>
    </xf>
    <xf numFmtId="0" fontId="19" fillId="0" borderId="14" xfId="0" applyNumberFormat="1" applyFont="1" applyFill="1" applyBorder="1" applyAlignment="1">
      <alignment horizontal="right" vertical="center" wrapText="1" readingOrder="1"/>
    </xf>
    <xf numFmtId="0" fontId="21" fillId="0" borderId="41" xfId="0" applyNumberFormat="1" applyFont="1" applyFill="1" applyBorder="1" applyAlignment="1">
      <alignment horizontal="right" vertical="center" wrapText="1" readingOrder="1"/>
    </xf>
    <xf numFmtId="0" fontId="21" fillId="0" borderId="42" xfId="0" applyNumberFormat="1" applyFont="1" applyFill="1" applyBorder="1" applyAlignment="1">
      <alignment horizontal="right" vertical="center" wrapText="1" readingOrder="1"/>
    </xf>
    <xf numFmtId="0" fontId="22" fillId="0" borderId="41" xfId="0" applyNumberFormat="1" applyFont="1" applyFill="1" applyBorder="1" applyAlignment="1">
      <alignment horizontal="right" vertical="center" wrapText="1" readingOrder="1"/>
    </xf>
    <xf numFmtId="0" fontId="22" fillId="0" borderId="42" xfId="0" applyNumberFormat="1" applyFont="1" applyFill="1" applyBorder="1" applyAlignment="1">
      <alignment horizontal="right" vertical="center" wrapText="1" readingOrder="1"/>
    </xf>
    <xf numFmtId="0" fontId="19" fillId="0" borderId="44" xfId="0" applyNumberFormat="1" applyFont="1" applyFill="1" applyBorder="1" applyAlignment="1">
      <alignment horizontal="right" vertical="center" wrapText="1" readingOrder="1"/>
    </xf>
    <xf numFmtId="0" fontId="23" fillId="0" borderId="0" xfId="0" applyFont="1" applyFill="1" applyBorder="1"/>
    <xf numFmtId="0" fontId="12" fillId="0" borderId="29" xfId="0" applyNumberFormat="1" applyFont="1" applyFill="1" applyBorder="1" applyAlignment="1">
      <alignment horizontal="right" vertical="center" wrapText="1" readingOrder="1"/>
    </xf>
    <xf numFmtId="0" fontId="1" fillId="0" borderId="28" xfId="0" applyNumberFormat="1" applyFont="1" applyFill="1" applyBorder="1" applyAlignment="1">
      <alignment vertical="top" wrapText="1"/>
    </xf>
    <xf numFmtId="0" fontId="1" fillId="0" borderId="40" xfId="0" applyNumberFormat="1" applyFont="1" applyFill="1" applyBorder="1" applyAlignment="1">
      <alignment vertical="top" wrapText="1"/>
    </xf>
    <xf numFmtId="187" fontId="12" fillId="0" borderId="1" xfId="0" applyNumberFormat="1" applyFont="1" applyFill="1" applyBorder="1" applyAlignment="1">
      <alignment horizontal="right" vertical="center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1" fillId="0" borderId="1" xfId="0" applyNumberFormat="1" applyFont="1" applyFill="1" applyBorder="1" applyAlignment="1">
      <alignment vertical="center" wrapText="1" readingOrder="1"/>
    </xf>
    <xf numFmtId="187" fontId="11" fillId="0" borderId="1" xfId="0" applyNumberFormat="1" applyFont="1" applyFill="1" applyBorder="1" applyAlignment="1">
      <alignment horizontal="right" vertical="center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1" fillId="0" borderId="0" xfId="0" applyNumberFormat="1" applyFont="1" applyFill="1" applyBorder="1" applyAlignment="1">
      <alignment horizontal="center" vertical="top" wrapText="1" readingOrder="1"/>
    </xf>
    <xf numFmtId="0" fontId="12" fillId="2" borderId="1" xfId="0" applyNumberFormat="1" applyFont="1" applyFill="1" applyBorder="1" applyAlignment="1">
      <alignment horizontal="center" vertical="center" wrapText="1" readingOrder="1"/>
    </xf>
    <xf numFmtId="0" fontId="17" fillId="0" borderId="44" xfId="0" applyNumberFormat="1" applyFont="1" applyFill="1" applyBorder="1" applyAlignment="1">
      <alignment vertical="center" wrapText="1" readingOrder="1"/>
    </xf>
    <xf numFmtId="0" fontId="18" fillId="0" borderId="14" xfId="0" applyNumberFormat="1" applyFont="1" applyFill="1" applyBorder="1" applyAlignment="1">
      <alignment vertical="top" wrapText="1"/>
    </xf>
    <xf numFmtId="0" fontId="19" fillId="0" borderId="44" xfId="0" applyNumberFormat="1" applyFont="1" applyFill="1" applyBorder="1" applyAlignment="1">
      <alignment horizontal="right" vertical="center" wrapText="1" readingOrder="1"/>
    </xf>
    <xf numFmtId="0" fontId="17" fillId="0" borderId="1" xfId="0" applyNumberFormat="1" applyFont="1" applyFill="1" applyBorder="1" applyAlignment="1">
      <alignment vertical="center" wrapText="1" readingOrder="1"/>
    </xf>
    <xf numFmtId="0" fontId="18" fillId="0" borderId="2" xfId="0" applyNumberFormat="1" applyFont="1" applyFill="1" applyBorder="1" applyAlignment="1">
      <alignment vertical="top" wrapText="1"/>
    </xf>
    <xf numFmtId="0" fontId="19" fillId="0" borderId="1" xfId="0" applyNumberFormat="1" applyFont="1" applyFill="1" applyBorder="1" applyAlignment="1">
      <alignment horizontal="right" vertical="center" wrapText="1" readingOrder="1"/>
    </xf>
    <xf numFmtId="0" fontId="22" fillId="0" borderId="41" xfId="0" applyNumberFormat="1" applyFont="1" applyFill="1" applyBorder="1" applyAlignment="1">
      <alignment horizontal="right" vertical="center" wrapText="1" readingOrder="1"/>
    </xf>
    <xf numFmtId="0" fontId="18" fillId="0" borderId="42" xfId="0" applyNumberFormat="1" applyFont="1" applyFill="1" applyBorder="1" applyAlignment="1">
      <alignment vertical="top" wrapText="1"/>
    </xf>
    <xf numFmtId="0" fontId="18" fillId="0" borderId="43" xfId="0" applyNumberFormat="1" applyFont="1" applyFill="1" applyBorder="1" applyAlignment="1">
      <alignment vertical="top" wrapText="1"/>
    </xf>
    <xf numFmtId="0" fontId="22" fillId="0" borderId="41" xfId="0" applyNumberFormat="1" applyFont="1" applyFill="1" applyBorder="1" applyAlignment="1">
      <alignment horizontal="center" vertical="center" wrapText="1" readingOrder="1"/>
    </xf>
    <xf numFmtId="0" fontId="19" fillId="0" borderId="1" xfId="0" applyNumberFormat="1" applyFont="1" applyFill="1" applyBorder="1" applyAlignment="1">
      <alignment horizontal="center" vertical="center" wrapText="1" readingOrder="1"/>
    </xf>
    <xf numFmtId="0" fontId="17" fillId="0" borderId="1" xfId="0" applyNumberFormat="1" applyFont="1" applyFill="1" applyBorder="1" applyAlignment="1">
      <alignment horizontal="right"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21" fillId="0" borderId="41" xfId="0" applyNumberFormat="1" applyFont="1" applyFill="1" applyBorder="1" applyAlignment="1">
      <alignment horizontal="right" vertical="center" wrapText="1" readingOrder="1"/>
    </xf>
    <xf numFmtId="0" fontId="21" fillId="0" borderId="41" xfId="0" applyNumberFormat="1" applyFont="1" applyFill="1" applyBorder="1" applyAlignment="1">
      <alignment horizontal="center" vertical="center" wrapText="1" readingOrder="1"/>
    </xf>
    <xf numFmtId="0" fontId="20" fillId="0" borderId="1" xfId="0" applyNumberFormat="1" applyFont="1" applyFill="1" applyBorder="1" applyAlignment="1">
      <alignment horizontal="center" vertical="center" wrapText="1" readingOrder="1"/>
    </xf>
    <xf numFmtId="0" fontId="17" fillId="0" borderId="0" xfId="0" applyNumberFormat="1" applyFont="1" applyFill="1" applyBorder="1" applyAlignment="1">
      <alignment vertical="top" wrapText="1" readingOrder="1"/>
    </xf>
    <xf numFmtId="0" fontId="18" fillId="0" borderId="0" xfId="0" applyFont="1" applyFill="1" applyBorder="1"/>
    <xf numFmtId="0" fontId="17" fillId="0" borderId="0" xfId="0" applyNumberFormat="1" applyFont="1" applyFill="1" applyBorder="1" applyAlignment="1">
      <alignment horizontal="center" vertical="top" wrapText="1" readingOrder="1"/>
    </xf>
    <xf numFmtId="0" fontId="19" fillId="0" borderId="0" xfId="0" applyNumberFormat="1" applyFont="1" applyFill="1" applyBorder="1" applyAlignment="1">
      <alignment horizontal="center" vertical="top" wrapText="1" readingOrder="1"/>
    </xf>
    <xf numFmtId="0" fontId="19" fillId="11" borderId="1" xfId="0" applyNumberFormat="1" applyFont="1" applyFill="1" applyBorder="1" applyAlignment="1">
      <alignment horizontal="center" vertical="center" wrapText="1" readingOrder="1"/>
    </xf>
    <xf numFmtId="0" fontId="18" fillId="12" borderId="14" xfId="0" applyNumberFormat="1" applyFont="1" applyFill="1" applyBorder="1" applyAlignment="1">
      <alignment vertical="top" wrapText="1"/>
    </xf>
    <xf numFmtId="0" fontId="18" fillId="12" borderId="2" xfId="0" applyNumberFormat="1" applyFont="1" applyFill="1" applyBorder="1" applyAlignment="1">
      <alignment vertical="top" wrapText="1"/>
    </xf>
    <xf numFmtId="0" fontId="19" fillId="11" borderId="39" xfId="0" applyNumberFormat="1" applyFont="1" applyFill="1" applyBorder="1" applyAlignment="1">
      <alignment horizontal="center" vertical="center" wrapText="1" readingOrder="1"/>
    </xf>
    <xf numFmtId="0" fontId="18" fillId="12" borderId="15" xfId="0" applyNumberFormat="1" applyFont="1" applyFill="1" applyBorder="1" applyAlignment="1">
      <alignment vertical="top" wrapText="1"/>
    </xf>
    <xf numFmtId="0" fontId="18" fillId="12" borderId="16" xfId="0" applyNumberFormat="1" applyFont="1" applyFill="1" applyBorder="1" applyAlignment="1">
      <alignment vertical="top" wrapText="1"/>
    </xf>
    <xf numFmtId="0" fontId="19" fillId="11" borderId="29" xfId="0" applyNumberFormat="1" applyFont="1" applyFill="1" applyBorder="1" applyAlignment="1">
      <alignment horizontal="center" vertical="center" wrapText="1" readingOrder="1"/>
    </xf>
    <xf numFmtId="0" fontId="18" fillId="12" borderId="28" xfId="0" applyNumberFormat="1" applyFont="1" applyFill="1" applyBorder="1" applyAlignment="1">
      <alignment vertical="top" wrapText="1"/>
    </xf>
    <xf numFmtId="0" fontId="18" fillId="12" borderId="40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horizontal="center" vertical="center" wrapText="1" readingOrder="1"/>
    </xf>
    <xf numFmtId="0" fontId="1" fillId="0" borderId="14" xfId="0" applyNumberFormat="1" applyFont="1" applyFill="1" applyBorder="1" applyAlignment="1">
      <alignment vertical="center" wrapText="1"/>
    </xf>
    <xf numFmtId="0" fontId="11" fillId="0" borderId="0" xfId="0" applyNumberFormat="1" applyFont="1" applyFill="1" applyBorder="1" applyAlignment="1">
      <alignment horizontal="left" vertical="top" wrapText="1" readingOrder="1"/>
    </xf>
    <xf numFmtId="0" fontId="1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0" fillId="0" borderId="0" xfId="0" applyFont="1" applyFill="1" applyBorder="1"/>
    <xf numFmtId="0" fontId="7" fillId="2" borderId="17" xfId="0" applyNumberFormat="1" applyFont="1" applyFill="1" applyBorder="1" applyAlignment="1">
      <alignment horizontal="center" vertical="center" wrapText="1" readingOrder="1"/>
    </xf>
    <xf numFmtId="0" fontId="10" fillId="0" borderId="15" xfId="0" applyNumberFormat="1" applyFont="1" applyFill="1" applyBorder="1" applyAlignment="1">
      <alignment vertical="top" wrapText="1"/>
    </xf>
    <xf numFmtId="0" fontId="10" fillId="2" borderId="20" xfId="0" applyNumberFormat="1" applyFont="1" applyFill="1" applyBorder="1" applyAlignment="1">
      <alignment vertical="top" wrapText="1"/>
    </xf>
    <xf numFmtId="0" fontId="10" fillId="0" borderId="21" xfId="0" applyNumberFormat="1" applyFont="1" applyFill="1" applyBorder="1" applyAlignment="1">
      <alignment vertical="top" wrapText="1"/>
    </xf>
    <xf numFmtId="0" fontId="10" fillId="2" borderId="15" xfId="0" applyNumberFormat="1" applyFont="1" applyFill="1" applyBorder="1" applyAlignment="1">
      <alignment horizontal="right" vertical="center" wrapText="1"/>
    </xf>
    <xf numFmtId="0" fontId="10" fillId="2" borderId="16" xfId="0" applyNumberFormat="1" applyFont="1" applyFill="1" applyBorder="1" applyAlignment="1">
      <alignment horizontal="right" vertical="center" wrapText="1"/>
    </xf>
    <xf numFmtId="0" fontId="10" fillId="2" borderId="0" xfId="0" applyNumberFormat="1" applyFont="1" applyFill="1" applyBorder="1" applyAlignment="1">
      <alignment horizontal="right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/>
    </xf>
    <xf numFmtId="0" fontId="10" fillId="0" borderId="16" xfId="0" applyNumberFormat="1" applyFont="1" applyFill="1" applyBorder="1" applyAlignment="1">
      <alignment vertical="top" wrapText="1"/>
    </xf>
    <xf numFmtId="0" fontId="10" fillId="0" borderId="22" xfId="0" applyNumberFormat="1" applyFont="1" applyFill="1" applyBorder="1" applyAlignment="1">
      <alignment vertical="top" wrapText="1"/>
    </xf>
    <xf numFmtId="0" fontId="10" fillId="2" borderId="23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0" fillId="2" borderId="24" xfId="0" applyNumberFormat="1" applyFont="1" applyFill="1" applyBorder="1" applyAlignment="1">
      <alignment vertical="top" wrapText="1"/>
    </xf>
    <xf numFmtId="0" fontId="10" fillId="2" borderId="29" xfId="0" applyNumberFormat="1" applyFont="1" applyFill="1" applyBorder="1" applyAlignment="1">
      <alignment vertical="top" wrapText="1"/>
    </xf>
    <xf numFmtId="0" fontId="7" fillId="2" borderId="25" xfId="0" applyNumberFormat="1" applyFont="1" applyFill="1" applyBorder="1" applyAlignment="1">
      <alignment horizontal="center" vertical="center" wrapText="1" readingOrder="1"/>
    </xf>
    <xf numFmtId="0" fontId="10" fillId="0" borderId="26" xfId="0" applyNumberFormat="1" applyFont="1" applyFill="1" applyBorder="1" applyAlignment="1">
      <alignment vertical="top" wrapText="1"/>
    </xf>
    <xf numFmtId="0" fontId="10" fillId="0" borderId="27" xfId="0" applyNumberFormat="1" applyFont="1" applyFill="1" applyBorder="1" applyAlignment="1">
      <alignment vertical="top" wrapText="1"/>
    </xf>
    <xf numFmtId="0" fontId="8" fillId="2" borderId="17" xfId="0" applyNumberFormat="1" applyFont="1" applyFill="1" applyBorder="1" applyAlignment="1">
      <alignment horizontal="center" vertical="center" wrapText="1" readingOrder="1"/>
    </xf>
    <xf numFmtId="0" fontId="9" fillId="0" borderId="2" xfId="0" applyNumberFormat="1" applyFont="1" applyFill="1" applyBorder="1" applyAlignment="1">
      <alignment horizontal="right" vertical="center" wrapText="1" readingOrder="1"/>
    </xf>
    <xf numFmtId="0" fontId="10" fillId="0" borderId="14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horizontal="right" vertical="center" wrapText="1" readingOrder="1"/>
    </xf>
    <xf numFmtId="0" fontId="10" fillId="2" borderId="0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vertical="top" wrapText="1" readingOrder="1"/>
    </xf>
    <xf numFmtId="0" fontId="10" fillId="0" borderId="24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10" fillId="0" borderId="24" xfId="0" applyFont="1" applyFill="1" applyBorder="1" applyAlignment="1">
      <alignment horizontal="center"/>
    </xf>
    <xf numFmtId="0" fontId="10" fillId="0" borderId="29" xfId="0" applyNumberFormat="1" applyFont="1" applyFill="1" applyBorder="1" applyAlignment="1">
      <alignment horizontal="center" vertical="top" wrapText="1"/>
    </xf>
    <xf numFmtId="0" fontId="10" fillId="2" borderId="18" xfId="0" applyNumberFormat="1" applyFont="1" applyFill="1" applyBorder="1" applyAlignment="1">
      <alignment vertical="top" wrapText="1"/>
    </xf>
    <xf numFmtId="0" fontId="13" fillId="0" borderId="1" xfId="0" applyNumberFormat="1" applyFont="1" applyFill="1" applyBorder="1" applyAlignment="1">
      <alignment horizontal="left" vertical="center" wrapText="1" readingOrder="1"/>
    </xf>
    <xf numFmtId="0" fontId="13" fillId="0" borderId="24" xfId="0" applyNumberFormat="1" applyFont="1" applyFill="1" applyBorder="1" applyAlignment="1">
      <alignment horizontal="left" vertical="center" wrapText="1"/>
    </xf>
    <xf numFmtId="0" fontId="13" fillId="0" borderId="29" xfId="0" applyNumberFormat="1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/>
    </xf>
    <xf numFmtId="0" fontId="14" fillId="0" borderId="2" xfId="0" applyNumberFormat="1" applyFont="1" applyFill="1" applyBorder="1" applyAlignment="1">
      <alignment horizontal="center" vertical="center" wrapText="1" readingOrder="1"/>
    </xf>
    <xf numFmtId="0" fontId="13" fillId="0" borderId="14" xfId="0" applyNumberFormat="1" applyFont="1" applyFill="1" applyBorder="1" applyAlignment="1">
      <alignment horizontal="center" vertical="center" wrapText="1"/>
    </xf>
    <xf numFmtId="0" fontId="13" fillId="0" borderId="44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2" borderId="17" xfId="0" applyNumberFormat="1" applyFont="1" applyFill="1" applyBorder="1" applyAlignment="1">
      <alignment horizontal="center" vertical="center" wrapText="1" readingOrder="1"/>
    </xf>
    <xf numFmtId="0" fontId="13" fillId="2" borderId="23" xfId="0" applyNumberFormat="1" applyFont="1" applyFill="1" applyBorder="1" applyAlignment="1">
      <alignment vertical="top" wrapText="1"/>
    </xf>
    <xf numFmtId="0" fontId="14" fillId="2" borderId="1" xfId="0" applyNumberFormat="1" applyFont="1" applyFill="1" applyBorder="1" applyAlignment="1">
      <alignment horizontal="center" vertical="center" wrapText="1" readingOrder="1"/>
    </xf>
    <xf numFmtId="0" fontId="13" fillId="2" borderId="24" xfId="0" applyNumberFormat="1" applyFont="1" applyFill="1" applyBorder="1" applyAlignment="1">
      <alignment vertical="top" wrapText="1"/>
    </xf>
    <xf numFmtId="0" fontId="14" fillId="2" borderId="25" xfId="0" applyNumberFormat="1" applyFont="1" applyFill="1" applyBorder="1" applyAlignment="1">
      <alignment horizontal="center" vertical="center" wrapText="1" readingOrder="1"/>
    </xf>
    <xf numFmtId="0" fontId="13" fillId="0" borderId="26" xfId="0" applyNumberFormat="1" applyFont="1" applyFill="1" applyBorder="1" applyAlignment="1">
      <alignment vertical="top" wrapText="1"/>
    </xf>
    <xf numFmtId="0" fontId="13" fillId="0" borderId="27" xfId="0" applyNumberFormat="1" applyFont="1" applyFill="1" applyBorder="1" applyAlignment="1">
      <alignment vertical="top" wrapText="1"/>
    </xf>
    <xf numFmtId="0" fontId="13" fillId="0" borderId="16" xfId="0" applyNumberFormat="1" applyFont="1" applyFill="1" applyBorder="1" applyAlignment="1">
      <alignment vertical="top" wrapText="1"/>
    </xf>
    <xf numFmtId="0" fontId="13" fillId="2" borderId="20" xfId="0" applyNumberFormat="1" applyFont="1" applyFill="1" applyBorder="1" applyAlignment="1">
      <alignment vertical="top" wrapText="1"/>
    </xf>
    <xf numFmtId="0" fontId="13" fillId="0" borderId="22" xfId="0" applyNumberFormat="1" applyFont="1" applyFill="1" applyBorder="1" applyAlignment="1">
      <alignment vertical="top" wrapText="1"/>
    </xf>
    <xf numFmtId="0" fontId="13" fillId="0" borderId="15" xfId="0" applyNumberFormat="1" applyFont="1" applyFill="1" applyBorder="1" applyAlignment="1">
      <alignment vertical="top" wrapText="1"/>
    </xf>
    <xf numFmtId="0" fontId="13" fillId="0" borderId="21" xfId="0" applyNumberFormat="1" applyFont="1" applyFill="1" applyBorder="1" applyAlignment="1">
      <alignment vertical="top" wrapText="1"/>
    </xf>
    <xf numFmtId="0" fontId="13" fillId="0" borderId="0" xfId="0" applyFont="1" applyFill="1" applyBorder="1" applyAlignment="1">
      <alignment horizontal="left"/>
    </xf>
    <xf numFmtId="0" fontId="13" fillId="2" borderId="15" xfId="0" applyNumberFormat="1" applyFont="1" applyFill="1" applyBorder="1" applyAlignment="1">
      <alignment horizontal="right" vertical="center" wrapText="1"/>
    </xf>
    <xf numFmtId="0" fontId="13" fillId="2" borderId="16" xfId="0" applyNumberFormat="1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center"/>
    </xf>
    <xf numFmtId="0" fontId="12" fillId="9" borderId="15" xfId="0" applyNumberFormat="1" applyFont="1" applyFill="1" applyBorder="1" applyAlignment="1">
      <alignment horizontal="left" vertical="center" wrapText="1" readingOrder="1"/>
    </xf>
    <xf numFmtId="0" fontId="1" fillId="9" borderId="15" xfId="0" applyNumberFormat="1" applyFont="1" applyFill="1" applyBorder="1" applyAlignment="1">
      <alignment vertical="top" wrapText="1"/>
    </xf>
    <xf numFmtId="0" fontId="12" fillId="9" borderId="17" xfId="0" applyNumberFormat="1" applyFont="1" applyFill="1" applyBorder="1" applyAlignment="1">
      <alignment horizontal="center" vertical="center" wrapText="1" readingOrder="1"/>
    </xf>
    <xf numFmtId="0" fontId="1" fillId="9" borderId="23" xfId="0" applyNumberFormat="1" applyFont="1" applyFill="1" applyBorder="1" applyAlignment="1">
      <alignment vertical="top" wrapText="1"/>
    </xf>
    <xf numFmtId="0" fontId="12" fillId="9" borderId="1" xfId="0" applyNumberFormat="1" applyFont="1" applyFill="1" applyBorder="1" applyAlignment="1">
      <alignment horizontal="center" vertical="center" wrapText="1" readingOrder="1"/>
    </xf>
    <xf numFmtId="0" fontId="1" fillId="9" borderId="24" xfId="0" applyNumberFormat="1" applyFont="1" applyFill="1" applyBorder="1" applyAlignment="1">
      <alignment vertical="top" wrapText="1"/>
    </xf>
    <xf numFmtId="0" fontId="1" fillId="9" borderId="29" xfId="0" applyNumberFormat="1" applyFont="1" applyFill="1" applyBorder="1" applyAlignment="1">
      <alignment vertical="top" wrapText="1"/>
    </xf>
    <xf numFmtId="0" fontId="11" fillId="9" borderId="17" xfId="0" applyNumberFormat="1" applyFont="1" applyFill="1" applyBorder="1" applyAlignment="1">
      <alignment horizontal="center" vertical="center" wrapText="1" readingOrder="1"/>
    </xf>
    <xf numFmtId="0" fontId="12" fillId="9" borderId="18" xfId="0" applyNumberFormat="1" applyFont="1" applyFill="1" applyBorder="1" applyAlignment="1">
      <alignment horizontal="left" wrapText="1" readingOrder="1"/>
    </xf>
    <xf numFmtId="0" fontId="1" fillId="9" borderId="0" xfId="0" applyNumberFormat="1" applyFont="1" applyFill="1" applyBorder="1" applyAlignment="1">
      <alignment vertical="top" wrapText="1"/>
    </xf>
    <xf numFmtId="0" fontId="1" fillId="9" borderId="18" xfId="0" applyNumberFormat="1" applyFont="1" applyFill="1" applyBorder="1" applyAlignment="1">
      <alignment vertical="top" wrapText="1"/>
    </xf>
    <xf numFmtId="0" fontId="11" fillId="9" borderId="25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Fill="1" applyBorder="1" applyAlignment="1">
      <alignment horizontal="center" vertical="center" wrapText="1" readingOrder="1"/>
    </xf>
    <xf numFmtId="0" fontId="11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vertical="top" wrapText="1" readingOrder="1"/>
    </xf>
    <xf numFmtId="0" fontId="16" fillId="0" borderId="1" xfId="0" applyNumberFormat="1" applyFont="1" applyFill="1" applyBorder="1" applyAlignment="1">
      <alignment horizontal="right" vertical="top" wrapText="1" readingOrder="1"/>
    </xf>
    <xf numFmtId="0" fontId="11" fillId="7" borderId="44" xfId="0" applyNumberFormat="1" applyFont="1" applyFill="1" applyBorder="1" applyAlignment="1">
      <alignment vertical="top" wrapText="1" readingOrder="1"/>
    </xf>
    <xf numFmtId="0" fontId="1" fillId="7" borderId="44" xfId="0" applyNumberFormat="1" applyFont="1" applyFill="1" applyBorder="1" applyAlignment="1">
      <alignment vertical="top" wrapText="1"/>
    </xf>
    <xf numFmtId="0" fontId="11" fillId="6" borderId="14" xfId="0" applyNumberFormat="1" applyFont="1" applyFill="1" applyBorder="1" applyAlignment="1">
      <alignment vertical="top" wrapText="1" readingOrder="1"/>
    </xf>
    <xf numFmtId="0" fontId="1" fillId="6" borderId="14" xfId="0" applyNumberFormat="1" applyFont="1" applyFill="1" applyBorder="1" applyAlignment="1">
      <alignment vertical="top" wrapText="1"/>
    </xf>
    <xf numFmtId="0" fontId="11" fillId="6" borderId="2" xfId="0" applyNumberFormat="1" applyFont="1" applyFill="1" applyBorder="1" applyAlignment="1">
      <alignment horizontal="right" vertical="top" wrapText="1" readingOrder="1"/>
    </xf>
    <xf numFmtId="0" fontId="1" fillId="6" borderId="2" xfId="0" applyNumberFormat="1" applyFont="1" applyFill="1" applyBorder="1" applyAlignment="1">
      <alignment vertical="top" wrapText="1"/>
    </xf>
    <xf numFmtId="0" fontId="11" fillId="6" borderId="30" xfId="0" applyNumberFormat="1" applyFont="1" applyFill="1" applyBorder="1" applyAlignment="1">
      <alignment vertical="top" wrapText="1" readingOrder="1"/>
    </xf>
    <xf numFmtId="0" fontId="1" fillId="6" borderId="32" xfId="0" applyNumberFormat="1" applyFont="1" applyFill="1" applyBorder="1" applyAlignment="1">
      <alignment vertical="top" wrapText="1"/>
    </xf>
    <xf numFmtId="0" fontId="11" fillId="6" borderId="31" xfId="0" applyNumberFormat="1" applyFont="1" applyFill="1" applyBorder="1" applyAlignment="1">
      <alignment horizontal="right" vertical="top" wrapText="1" readingOrder="1"/>
    </xf>
    <xf numFmtId="0" fontId="15" fillId="6" borderId="1" xfId="0" applyNumberFormat="1" applyFont="1" applyFill="1" applyBorder="1" applyAlignment="1">
      <alignment horizontal="right" vertical="center" wrapText="1" readingOrder="1"/>
    </xf>
    <xf numFmtId="0" fontId="15" fillId="6" borderId="2" xfId="0" applyNumberFormat="1" applyFont="1" applyFill="1" applyBorder="1" applyAlignment="1">
      <alignment horizontal="right" vertical="center" wrapText="1" readingOrder="1"/>
    </xf>
    <xf numFmtId="0" fontId="12" fillId="9" borderId="50" xfId="0" applyNumberFormat="1" applyFont="1" applyFill="1" applyBorder="1" applyAlignment="1">
      <alignment horizontal="center" vertical="top" wrapText="1" readingOrder="1"/>
    </xf>
    <xf numFmtId="0" fontId="1" fillId="10" borderId="49" xfId="0" applyNumberFormat="1" applyFont="1" applyFill="1" applyBorder="1" applyAlignment="1">
      <alignment vertical="top" wrapText="1"/>
    </xf>
    <xf numFmtId="0" fontId="1" fillId="9" borderId="51" xfId="0" applyNumberFormat="1" applyFont="1" applyFill="1" applyBorder="1" applyAlignment="1">
      <alignment vertical="top" wrapText="1"/>
    </xf>
    <xf numFmtId="0" fontId="1" fillId="10" borderId="52" xfId="0" applyNumberFormat="1" applyFont="1" applyFill="1" applyBorder="1" applyAlignment="1">
      <alignment vertical="top" wrapText="1"/>
    </xf>
    <xf numFmtId="0" fontId="1" fillId="9" borderId="53" xfId="0" applyNumberFormat="1" applyFont="1" applyFill="1" applyBorder="1" applyAlignment="1">
      <alignment vertical="top" wrapText="1"/>
    </xf>
    <xf numFmtId="0" fontId="1" fillId="10" borderId="54" xfId="0" applyNumberFormat="1" applyFont="1" applyFill="1" applyBorder="1" applyAlignment="1">
      <alignment vertical="top" wrapText="1"/>
    </xf>
    <xf numFmtId="0" fontId="1" fillId="9" borderId="56" xfId="0" applyNumberFormat="1" applyFont="1" applyFill="1" applyBorder="1" applyAlignment="1">
      <alignment vertical="top" wrapText="1"/>
    </xf>
    <xf numFmtId="0" fontId="1" fillId="9" borderId="55" xfId="0" applyNumberFormat="1" applyFont="1" applyFill="1" applyBorder="1" applyAlignment="1">
      <alignment vertical="top" wrapText="1"/>
    </xf>
    <xf numFmtId="0" fontId="12" fillId="4" borderId="0" xfId="0" applyNumberFormat="1" applyFont="1" applyFill="1" applyBorder="1" applyAlignment="1">
      <alignment horizontal="center" vertical="center" wrapText="1" readingOrder="1"/>
    </xf>
    <xf numFmtId="0" fontId="1" fillId="5" borderId="0" xfId="0" applyNumberFormat="1" applyFont="1" applyFill="1" applyBorder="1" applyAlignment="1">
      <alignment vertical="top" wrapText="1"/>
    </xf>
    <xf numFmtId="0" fontId="11" fillId="4" borderId="0" xfId="0" applyNumberFormat="1" applyFont="1" applyFill="1" applyBorder="1" applyAlignment="1">
      <alignment horizontal="center" vertical="center" wrapText="1" readingOrder="1"/>
    </xf>
    <xf numFmtId="0" fontId="11" fillId="0" borderId="58" xfId="0" applyNumberFormat="1" applyFont="1" applyFill="1" applyBorder="1" applyAlignment="1">
      <alignment vertical="top" wrapText="1" readingOrder="1"/>
    </xf>
    <xf numFmtId="0" fontId="1" fillId="0" borderId="53" xfId="0" applyNumberFormat="1" applyFont="1" applyFill="1" applyBorder="1" applyAlignment="1">
      <alignment vertical="top" wrapText="1"/>
    </xf>
    <xf numFmtId="0" fontId="11" fillId="0" borderId="59" xfId="0" applyNumberFormat="1" applyFont="1" applyFill="1" applyBorder="1" applyAlignment="1">
      <alignment horizontal="right" vertical="top" wrapText="1" readingOrder="1"/>
    </xf>
    <xf numFmtId="0" fontId="1" fillId="0" borderId="49" xfId="0" applyNumberFormat="1" applyFont="1" applyFill="1" applyBorder="1" applyAlignment="1">
      <alignment vertical="top" wrapText="1"/>
    </xf>
    <xf numFmtId="0" fontId="1" fillId="0" borderId="57" xfId="0" applyNumberFormat="1" applyFont="1" applyFill="1" applyBorder="1" applyAlignment="1">
      <alignment vertical="top" wrapText="1"/>
    </xf>
    <xf numFmtId="0" fontId="1" fillId="0" borderId="54" xfId="0" applyNumberFormat="1" applyFont="1" applyFill="1" applyBorder="1" applyAlignment="1">
      <alignment vertical="top" wrapText="1"/>
    </xf>
    <xf numFmtId="0" fontId="11" fillId="0" borderId="50" xfId="0" applyNumberFormat="1" applyFont="1" applyFill="1" applyBorder="1" applyAlignment="1">
      <alignment vertical="top" wrapText="1" readingOrder="1"/>
    </xf>
    <xf numFmtId="0" fontId="1" fillId="0" borderId="59" xfId="0" applyNumberFormat="1" applyFont="1" applyFill="1" applyBorder="1" applyAlignment="1">
      <alignment vertical="top" wrapText="1"/>
    </xf>
    <xf numFmtId="0" fontId="11" fillId="0" borderId="50" xfId="0" applyNumberFormat="1" applyFont="1" applyFill="1" applyBorder="1" applyAlignment="1">
      <alignment horizontal="center" vertical="center" wrapText="1" readingOrder="1"/>
    </xf>
    <xf numFmtId="0" fontId="1" fillId="0" borderId="60" xfId="0" applyNumberFormat="1" applyFont="1" applyFill="1" applyBorder="1" applyAlignment="1">
      <alignment vertical="top" wrapText="1"/>
    </xf>
    <xf numFmtId="0" fontId="11" fillId="0" borderId="50" xfId="0" applyNumberFormat="1" applyFont="1" applyFill="1" applyBorder="1" applyAlignment="1">
      <alignment horizontal="right" vertical="center" wrapText="1" readingOrder="1"/>
    </xf>
    <xf numFmtId="0" fontId="12" fillId="0" borderId="50" xfId="0" applyNumberFormat="1" applyFont="1" applyFill="1" applyBorder="1" applyAlignment="1">
      <alignment horizontal="right" vertical="top" wrapText="1" readingOrder="1"/>
    </xf>
    <xf numFmtId="0" fontId="12" fillId="9" borderId="51" xfId="0" applyNumberFormat="1" applyFont="1" applyFill="1" applyBorder="1" applyAlignment="1">
      <alignment vertical="top" wrapText="1" readingOrder="1"/>
    </xf>
    <xf numFmtId="0" fontId="12" fillId="0" borderId="50" xfId="0" applyNumberFormat="1" applyFont="1" applyFill="1" applyBorder="1" applyAlignment="1">
      <alignment horizontal="right" vertical="center" wrapText="1" readingOrder="1"/>
    </xf>
    <xf numFmtId="0" fontId="12" fillId="9" borderId="48" xfId="0" applyNumberFormat="1" applyFont="1" applyFill="1" applyBorder="1" applyAlignment="1">
      <alignment vertical="top" wrapText="1" readingOrder="1"/>
    </xf>
    <xf numFmtId="0" fontId="12" fillId="0" borderId="1" xfId="0" applyNumberFormat="1" applyFont="1" applyFill="1" applyBorder="1" applyAlignment="1">
      <alignment vertical="center" wrapText="1" readingOrder="1"/>
    </xf>
    <xf numFmtId="187" fontId="11" fillId="0" borderId="1" xfId="0" applyNumberFormat="1" applyFont="1" applyFill="1" applyBorder="1" applyAlignment="1">
      <alignment vertical="center" wrapText="1" readingOrder="1"/>
    </xf>
    <xf numFmtId="0" fontId="12" fillId="0" borderId="1" xfId="0" applyNumberFormat="1" applyFont="1" applyFill="1" applyBorder="1" applyAlignment="1">
      <alignment horizontal="left" vertical="center" wrapText="1" readingOrder="1"/>
    </xf>
    <xf numFmtId="0" fontId="11" fillId="0" borderId="1" xfId="0" applyNumberFormat="1" applyFont="1" applyFill="1" applyBorder="1" applyAlignment="1">
      <alignment horizontal="left" vertical="center" wrapText="1" readingOrder="1"/>
    </xf>
    <xf numFmtId="0" fontId="11" fillId="0" borderId="1" xfId="0" applyNumberFormat="1" applyFont="1" applyFill="1" applyBorder="1" applyAlignment="1">
      <alignment horizontal="right" vertical="center" wrapText="1" readingOrder="1"/>
    </xf>
    <xf numFmtId="0" fontId="12" fillId="0" borderId="41" xfId="0" applyNumberFormat="1" applyFont="1" applyFill="1" applyBorder="1" applyAlignment="1">
      <alignment horizontal="center" vertical="center" wrapText="1" readingOrder="1"/>
    </xf>
    <xf numFmtId="0" fontId="1" fillId="0" borderId="42" xfId="0" applyNumberFormat="1" applyFont="1" applyFill="1" applyBorder="1" applyAlignment="1">
      <alignment vertical="top" wrapText="1"/>
    </xf>
    <xf numFmtId="0" fontId="1" fillId="0" borderId="43" xfId="0" applyNumberFormat="1" applyFont="1" applyFill="1" applyBorder="1" applyAlignment="1">
      <alignment vertical="top" wrapText="1"/>
    </xf>
    <xf numFmtId="187" fontId="12" fillId="0" borderId="41" xfId="0" applyNumberFormat="1" applyFont="1" applyFill="1" applyBorder="1" applyAlignment="1">
      <alignment horizontal="right" vertical="center" wrapText="1" readingOrder="1"/>
    </xf>
    <xf numFmtId="0" fontId="12" fillId="13" borderId="1" xfId="0" applyNumberFormat="1" applyFont="1" applyFill="1" applyBorder="1" applyAlignment="1">
      <alignment horizontal="center" vertical="center" wrapText="1" readingOrder="1"/>
    </xf>
    <xf numFmtId="0" fontId="12" fillId="13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49</xdr:row>
      <xdr:rowOff>57150</xdr:rowOff>
    </xdr:from>
    <xdr:to>
      <xdr:col>6</xdr:col>
      <xdr:colOff>495300</xdr:colOff>
      <xdr:row>51</xdr:row>
      <xdr:rowOff>207957</xdr:rowOff>
    </xdr:to>
    <xdr:sp macro="" textlink="">
      <xdr:nvSpPr>
        <xdr:cNvPr id="2" name="TextBox 1"/>
        <xdr:cNvSpPr txBox="1"/>
      </xdr:nvSpPr>
      <xdr:spPr>
        <a:xfrm>
          <a:off x="323850" y="12287250"/>
          <a:ext cx="2009775" cy="6746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......................................................      </a:t>
          </a: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 . (นางอิษยา  บุญเหลือ)</a:t>
          </a: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ผู้อำนวยการกองคลัง อบต.ฉลอง</a:t>
          </a:r>
        </a:p>
      </xdr:txBody>
    </xdr:sp>
    <xdr:clientData/>
  </xdr:twoCellAnchor>
  <xdr:twoCellAnchor>
    <xdr:from>
      <xdr:col>7</xdr:col>
      <xdr:colOff>1143000</xdr:colOff>
      <xdr:row>49</xdr:row>
      <xdr:rowOff>66676</xdr:rowOff>
    </xdr:from>
    <xdr:to>
      <xdr:col>9</xdr:col>
      <xdr:colOff>914400</xdr:colOff>
      <xdr:row>51</xdr:row>
      <xdr:rowOff>171451</xdr:rowOff>
    </xdr:to>
    <xdr:sp macro="" textlink="">
      <xdr:nvSpPr>
        <xdr:cNvPr id="3" name="TextBox 2"/>
        <xdr:cNvSpPr txBox="1"/>
      </xdr:nvSpPr>
      <xdr:spPr>
        <a:xfrm>
          <a:off x="3829050" y="12296776"/>
          <a:ext cx="2466975" cy="628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300">
              <a:latin typeface="TH SarabunPSK" pitchFamily="34" charset="-34"/>
              <a:cs typeface="TH SarabunPSK" pitchFamily="34" charset="-34"/>
            </a:rPr>
            <a:t>             ..........................................................</a:t>
          </a: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          (นางสุมิตรา  รักบำรุง)</a:t>
          </a: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          ปลัดองค์การบริหารส่วนตำบลฉลอง</a:t>
          </a:r>
        </a:p>
      </xdr:txBody>
    </xdr:sp>
    <xdr:clientData/>
  </xdr:twoCellAnchor>
  <xdr:twoCellAnchor>
    <xdr:from>
      <xdr:col>9</xdr:col>
      <xdr:colOff>2057400</xdr:colOff>
      <xdr:row>49</xdr:row>
      <xdr:rowOff>57150</xdr:rowOff>
    </xdr:from>
    <xdr:to>
      <xdr:col>14</xdr:col>
      <xdr:colOff>428625</xdr:colOff>
      <xdr:row>51</xdr:row>
      <xdr:rowOff>266700</xdr:rowOff>
    </xdr:to>
    <xdr:sp macro="" textlink="">
      <xdr:nvSpPr>
        <xdr:cNvPr id="4" name="TextBox 3"/>
        <xdr:cNvSpPr txBox="1"/>
      </xdr:nvSpPr>
      <xdr:spPr>
        <a:xfrm>
          <a:off x="7439025" y="12287250"/>
          <a:ext cx="2419350" cy="733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3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  </a:t>
          </a:r>
          <a:r>
            <a:rPr lang="en-US" sz="13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.......................................................</a:t>
          </a: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  (นายสุนทร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 ใจห้าว)</a:t>
          </a:r>
          <a:endParaRPr lang="th-TH" sz="13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นายกองค์การบริหารส่วนตำบลฉลอง</a:t>
          </a:r>
        </a:p>
      </xdr:txBody>
    </xdr:sp>
    <xdr:clientData/>
  </xdr:twoCellAnchor>
  <xdr:twoCellAnchor>
    <xdr:from>
      <xdr:col>9</xdr:col>
      <xdr:colOff>2133601</xdr:colOff>
      <xdr:row>52</xdr:row>
      <xdr:rowOff>76199</xdr:rowOff>
    </xdr:from>
    <xdr:to>
      <xdr:col>14</xdr:col>
      <xdr:colOff>314326</xdr:colOff>
      <xdr:row>54</xdr:row>
      <xdr:rowOff>180975</xdr:rowOff>
    </xdr:to>
    <xdr:sp macro="" textlink="">
      <xdr:nvSpPr>
        <xdr:cNvPr id="5" name="TextBox 4"/>
        <xdr:cNvSpPr txBox="1"/>
      </xdr:nvSpPr>
      <xdr:spPr>
        <a:xfrm>
          <a:off x="7515226" y="12372974"/>
          <a:ext cx="2228850" cy="8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300">
              <a:latin typeface="TH SarabunPSK" pitchFamily="34" charset="-34"/>
              <a:cs typeface="TH SarabunPSK" pitchFamily="34" charset="-34"/>
            </a:rPr>
            <a:t>................................................</a:t>
          </a:r>
          <a:r>
            <a:rPr lang="th-TH" sz="1300">
              <a:latin typeface="TH SarabunPSK" pitchFamily="34" charset="-34"/>
              <a:cs typeface="TH SarabunPSK" pitchFamily="34" charset="-34"/>
            </a:rPr>
            <a:t>                                                 (นางสาววัลภา</a:t>
          </a:r>
          <a:r>
            <a:rPr lang="th-TH" sz="1300" baseline="0">
              <a:latin typeface="TH SarabunPSK" pitchFamily="34" charset="-34"/>
              <a:cs typeface="TH SarabunPSK" pitchFamily="34" charset="-34"/>
            </a:rPr>
            <a:t>  ธรรมธวัช)</a:t>
          </a:r>
          <a:endParaRPr lang="th-TH" sz="13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นักวิชาการเงินและบัญชีชำนาญการ</a:t>
          </a:r>
        </a:p>
        <a:p>
          <a:pPr algn="ctr"/>
          <a:r>
            <a:rPr lang="th-TH" sz="1300">
              <a:latin typeface="TH SarabunPSK" pitchFamily="34" charset="-34"/>
              <a:cs typeface="TH SarabunPSK" pitchFamily="34" charset="-34"/>
            </a:rPr>
            <a:t>ผู้จัดทำ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workbookViewId="0">
      <pane ySplit="5" topLeftCell="A6" activePane="bottomLeft" state="frozen"/>
      <selection pane="bottomLeft" activeCell="A16" sqref="A16:B16"/>
    </sheetView>
  </sheetViews>
  <sheetFormatPr defaultRowHeight="18.75" x14ac:dyDescent="0.3"/>
  <cols>
    <col min="1" max="1" width="47.125" style="102" customWidth="1"/>
    <col min="2" max="2" width="3.75" style="102" customWidth="1"/>
    <col min="3" max="3" width="11.125" style="102" customWidth="1"/>
    <col min="4" max="4" width="15.25" style="102" customWidth="1"/>
    <col min="5" max="5" width="2.875" style="102" customWidth="1"/>
    <col min="6" max="6" width="13.875" style="102" customWidth="1"/>
    <col min="7" max="7" width="0.5" style="102" customWidth="1"/>
    <col min="8" max="16384" width="9" style="102"/>
  </cols>
  <sheetData>
    <row r="1" spans="1:7" x14ac:dyDescent="0.3">
      <c r="A1" s="101"/>
      <c r="F1" s="104"/>
    </row>
    <row r="2" spans="1:7" ht="17.25" customHeight="1" x14ac:dyDescent="0.3">
      <c r="A2" s="159" t="s">
        <v>0</v>
      </c>
      <c r="B2" s="160"/>
      <c r="C2" s="160"/>
      <c r="D2" s="160"/>
      <c r="E2" s="160"/>
      <c r="F2" s="160"/>
    </row>
    <row r="3" spans="1:7" ht="17.25" customHeight="1" x14ac:dyDescent="0.3">
      <c r="A3" s="161" t="s">
        <v>399</v>
      </c>
      <c r="B3" s="160"/>
      <c r="C3" s="160"/>
      <c r="D3" s="160"/>
      <c r="E3" s="160"/>
      <c r="F3" s="160"/>
    </row>
    <row r="4" spans="1:7" ht="17.25" customHeight="1" x14ac:dyDescent="0.3">
      <c r="A4" s="161" t="s">
        <v>400</v>
      </c>
      <c r="B4" s="160"/>
      <c r="C4" s="160"/>
      <c r="D4" s="160"/>
      <c r="E4" s="160"/>
      <c r="F4" s="160"/>
    </row>
    <row r="5" spans="1:7" ht="18" customHeight="1" x14ac:dyDescent="0.3">
      <c r="A5" s="161" t="s">
        <v>87</v>
      </c>
      <c r="B5" s="160"/>
      <c r="C5" s="160"/>
      <c r="D5" s="160"/>
      <c r="E5" s="160"/>
      <c r="F5" s="160"/>
    </row>
    <row r="6" spans="1:7" ht="11.25" customHeight="1" x14ac:dyDescent="0.3"/>
    <row r="7" spans="1:7" x14ac:dyDescent="0.3">
      <c r="A7" s="162" t="s">
        <v>1</v>
      </c>
      <c r="B7" s="156"/>
      <c r="C7" s="103" t="s">
        <v>2</v>
      </c>
      <c r="D7" s="103" t="s">
        <v>401</v>
      </c>
      <c r="E7" s="162" t="s">
        <v>402</v>
      </c>
      <c r="F7" s="155"/>
      <c r="G7" s="156"/>
    </row>
    <row r="8" spans="1:7" x14ac:dyDescent="0.3">
      <c r="A8" s="157" t="s">
        <v>403</v>
      </c>
      <c r="B8" s="156"/>
      <c r="C8" s="112" t="s">
        <v>404</v>
      </c>
      <c r="D8" s="77">
        <v>27100542.030000001</v>
      </c>
      <c r="E8" s="158">
        <v>0</v>
      </c>
      <c r="F8" s="155"/>
      <c r="G8" s="156"/>
    </row>
    <row r="9" spans="1:7" x14ac:dyDescent="0.3">
      <c r="A9" s="157" t="s">
        <v>405</v>
      </c>
      <c r="B9" s="156"/>
      <c r="C9" s="112" t="s">
        <v>404</v>
      </c>
      <c r="D9" s="77">
        <v>740918.86</v>
      </c>
      <c r="E9" s="158">
        <v>0</v>
      </c>
      <c r="F9" s="155"/>
      <c r="G9" s="156"/>
    </row>
    <row r="10" spans="1:7" x14ac:dyDescent="0.3">
      <c r="A10" s="157" t="s">
        <v>406</v>
      </c>
      <c r="B10" s="156"/>
      <c r="C10" s="112" t="s">
        <v>404</v>
      </c>
      <c r="D10" s="77">
        <v>1909241.3</v>
      </c>
      <c r="E10" s="158">
        <v>0</v>
      </c>
      <c r="F10" s="155"/>
      <c r="G10" s="156"/>
    </row>
    <row r="11" spans="1:7" x14ac:dyDescent="0.3">
      <c r="A11" s="157" t="s">
        <v>407</v>
      </c>
      <c r="B11" s="156"/>
      <c r="C11" s="112" t="s">
        <v>404</v>
      </c>
      <c r="D11" s="77">
        <v>5609173.3799999999</v>
      </c>
      <c r="E11" s="158">
        <v>0</v>
      </c>
      <c r="F11" s="155"/>
      <c r="G11" s="156"/>
    </row>
    <row r="12" spans="1:7" x14ac:dyDescent="0.3">
      <c r="A12" s="157" t="s">
        <v>309</v>
      </c>
      <c r="B12" s="156"/>
      <c r="C12" s="112" t="s">
        <v>408</v>
      </c>
      <c r="D12" s="77">
        <v>306000</v>
      </c>
      <c r="E12" s="158">
        <v>0</v>
      </c>
      <c r="F12" s="155"/>
      <c r="G12" s="156"/>
    </row>
    <row r="13" spans="1:7" x14ac:dyDescent="0.3">
      <c r="A13" s="157" t="s">
        <v>380</v>
      </c>
      <c r="B13" s="156"/>
      <c r="C13" s="112" t="s">
        <v>409</v>
      </c>
      <c r="D13" s="77">
        <v>0</v>
      </c>
      <c r="E13" s="158">
        <v>1210000</v>
      </c>
      <c r="F13" s="155"/>
      <c r="G13" s="156"/>
    </row>
    <row r="14" spans="1:7" x14ac:dyDescent="0.3">
      <c r="A14" s="157" t="s">
        <v>312</v>
      </c>
      <c r="B14" s="156"/>
      <c r="C14" s="112" t="s">
        <v>410</v>
      </c>
      <c r="D14" s="77">
        <v>0</v>
      </c>
      <c r="E14" s="158">
        <v>34550.49</v>
      </c>
      <c r="F14" s="155"/>
      <c r="G14" s="156"/>
    </row>
    <row r="15" spans="1:7" x14ac:dyDescent="0.3">
      <c r="A15" s="157" t="s">
        <v>316</v>
      </c>
      <c r="B15" s="156"/>
      <c r="C15" s="112" t="s">
        <v>411</v>
      </c>
      <c r="D15" s="77">
        <v>0</v>
      </c>
      <c r="E15" s="158">
        <v>575156.47999999998</v>
      </c>
      <c r="F15" s="155"/>
      <c r="G15" s="156"/>
    </row>
    <row r="16" spans="1:7" x14ac:dyDescent="0.3">
      <c r="A16" s="157" t="s">
        <v>319</v>
      </c>
      <c r="B16" s="156"/>
      <c r="C16" s="112" t="s">
        <v>412</v>
      </c>
      <c r="D16" s="77">
        <v>0</v>
      </c>
      <c r="E16" s="158">
        <v>5511</v>
      </c>
      <c r="F16" s="155"/>
      <c r="G16" s="156"/>
    </row>
    <row r="17" spans="1:7" x14ac:dyDescent="0.3">
      <c r="A17" s="157" t="s">
        <v>327</v>
      </c>
      <c r="B17" s="156"/>
      <c r="C17" s="112" t="s">
        <v>413</v>
      </c>
      <c r="D17" s="77">
        <v>0</v>
      </c>
      <c r="E17" s="158">
        <v>1046918.86</v>
      </c>
      <c r="F17" s="155"/>
      <c r="G17" s="156"/>
    </row>
    <row r="18" spans="1:7" x14ac:dyDescent="0.3">
      <c r="A18" s="157" t="s">
        <v>330</v>
      </c>
      <c r="B18" s="156"/>
      <c r="C18" s="112" t="s">
        <v>414</v>
      </c>
      <c r="D18" s="77">
        <v>0</v>
      </c>
      <c r="E18" s="158">
        <v>12777463.630000001</v>
      </c>
      <c r="F18" s="155"/>
      <c r="G18" s="156"/>
    </row>
    <row r="19" spans="1:7" x14ac:dyDescent="0.3">
      <c r="A19" s="157" t="s">
        <v>415</v>
      </c>
      <c r="B19" s="156"/>
      <c r="C19" s="112" t="s">
        <v>416</v>
      </c>
      <c r="D19" s="77">
        <v>0</v>
      </c>
      <c r="E19" s="158">
        <v>14692803.779999999</v>
      </c>
      <c r="F19" s="155"/>
      <c r="G19" s="156"/>
    </row>
    <row r="20" spans="1:7" x14ac:dyDescent="0.3">
      <c r="A20" s="157" t="s">
        <v>34</v>
      </c>
      <c r="B20" s="156"/>
      <c r="C20" s="112" t="s">
        <v>417</v>
      </c>
      <c r="D20" s="77">
        <v>0</v>
      </c>
      <c r="E20" s="158">
        <v>1251</v>
      </c>
      <c r="F20" s="155"/>
      <c r="G20" s="156"/>
    </row>
    <row r="21" spans="1:7" x14ac:dyDescent="0.3">
      <c r="A21" s="157" t="s">
        <v>418</v>
      </c>
      <c r="B21" s="156"/>
      <c r="C21" s="112" t="s">
        <v>419</v>
      </c>
      <c r="D21" s="77">
        <v>0</v>
      </c>
      <c r="E21" s="158">
        <v>240</v>
      </c>
      <c r="F21" s="155"/>
      <c r="G21" s="156"/>
    </row>
    <row r="22" spans="1:7" x14ac:dyDescent="0.3">
      <c r="A22" s="157" t="s">
        <v>7</v>
      </c>
      <c r="B22" s="156"/>
      <c r="C22" s="112" t="s">
        <v>420</v>
      </c>
      <c r="D22" s="77">
        <v>0</v>
      </c>
      <c r="E22" s="158">
        <v>4243.88</v>
      </c>
      <c r="F22" s="155"/>
      <c r="G22" s="156"/>
    </row>
    <row r="23" spans="1:7" x14ac:dyDescent="0.3">
      <c r="A23" s="157" t="s">
        <v>421</v>
      </c>
      <c r="B23" s="156"/>
      <c r="C23" s="112" t="s">
        <v>422</v>
      </c>
      <c r="D23" s="77">
        <v>0</v>
      </c>
      <c r="E23" s="158">
        <v>60</v>
      </c>
      <c r="F23" s="155"/>
      <c r="G23" s="156"/>
    </row>
    <row r="24" spans="1:7" x14ac:dyDescent="0.3">
      <c r="A24" s="157" t="s">
        <v>40</v>
      </c>
      <c r="B24" s="156"/>
      <c r="C24" s="112" t="s">
        <v>423</v>
      </c>
      <c r="D24" s="77">
        <v>0</v>
      </c>
      <c r="E24" s="158">
        <v>3000</v>
      </c>
      <c r="F24" s="155"/>
      <c r="G24" s="156"/>
    </row>
    <row r="25" spans="1:7" x14ac:dyDescent="0.3">
      <c r="A25" s="157" t="s">
        <v>10</v>
      </c>
      <c r="B25" s="156"/>
      <c r="C25" s="112" t="s">
        <v>424</v>
      </c>
      <c r="D25" s="77">
        <v>0</v>
      </c>
      <c r="E25" s="158">
        <v>20</v>
      </c>
      <c r="F25" s="155"/>
      <c r="G25" s="156"/>
    </row>
    <row r="26" spans="1:7" x14ac:dyDescent="0.3">
      <c r="A26" s="157" t="s">
        <v>425</v>
      </c>
      <c r="B26" s="156"/>
      <c r="C26" s="112" t="s">
        <v>426</v>
      </c>
      <c r="D26" s="77">
        <v>0</v>
      </c>
      <c r="E26" s="158">
        <v>85510.63</v>
      </c>
      <c r="F26" s="155"/>
      <c r="G26" s="156"/>
    </row>
    <row r="27" spans="1:7" x14ac:dyDescent="0.3">
      <c r="A27" s="157" t="s">
        <v>427</v>
      </c>
      <c r="B27" s="156"/>
      <c r="C27" s="112" t="s">
        <v>428</v>
      </c>
      <c r="D27" s="77">
        <v>0</v>
      </c>
      <c r="E27" s="158">
        <v>1696173.91</v>
      </c>
      <c r="F27" s="155"/>
      <c r="G27" s="156"/>
    </row>
    <row r="28" spans="1:7" x14ac:dyDescent="0.3">
      <c r="A28" s="157" t="s">
        <v>11</v>
      </c>
      <c r="B28" s="156"/>
      <c r="C28" s="112" t="s">
        <v>429</v>
      </c>
      <c r="D28" s="77">
        <v>0</v>
      </c>
      <c r="E28" s="158">
        <v>362016.52</v>
      </c>
      <c r="F28" s="155"/>
      <c r="G28" s="156"/>
    </row>
    <row r="29" spans="1:7" x14ac:dyDescent="0.3">
      <c r="A29" s="157" t="s">
        <v>13</v>
      </c>
      <c r="B29" s="156"/>
      <c r="C29" s="112" t="s">
        <v>430</v>
      </c>
      <c r="D29" s="77">
        <v>0</v>
      </c>
      <c r="E29" s="158">
        <v>888041.1</v>
      </c>
      <c r="F29" s="155"/>
      <c r="G29" s="156"/>
    </row>
    <row r="30" spans="1:7" x14ac:dyDescent="0.3">
      <c r="A30" s="157" t="s">
        <v>15</v>
      </c>
      <c r="B30" s="156"/>
      <c r="C30" s="112" t="s">
        <v>431</v>
      </c>
      <c r="D30" s="77">
        <v>0</v>
      </c>
      <c r="E30" s="158">
        <v>217348.58</v>
      </c>
      <c r="F30" s="155"/>
      <c r="G30" s="156"/>
    </row>
    <row r="31" spans="1:7" x14ac:dyDescent="0.3">
      <c r="A31" s="157" t="s">
        <v>432</v>
      </c>
      <c r="B31" s="156"/>
      <c r="C31" s="112" t="s">
        <v>433</v>
      </c>
      <c r="D31" s="77">
        <v>0</v>
      </c>
      <c r="E31" s="158">
        <v>189107.35</v>
      </c>
      <c r="F31" s="155"/>
      <c r="G31" s="156"/>
    </row>
    <row r="32" spans="1:7" x14ac:dyDescent="0.3">
      <c r="A32" s="157" t="s">
        <v>434</v>
      </c>
      <c r="B32" s="156"/>
      <c r="C32" s="112" t="s">
        <v>435</v>
      </c>
      <c r="D32" s="77">
        <v>0</v>
      </c>
      <c r="E32" s="158">
        <v>88244</v>
      </c>
      <c r="F32" s="155"/>
      <c r="G32" s="156"/>
    </row>
    <row r="33" spans="1:7" x14ac:dyDescent="0.3">
      <c r="A33" s="157" t="s">
        <v>436</v>
      </c>
      <c r="B33" s="156"/>
      <c r="C33" s="112" t="s">
        <v>437</v>
      </c>
      <c r="D33" s="77">
        <v>0</v>
      </c>
      <c r="E33" s="158">
        <v>6601593</v>
      </c>
      <c r="F33" s="155"/>
      <c r="G33" s="156"/>
    </row>
    <row r="34" spans="1:7" x14ac:dyDescent="0.3">
      <c r="A34" s="157" t="s">
        <v>105</v>
      </c>
      <c r="B34" s="156"/>
      <c r="C34" s="112" t="s">
        <v>438</v>
      </c>
      <c r="D34" s="77">
        <v>2561487</v>
      </c>
      <c r="E34" s="158">
        <v>0</v>
      </c>
      <c r="F34" s="155"/>
      <c r="G34" s="156"/>
    </row>
    <row r="35" spans="1:7" x14ac:dyDescent="0.3">
      <c r="A35" s="157" t="s">
        <v>131</v>
      </c>
      <c r="B35" s="156"/>
      <c r="C35" s="112" t="s">
        <v>439</v>
      </c>
      <c r="D35" s="77">
        <v>428520</v>
      </c>
      <c r="E35" s="158">
        <v>0</v>
      </c>
      <c r="F35" s="155"/>
      <c r="G35" s="156"/>
    </row>
    <row r="36" spans="1:7" x14ac:dyDescent="0.3">
      <c r="A36" s="157" t="s">
        <v>143</v>
      </c>
      <c r="B36" s="156"/>
      <c r="C36" s="112" t="s">
        <v>440</v>
      </c>
      <c r="D36" s="77">
        <v>1049000</v>
      </c>
      <c r="E36" s="158">
        <v>0</v>
      </c>
      <c r="F36" s="155"/>
      <c r="G36" s="156"/>
    </row>
    <row r="37" spans="1:7" x14ac:dyDescent="0.3">
      <c r="A37" s="157" t="s">
        <v>18</v>
      </c>
      <c r="B37" s="156"/>
      <c r="C37" s="112" t="s">
        <v>441</v>
      </c>
      <c r="D37" s="77">
        <v>103400</v>
      </c>
      <c r="E37" s="158">
        <v>0</v>
      </c>
      <c r="F37" s="155"/>
      <c r="G37" s="156"/>
    </row>
    <row r="38" spans="1:7" x14ac:dyDescent="0.3">
      <c r="A38" s="157" t="s">
        <v>159</v>
      </c>
      <c r="B38" s="156"/>
      <c r="C38" s="112" t="s">
        <v>442</v>
      </c>
      <c r="D38" s="77">
        <v>199271.04000000001</v>
      </c>
      <c r="E38" s="158">
        <v>0</v>
      </c>
      <c r="F38" s="155"/>
      <c r="G38" s="156"/>
    </row>
    <row r="39" spans="1:7" x14ac:dyDescent="0.3">
      <c r="A39" s="157" t="s">
        <v>19</v>
      </c>
      <c r="B39" s="156"/>
      <c r="C39" s="112" t="s">
        <v>443</v>
      </c>
      <c r="D39" s="77">
        <v>39440</v>
      </c>
      <c r="E39" s="158">
        <v>0</v>
      </c>
      <c r="F39" s="155"/>
      <c r="G39" s="156"/>
    </row>
    <row r="40" spans="1:7" x14ac:dyDescent="0.3">
      <c r="A40" s="157" t="s">
        <v>172</v>
      </c>
      <c r="B40" s="156"/>
      <c r="C40" s="112" t="s">
        <v>444</v>
      </c>
      <c r="D40" s="77">
        <v>43860.6</v>
      </c>
      <c r="E40" s="158">
        <v>0</v>
      </c>
      <c r="F40" s="155"/>
      <c r="G40" s="156"/>
    </row>
    <row r="41" spans="1:7" x14ac:dyDescent="0.3">
      <c r="A41" s="157" t="s">
        <v>180</v>
      </c>
      <c r="B41" s="156"/>
      <c r="C41" s="112" t="s">
        <v>445</v>
      </c>
      <c r="D41" s="77">
        <v>17600</v>
      </c>
      <c r="E41" s="158">
        <v>0</v>
      </c>
      <c r="F41" s="155"/>
      <c r="G41" s="156"/>
    </row>
    <row r="42" spans="1:7" x14ac:dyDescent="0.3">
      <c r="A42" s="157" t="s">
        <v>20</v>
      </c>
      <c r="B42" s="156"/>
      <c r="C42" s="112" t="s">
        <v>446</v>
      </c>
      <c r="D42" s="77">
        <v>4800</v>
      </c>
      <c r="E42" s="158">
        <v>0</v>
      </c>
      <c r="F42" s="155"/>
      <c r="G42" s="156"/>
    </row>
    <row r="43" spans="1:7" x14ac:dyDescent="0.3">
      <c r="A43" s="157" t="s">
        <v>187</v>
      </c>
      <c r="B43" s="156"/>
      <c r="C43" s="112" t="s">
        <v>447</v>
      </c>
      <c r="D43" s="77">
        <v>366000</v>
      </c>
      <c r="E43" s="158">
        <v>0</v>
      </c>
      <c r="F43" s="155"/>
      <c r="G43" s="156"/>
    </row>
    <row r="44" spans="1:7" x14ac:dyDescent="0.3">
      <c r="A44" s="151" t="s">
        <v>21</v>
      </c>
      <c r="B44" s="152"/>
      <c r="C44" s="153"/>
      <c r="D44" s="78">
        <v>40479254.210000001</v>
      </c>
      <c r="E44" s="154">
        <v>40479254.210000001</v>
      </c>
      <c r="F44" s="155"/>
      <c r="G44" s="156"/>
    </row>
    <row r="45" spans="1:7" ht="0" hidden="1" customHeight="1" x14ac:dyDescent="0.3"/>
  </sheetData>
  <mergeCells count="80">
    <mergeCell ref="A2:F2"/>
    <mergeCell ref="A3:F3"/>
    <mergeCell ref="A4:F4"/>
    <mergeCell ref="A5:F5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A14:B14"/>
    <mergeCell ref="E14:G14"/>
    <mergeCell ref="A15:B15"/>
    <mergeCell ref="E15:G15"/>
    <mergeCell ref="A16:B16"/>
    <mergeCell ref="E16:G16"/>
    <mergeCell ref="A17:B17"/>
    <mergeCell ref="E17:G17"/>
    <mergeCell ref="A18:B18"/>
    <mergeCell ref="E18:G18"/>
    <mergeCell ref="A19:B19"/>
    <mergeCell ref="E19:G19"/>
    <mergeCell ref="A20:B20"/>
    <mergeCell ref="E20:G20"/>
    <mergeCell ref="A21:B21"/>
    <mergeCell ref="E21:G21"/>
    <mergeCell ref="A22:B22"/>
    <mergeCell ref="E22:G22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4:C44"/>
    <mergeCell ref="E44:G44"/>
    <mergeCell ref="A41:B41"/>
    <mergeCell ref="E41:G41"/>
    <mergeCell ref="A42:B42"/>
    <mergeCell ref="E42:G42"/>
    <mergeCell ref="A43:B43"/>
    <mergeCell ref="E43:G43"/>
  </mergeCells>
  <pageMargins left="0.15748031496062992" right="0.15748031496062992" top="0.19685039370078741" bottom="0.15748031496062992" header="0.15748031496062992" footer="0.2362204724409449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showGridLines="0" workbookViewId="0">
      <pane ySplit="3" topLeftCell="A38" activePane="bottomLeft" state="frozen"/>
      <selection pane="bottomLeft" activeCell="R54" sqref="R54"/>
    </sheetView>
  </sheetViews>
  <sheetFormatPr defaultRowHeight="18" x14ac:dyDescent="0.3"/>
  <cols>
    <col min="1" max="1" width="0.125" style="132" customWidth="1"/>
    <col min="2" max="2" width="3.875" style="132" customWidth="1"/>
    <col min="3" max="3" width="13.375" style="132" customWidth="1"/>
    <col min="4" max="4" width="0" style="132" hidden="1" customWidth="1"/>
    <col min="5" max="5" width="4" style="132" customWidth="1"/>
    <col min="6" max="6" width="2.75" style="132" customWidth="1"/>
    <col min="7" max="7" width="11.125" style="132" customWidth="1"/>
    <col min="8" max="8" width="17.5" style="132" customWidth="1"/>
    <col min="9" max="9" width="17.875" style="132" customWidth="1"/>
    <col min="10" max="10" width="36.875" style="132" customWidth="1"/>
    <col min="11" max="11" width="3.25" style="132" customWidth="1"/>
    <col min="12" max="12" width="0.75" style="132" customWidth="1"/>
    <col min="13" max="13" width="6.5" style="132" customWidth="1"/>
    <col min="14" max="14" width="5.75" style="132" customWidth="1"/>
    <col min="15" max="15" width="10.75" style="132" customWidth="1"/>
    <col min="16" max="16" width="0.625" style="132" customWidth="1"/>
    <col min="17" max="17" width="1.125" style="132" customWidth="1"/>
    <col min="18" max="16384" width="9" style="132"/>
  </cols>
  <sheetData>
    <row r="1" spans="1:16" x14ac:dyDescent="0.3">
      <c r="A1" s="179"/>
      <c r="B1" s="180"/>
      <c r="C1" s="180"/>
      <c r="D1" s="180"/>
      <c r="E1" s="180"/>
      <c r="G1" s="181" t="s">
        <v>0</v>
      </c>
      <c r="H1" s="180"/>
      <c r="I1" s="180"/>
      <c r="J1" s="180"/>
      <c r="K1" s="180"/>
      <c r="O1" s="133"/>
    </row>
    <row r="2" spans="1:16" ht="21.2" customHeight="1" x14ac:dyDescent="0.3">
      <c r="G2" s="182" t="s">
        <v>265</v>
      </c>
      <c r="H2" s="180"/>
      <c r="I2" s="180"/>
      <c r="J2" s="180"/>
      <c r="K2" s="180"/>
    </row>
    <row r="3" spans="1:16" ht="21.2" customHeight="1" x14ac:dyDescent="0.3">
      <c r="G3" s="181" t="s">
        <v>266</v>
      </c>
      <c r="H3" s="180"/>
      <c r="I3" s="180"/>
      <c r="J3" s="180"/>
      <c r="K3" s="180"/>
    </row>
    <row r="4" spans="1:16" x14ac:dyDescent="0.3">
      <c r="A4" s="183" t="s">
        <v>27</v>
      </c>
      <c r="B4" s="184"/>
      <c r="C4" s="184"/>
      <c r="D4" s="184"/>
      <c r="E4" s="184"/>
      <c r="F4" s="184"/>
      <c r="G4" s="184"/>
      <c r="H4" s="184"/>
      <c r="I4" s="185"/>
      <c r="J4" s="134" t="s">
        <v>1</v>
      </c>
      <c r="K4" s="186" t="s">
        <v>2</v>
      </c>
      <c r="L4" s="187"/>
      <c r="M4" s="188"/>
      <c r="N4" s="186" t="s">
        <v>61</v>
      </c>
      <c r="O4" s="187"/>
      <c r="P4" s="188"/>
    </row>
    <row r="5" spans="1:16" ht="55.5" customHeight="1" x14ac:dyDescent="0.3">
      <c r="A5" s="183" t="s">
        <v>267</v>
      </c>
      <c r="B5" s="184"/>
      <c r="C5" s="185"/>
      <c r="D5" s="135"/>
      <c r="E5" s="183" t="s">
        <v>268</v>
      </c>
      <c r="F5" s="184"/>
      <c r="G5" s="185"/>
      <c r="H5" s="136" t="s">
        <v>269</v>
      </c>
      <c r="I5" s="136" t="s">
        <v>270</v>
      </c>
      <c r="J5" s="137" t="s">
        <v>115</v>
      </c>
      <c r="K5" s="189" t="s">
        <v>115</v>
      </c>
      <c r="L5" s="190"/>
      <c r="M5" s="191"/>
      <c r="N5" s="189" t="s">
        <v>271</v>
      </c>
      <c r="O5" s="190"/>
      <c r="P5" s="191"/>
    </row>
    <row r="6" spans="1:16" ht="17.25" customHeight="1" x14ac:dyDescent="0.3">
      <c r="A6" s="166" t="s">
        <v>115</v>
      </c>
      <c r="B6" s="164"/>
      <c r="C6" s="167"/>
      <c r="E6" s="174" t="s">
        <v>115</v>
      </c>
      <c r="F6" s="164"/>
      <c r="G6" s="167"/>
      <c r="H6" s="138" t="s">
        <v>115</v>
      </c>
      <c r="I6" s="139">
        <v>33721300.670000002</v>
      </c>
      <c r="J6" s="140" t="s">
        <v>272</v>
      </c>
      <c r="K6" s="166" t="s">
        <v>115</v>
      </c>
      <c r="L6" s="164"/>
      <c r="M6" s="167"/>
      <c r="N6" s="174" t="s">
        <v>273</v>
      </c>
      <c r="O6" s="164"/>
      <c r="P6" s="167"/>
    </row>
    <row r="7" spans="1:16" ht="17.25" customHeight="1" x14ac:dyDescent="0.3">
      <c r="A7" s="168" t="s">
        <v>115</v>
      </c>
      <c r="B7" s="164"/>
      <c r="C7" s="167"/>
      <c r="E7" s="168" t="s">
        <v>115</v>
      </c>
      <c r="F7" s="164"/>
      <c r="G7" s="167"/>
      <c r="H7" s="141" t="s">
        <v>115</v>
      </c>
      <c r="I7" s="141" t="s">
        <v>115</v>
      </c>
      <c r="J7" s="142" t="s">
        <v>274</v>
      </c>
      <c r="K7" s="178"/>
      <c r="L7" s="164"/>
      <c r="M7" s="167"/>
      <c r="N7" s="168" t="s">
        <v>115</v>
      </c>
      <c r="O7" s="164"/>
      <c r="P7" s="167"/>
    </row>
    <row r="8" spans="1:16" ht="17.25" customHeight="1" x14ac:dyDescent="0.3">
      <c r="A8" s="174" t="s">
        <v>276</v>
      </c>
      <c r="B8" s="164"/>
      <c r="C8" s="167"/>
      <c r="E8" s="174" t="s">
        <v>277</v>
      </c>
      <c r="F8" s="164"/>
      <c r="G8" s="167"/>
      <c r="H8" s="138" t="s">
        <v>276</v>
      </c>
      <c r="I8" s="138" t="s">
        <v>277</v>
      </c>
      <c r="J8" s="143" t="s">
        <v>30</v>
      </c>
      <c r="K8" s="175" t="s">
        <v>278</v>
      </c>
      <c r="L8" s="164"/>
      <c r="M8" s="167"/>
      <c r="N8" s="174" t="s">
        <v>277</v>
      </c>
      <c r="O8" s="164"/>
      <c r="P8" s="167"/>
    </row>
    <row r="9" spans="1:16" ht="17.25" customHeight="1" x14ac:dyDescent="0.3">
      <c r="A9" s="174" t="s">
        <v>279</v>
      </c>
      <c r="B9" s="164"/>
      <c r="C9" s="167"/>
      <c r="E9" s="174" t="s">
        <v>277</v>
      </c>
      <c r="F9" s="164"/>
      <c r="G9" s="167"/>
      <c r="H9" s="138" t="s">
        <v>279</v>
      </c>
      <c r="I9" s="138" t="s">
        <v>280</v>
      </c>
      <c r="J9" s="143" t="s">
        <v>281</v>
      </c>
      <c r="K9" s="175" t="s">
        <v>282</v>
      </c>
      <c r="L9" s="164"/>
      <c r="M9" s="167"/>
      <c r="N9" s="174" t="s">
        <v>283</v>
      </c>
      <c r="O9" s="164"/>
      <c r="P9" s="167"/>
    </row>
    <row r="10" spans="1:16" ht="17.25" customHeight="1" x14ac:dyDescent="0.3">
      <c r="A10" s="174" t="s">
        <v>284</v>
      </c>
      <c r="B10" s="164"/>
      <c r="C10" s="167"/>
      <c r="E10" s="174" t="s">
        <v>277</v>
      </c>
      <c r="F10" s="164"/>
      <c r="G10" s="167"/>
      <c r="H10" s="138" t="s">
        <v>284</v>
      </c>
      <c r="I10" s="138" t="s">
        <v>277</v>
      </c>
      <c r="J10" s="143" t="s">
        <v>285</v>
      </c>
      <c r="K10" s="175" t="s">
        <v>286</v>
      </c>
      <c r="L10" s="164"/>
      <c r="M10" s="167"/>
      <c r="N10" s="174" t="s">
        <v>277</v>
      </c>
      <c r="O10" s="164"/>
      <c r="P10" s="167"/>
    </row>
    <row r="11" spans="1:16" ht="17.25" customHeight="1" x14ac:dyDescent="0.3">
      <c r="A11" s="174" t="s">
        <v>287</v>
      </c>
      <c r="B11" s="164"/>
      <c r="C11" s="167"/>
      <c r="E11" s="174" t="s">
        <v>277</v>
      </c>
      <c r="F11" s="164"/>
      <c r="G11" s="167"/>
      <c r="H11" s="138" t="s">
        <v>287</v>
      </c>
      <c r="I11" s="138" t="s">
        <v>288</v>
      </c>
      <c r="J11" s="143" t="s">
        <v>289</v>
      </c>
      <c r="K11" s="175" t="s">
        <v>290</v>
      </c>
      <c r="L11" s="164"/>
      <c r="M11" s="167"/>
      <c r="N11" s="174" t="s">
        <v>291</v>
      </c>
      <c r="O11" s="164"/>
      <c r="P11" s="167"/>
    </row>
    <row r="12" spans="1:16" ht="17.25" customHeight="1" x14ac:dyDescent="0.3">
      <c r="A12" s="174" t="s">
        <v>292</v>
      </c>
      <c r="B12" s="164"/>
      <c r="C12" s="167"/>
      <c r="E12" s="174" t="s">
        <v>277</v>
      </c>
      <c r="F12" s="164"/>
      <c r="G12" s="167"/>
      <c r="H12" s="138" t="s">
        <v>292</v>
      </c>
      <c r="I12" s="138" t="s">
        <v>293</v>
      </c>
      <c r="J12" s="143" t="s">
        <v>294</v>
      </c>
      <c r="K12" s="175" t="s">
        <v>295</v>
      </c>
      <c r="L12" s="164"/>
      <c r="M12" s="167"/>
      <c r="N12" s="174" t="s">
        <v>296</v>
      </c>
      <c r="O12" s="164"/>
      <c r="P12" s="167"/>
    </row>
    <row r="13" spans="1:16" ht="17.25" customHeight="1" x14ac:dyDescent="0.3">
      <c r="A13" s="174" t="s">
        <v>297</v>
      </c>
      <c r="B13" s="164"/>
      <c r="C13" s="167"/>
      <c r="E13" s="174" t="s">
        <v>277</v>
      </c>
      <c r="F13" s="164"/>
      <c r="G13" s="167"/>
      <c r="H13" s="138" t="s">
        <v>297</v>
      </c>
      <c r="I13" s="138" t="s">
        <v>298</v>
      </c>
      <c r="J13" s="143" t="s">
        <v>299</v>
      </c>
      <c r="K13" s="175" t="s">
        <v>300</v>
      </c>
      <c r="L13" s="164"/>
      <c r="M13" s="167"/>
      <c r="N13" s="174" t="s">
        <v>277</v>
      </c>
      <c r="O13" s="164"/>
      <c r="P13" s="167"/>
    </row>
    <row r="14" spans="1:16" ht="17.25" customHeight="1" x14ac:dyDescent="0.3">
      <c r="A14" s="168" t="s">
        <v>301</v>
      </c>
      <c r="B14" s="164"/>
      <c r="C14" s="167"/>
      <c r="E14" s="168" t="s">
        <v>277</v>
      </c>
      <c r="F14" s="164"/>
      <c r="G14" s="167"/>
      <c r="H14" s="141" t="s">
        <v>301</v>
      </c>
      <c r="I14" s="141" t="s">
        <v>302</v>
      </c>
      <c r="J14" s="144" t="s">
        <v>21</v>
      </c>
      <c r="K14" s="173" t="s">
        <v>275</v>
      </c>
      <c r="L14" s="164"/>
      <c r="M14" s="167"/>
      <c r="N14" s="168" t="s">
        <v>303</v>
      </c>
      <c r="O14" s="164"/>
      <c r="P14" s="167"/>
    </row>
    <row r="15" spans="1:16" ht="17.25" customHeight="1" x14ac:dyDescent="0.3">
      <c r="A15" s="168" t="s">
        <v>301</v>
      </c>
      <c r="B15" s="164"/>
      <c r="C15" s="167"/>
      <c r="E15" s="168" t="s">
        <v>277</v>
      </c>
      <c r="F15" s="164"/>
      <c r="G15" s="167"/>
      <c r="H15" s="141" t="s">
        <v>301</v>
      </c>
      <c r="I15" s="141" t="s">
        <v>302</v>
      </c>
      <c r="J15" s="144" t="s">
        <v>21</v>
      </c>
      <c r="K15" s="173" t="s">
        <v>275</v>
      </c>
      <c r="L15" s="164"/>
      <c r="M15" s="167"/>
      <c r="N15" s="168" t="s">
        <v>303</v>
      </c>
      <c r="O15" s="164"/>
      <c r="P15" s="167"/>
    </row>
    <row r="16" spans="1:16" ht="17.25" customHeight="1" x14ac:dyDescent="0.3">
      <c r="A16" s="174" t="s">
        <v>277</v>
      </c>
      <c r="B16" s="164"/>
      <c r="C16" s="167"/>
      <c r="E16" s="174" t="s">
        <v>277</v>
      </c>
      <c r="F16" s="164"/>
      <c r="G16" s="167"/>
      <c r="H16" s="138" t="s">
        <v>277</v>
      </c>
      <c r="I16" s="138" t="s">
        <v>304</v>
      </c>
      <c r="J16" s="143" t="s">
        <v>305</v>
      </c>
      <c r="K16" s="175" t="s">
        <v>306</v>
      </c>
      <c r="L16" s="164"/>
      <c r="M16" s="167"/>
      <c r="N16" s="174" t="s">
        <v>307</v>
      </c>
      <c r="O16" s="164"/>
      <c r="P16" s="167"/>
    </row>
    <row r="17" spans="1:16" ht="17.25" customHeight="1" x14ac:dyDescent="0.3">
      <c r="A17" s="174" t="s">
        <v>277</v>
      </c>
      <c r="B17" s="164"/>
      <c r="C17" s="167"/>
      <c r="E17" s="174" t="s">
        <v>277</v>
      </c>
      <c r="F17" s="164"/>
      <c r="G17" s="167"/>
      <c r="H17" s="138" t="s">
        <v>277</v>
      </c>
      <c r="I17" s="138" t="s">
        <v>308</v>
      </c>
      <c r="J17" s="143" t="s">
        <v>309</v>
      </c>
      <c r="K17" s="175" t="s">
        <v>310</v>
      </c>
      <c r="L17" s="164"/>
      <c r="M17" s="167"/>
      <c r="N17" s="174" t="s">
        <v>308</v>
      </c>
      <c r="O17" s="164"/>
      <c r="P17" s="167"/>
    </row>
    <row r="18" spans="1:16" ht="17.25" customHeight="1" x14ac:dyDescent="0.3">
      <c r="A18" s="174" t="s">
        <v>277</v>
      </c>
      <c r="B18" s="164"/>
      <c r="C18" s="167"/>
      <c r="E18" s="174" t="s">
        <v>277</v>
      </c>
      <c r="F18" s="164"/>
      <c r="G18" s="167"/>
      <c r="H18" s="138" t="s">
        <v>277</v>
      </c>
      <c r="I18" s="138" t="s">
        <v>311</v>
      </c>
      <c r="J18" s="143" t="s">
        <v>312</v>
      </c>
      <c r="K18" s="175" t="s">
        <v>313</v>
      </c>
      <c r="L18" s="164"/>
      <c r="M18" s="167"/>
      <c r="N18" s="174" t="s">
        <v>314</v>
      </c>
      <c r="O18" s="164"/>
      <c r="P18" s="167"/>
    </row>
    <row r="19" spans="1:16" ht="17.25" customHeight="1" x14ac:dyDescent="0.3">
      <c r="A19" s="174" t="s">
        <v>277</v>
      </c>
      <c r="B19" s="164"/>
      <c r="C19" s="167"/>
      <c r="E19" s="174" t="s">
        <v>277</v>
      </c>
      <c r="F19" s="164"/>
      <c r="G19" s="167"/>
      <c r="H19" s="138" t="s">
        <v>277</v>
      </c>
      <c r="I19" s="138" t="s">
        <v>315</v>
      </c>
      <c r="J19" s="143" t="s">
        <v>316</v>
      </c>
      <c r="K19" s="175" t="s">
        <v>317</v>
      </c>
      <c r="L19" s="164"/>
      <c r="M19" s="167"/>
      <c r="N19" s="174" t="s">
        <v>315</v>
      </c>
      <c r="O19" s="164"/>
      <c r="P19" s="167"/>
    </row>
    <row r="20" spans="1:16" ht="17.25" customHeight="1" x14ac:dyDescent="0.3">
      <c r="A20" s="174" t="s">
        <v>277</v>
      </c>
      <c r="B20" s="164"/>
      <c r="C20" s="167"/>
      <c r="E20" s="174" t="s">
        <v>277</v>
      </c>
      <c r="F20" s="164"/>
      <c r="G20" s="167"/>
      <c r="H20" s="138" t="s">
        <v>277</v>
      </c>
      <c r="I20" s="138" t="s">
        <v>318</v>
      </c>
      <c r="J20" s="143" t="s">
        <v>319</v>
      </c>
      <c r="K20" s="175" t="s">
        <v>320</v>
      </c>
      <c r="L20" s="164"/>
      <c r="M20" s="167"/>
      <c r="N20" s="174" t="s">
        <v>321</v>
      </c>
      <c r="O20" s="164"/>
      <c r="P20" s="167"/>
    </row>
    <row r="21" spans="1:16" ht="17.25" customHeight="1" x14ac:dyDescent="0.3">
      <c r="A21" s="174" t="s">
        <v>277</v>
      </c>
      <c r="B21" s="164"/>
      <c r="C21" s="167"/>
      <c r="E21" s="174" t="s">
        <v>277</v>
      </c>
      <c r="F21" s="164"/>
      <c r="G21" s="167"/>
      <c r="H21" s="138" t="s">
        <v>277</v>
      </c>
      <c r="I21" s="138" t="s">
        <v>322</v>
      </c>
      <c r="J21" s="143" t="s">
        <v>323</v>
      </c>
      <c r="K21" s="175" t="s">
        <v>324</v>
      </c>
      <c r="L21" s="164"/>
      <c r="M21" s="167"/>
      <c r="N21" s="174" t="s">
        <v>325</v>
      </c>
      <c r="O21" s="164"/>
      <c r="P21" s="167"/>
    </row>
    <row r="22" spans="1:16" ht="17.25" customHeight="1" x14ac:dyDescent="0.3">
      <c r="A22" s="174" t="s">
        <v>277</v>
      </c>
      <c r="B22" s="164"/>
      <c r="C22" s="167"/>
      <c r="E22" s="174" t="s">
        <v>277</v>
      </c>
      <c r="F22" s="164"/>
      <c r="G22" s="167"/>
      <c r="H22" s="138" t="s">
        <v>277</v>
      </c>
      <c r="I22" s="138" t="s">
        <v>326</v>
      </c>
      <c r="J22" s="143" t="s">
        <v>327</v>
      </c>
      <c r="K22" s="175" t="s">
        <v>328</v>
      </c>
      <c r="L22" s="164"/>
      <c r="M22" s="167"/>
      <c r="N22" s="174" t="s">
        <v>326</v>
      </c>
      <c r="O22" s="164"/>
      <c r="P22" s="167"/>
    </row>
    <row r="23" spans="1:16" ht="17.25" customHeight="1" x14ac:dyDescent="0.3">
      <c r="A23" s="174" t="s">
        <v>277</v>
      </c>
      <c r="B23" s="164"/>
      <c r="C23" s="167"/>
      <c r="E23" s="174" t="s">
        <v>277</v>
      </c>
      <c r="F23" s="164"/>
      <c r="G23" s="167"/>
      <c r="H23" s="138" t="s">
        <v>277</v>
      </c>
      <c r="I23" s="138" t="s">
        <v>329</v>
      </c>
      <c r="J23" s="143" t="s">
        <v>330</v>
      </c>
      <c r="K23" s="175" t="s">
        <v>331</v>
      </c>
      <c r="L23" s="164"/>
      <c r="M23" s="167"/>
      <c r="N23" s="174" t="s">
        <v>329</v>
      </c>
      <c r="O23" s="164"/>
      <c r="P23" s="167"/>
    </row>
    <row r="24" spans="1:16" ht="17.25" customHeight="1" x14ac:dyDescent="0.3">
      <c r="A24" s="168" t="s">
        <v>277</v>
      </c>
      <c r="B24" s="164"/>
      <c r="C24" s="167"/>
      <c r="E24" s="168" t="s">
        <v>277</v>
      </c>
      <c r="F24" s="164"/>
      <c r="G24" s="167"/>
      <c r="H24" s="141" t="s">
        <v>277</v>
      </c>
      <c r="I24" s="141" t="s">
        <v>332</v>
      </c>
      <c r="J24" s="144" t="s">
        <v>21</v>
      </c>
      <c r="K24" s="173" t="s">
        <v>275</v>
      </c>
      <c r="L24" s="164"/>
      <c r="M24" s="167"/>
      <c r="N24" s="168" t="s">
        <v>333</v>
      </c>
      <c r="O24" s="164"/>
      <c r="P24" s="167"/>
    </row>
    <row r="25" spans="1:16" ht="17.25" customHeight="1" thickBot="1" x14ac:dyDescent="0.35">
      <c r="A25" s="176" t="s">
        <v>301</v>
      </c>
      <c r="B25" s="170"/>
      <c r="C25" s="171"/>
      <c r="E25" s="176" t="s">
        <v>277</v>
      </c>
      <c r="F25" s="170"/>
      <c r="G25" s="171"/>
      <c r="H25" s="145" t="s">
        <v>301</v>
      </c>
      <c r="I25" s="145" t="s">
        <v>334</v>
      </c>
      <c r="J25" s="146" t="s">
        <v>335</v>
      </c>
      <c r="K25" s="177" t="s">
        <v>275</v>
      </c>
      <c r="L25" s="170"/>
      <c r="M25" s="171"/>
      <c r="N25" s="176" t="s">
        <v>336</v>
      </c>
      <c r="O25" s="170"/>
      <c r="P25" s="171"/>
    </row>
    <row r="26" spans="1:16" ht="17.25" customHeight="1" thickTop="1" x14ac:dyDescent="0.3">
      <c r="A26" s="168" t="s">
        <v>115</v>
      </c>
      <c r="B26" s="164"/>
      <c r="C26" s="167"/>
      <c r="E26" s="168" t="s">
        <v>115</v>
      </c>
      <c r="F26" s="164"/>
      <c r="G26" s="167"/>
      <c r="H26" s="141" t="s">
        <v>115</v>
      </c>
      <c r="I26" s="141" t="s">
        <v>115</v>
      </c>
      <c r="J26" s="142" t="s">
        <v>337</v>
      </c>
      <c r="K26" s="178"/>
      <c r="L26" s="164"/>
      <c r="M26" s="167"/>
      <c r="N26" s="168" t="s">
        <v>115</v>
      </c>
      <c r="O26" s="164"/>
      <c r="P26" s="167"/>
    </row>
    <row r="27" spans="1:16" ht="17.25" customHeight="1" x14ac:dyDescent="0.3">
      <c r="A27" s="174" t="s">
        <v>338</v>
      </c>
      <c r="B27" s="164"/>
      <c r="C27" s="167"/>
      <c r="E27" s="174" t="s">
        <v>277</v>
      </c>
      <c r="F27" s="164"/>
      <c r="G27" s="167"/>
      <c r="H27" s="138" t="s">
        <v>338</v>
      </c>
      <c r="I27" s="138" t="s">
        <v>339</v>
      </c>
      <c r="J27" s="143" t="s">
        <v>105</v>
      </c>
      <c r="K27" s="175" t="s">
        <v>340</v>
      </c>
      <c r="L27" s="164"/>
      <c r="M27" s="167"/>
      <c r="N27" s="174" t="s">
        <v>341</v>
      </c>
      <c r="O27" s="164"/>
      <c r="P27" s="167"/>
    </row>
    <row r="28" spans="1:16" ht="17.25" customHeight="1" x14ac:dyDescent="0.3">
      <c r="A28" s="174" t="s">
        <v>342</v>
      </c>
      <c r="B28" s="164"/>
      <c r="C28" s="167"/>
      <c r="E28" s="174" t="s">
        <v>277</v>
      </c>
      <c r="F28" s="164"/>
      <c r="G28" s="167"/>
      <c r="H28" s="138" t="s">
        <v>342</v>
      </c>
      <c r="I28" s="138" t="s">
        <v>343</v>
      </c>
      <c r="J28" s="143" t="s">
        <v>131</v>
      </c>
      <c r="K28" s="175" t="s">
        <v>344</v>
      </c>
      <c r="L28" s="164"/>
      <c r="M28" s="167"/>
      <c r="N28" s="174" t="s">
        <v>345</v>
      </c>
      <c r="O28" s="164"/>
      <c r="P28" s="167"/>
    </row>
    <row r="29" spans="1:16" ht="17.25" customHeight="1" x14ac:dyDescent="0.3">
      <c r="A29" s="174" t="s">
        <v>346</v>
      </c>
      <c r="B29" s="164"/>
      <c r="C29" s="167"/>
      <c r="E29" s="174" t="s">
        <v>277</v>
      </c>
      <c r="F29" s="164"/>
      <c r="G29" s="167"/>
      <c r="H29" s="138" t="s">
        <v>346</v>
      </c>
      <c r="I29" s="138" t="s">
        <v>347</v>
      </c>
      <c r="J29" s="143" t="s">
        <v>143</v>
      </c>
      <c r="K29" s="175" t="s">
        <v>348</v>
      </c>
      <c r="L29" s="164"/>
      <c r="M29" s="167"/>
      <c r="N29" s="174" t="s">
        <v>349</v>
      </c>
      <c r="O29" s="164"/>
      <c r="P29" s="167"/>
    </row>
    <row r="30" spans="1:16" ht="17.25" customHeight="1" x14ac:dyDescent="0.3">
      <c r="A30" s="174" t="s">
        <v>350</v>
      </c>
      <c r="B30" s="164"/>
      <c r="C30" s="167"/>
      <c r="E30" s="174" t="s">
        <v>277</v>
      </c>
      <c r="F30" s="164"/>
      <c r="G30" s="167"/>
      <c r="H30" s="138" t="s">
        <v>350</v>
      </c>
      <c r="I30" s="138" t="s">
        <v>351</v>
      </c>
      <c r="J30" s="143" t="s">
        <v>18</v>
      </c>
      <c r="K30" s="175" t="s">
        <v>352</v>
      </c>
      <c r="L30" s="164"/>
      <c r="M30" s="167"/>
      <c r="N30" s="174" t="s">
        <v>353</v>
      </c>
      <c r="O30" s="164"/>
      <c r="P30" s="167"/>
    </row>
    <row r="31" spans="1:16" ht="17.25" customHeight="1" x14ac:dyDescent="0.3">
      <c r="A31" s="174" t="s">
        <v>354</v>
      </c>
      <c r="B31" s="164"/>
      <c r="C31" s="167"/>
      <c r="E31" s="174" t="s">
        <v>277</v>
      </c>
      <c r="F31" s="164"/>
      <c r="G31" s="167"/>
      <c r="H31" s="138" t="s">
        <v>354</v>
      </c>
      <c r="I31" s="138" t="s">
        <v>355</v>
      </c>
      <c r="J31" s="143" t="s">
        <v>159</v>
      </c>
      <c r="K31" s="175" t="s">
        <v>356</v>
      </c>
      <c r="L31" s="164"/>
      <c r="M31" s="167"/>
      <c r="N31" s="174" t="s">
        <v>357</v>
      </c>
      <c r="O31" s="164"/>
      <c r="P31" s="167"/>
    </row>
    <row r="32" spans="1:16" ht="17.25" customHeight="1" x14ac:dyDescent="0.3">
      <c r="A32" s="174" t="s">
        <v>358</v>
      </c>
      <c r="B32" s="164"/>
      <c r="C32" s="167"/>
      <c r="E32" s="174" t="s">
        <v>277</v>
      </c>
      <c r="F32" s="164"/>
      <c r="G32" s="167"/>
      <c r="H32" s="138" t="s">
        <v>358</v>
      </c>
      <c r="I32" s="138" t="s">
        <v>359</v>
      </c>
      <c r="J32" s="143" t="s">
        <v>19</v>
      </c>
      <c r="K32" s="175" t="s">
        <v>360</v>
      </c>
      <c r="L32" s="164"/>
      <c r="M32" s="167"/>
      <c r="N32" s="174" t="s">
        <v>359</v>
      </c>
      <c r="O32" s="164"/>
      <c r="P32" s="167"/>
    </row>
    <row r="33" spans="1:16" ht="17.25" customHeight="1" x14ac:dyDescent="0.3">
      <c r="A33" s="174" t="s">
        <v>361</v>
      </c>
      <c r="B33" s="164"/>
      <c r="C33" s="167"/>
      <c r="E33" s="174" t="s">
        <v>277</v>
      </c>
      <c r="F33" s="164"/>
      <c r="G33" s="167"/>
      <c r="H33" s="138" t="s">
        <v>361</v>
      </c>
      <c r="I33" s="138" t="s">
        <v>362</v>
      </c>
      <c r="J33" s="143" t="s">
        <v>172</v>
      </c>
      <c r="K33" s="175" t="s">
        <v>363</v>
      </c>
      <c r="L33" s="164"/>
      <c r="M33" s="167"/>
      <c r="N33" s="174" t="s">
        <v>364</v>
      </c>
      <c r="O33" s="164"/>
      <c r="P33" s="167"/>
    </row>
    <row r="34" spans="1:16" ht="17.25" customHeight="1" x14ac:dyDescent="0.3">
      <c r="A34" s="174" t="s">
        <v>365</v>
      </c>
      <c r="B34" s="164"/>
      <c r="C34" s="167"/>
      <c r="E34" s="174" t="s">
        <v>277</v>
      </c>
      <c r="F34" s="164"/>
      <c r="G34" s="167"/>
      <c r="H34" s="138" t="s">
        <v>365</v>
      </c>
      <c r="I34" s="138" t="s">
        <v>366</v>
      </c>
      <c r="J34" s="143" t="s">
        <v>180</v>
      </c>
      <c r="K34" s="175" t="s">
        <v>367</v>
      </c>
      <c r="L34" s="164"/>
      <c r="M34" s="167"/>
      <c r="N34" s="174" t="s">
        <v>366</v>
      </c>
      <c r="O34" s="164"/>
      <c r="P34" s="167"/>
    </row>
    <row r="35" spans="1:16" ht="17.25" customHeight="1" x14ac:dyDescent="0.3">
      <c r="A35" s="174" t="s">
        <v>368</v>
      </c>
      <c r="B35" s="164"/>
      <c r="C35" s="167"/>
      <c r="E35" s="174" t="s">
        <v>277</v>
      </c>
      <c r="F35" s="164"/>
      <c r="G35" s="167"/>
      <c r="H35" s="138" t="s">
        <v>368</v>
      </c>
      <c r="I35" s="138" t="s">
        <v>369</v>
      </c>
      <c r="J35" s="143" t="s">
        <v>20</v>
      </c>
      <c r="K35" s="175" t="s">
        <v>370</v>
      </c>
      <c r="L35" s="164"/>
      <c r="M35" s="167"/>
      <c r="N35" s="174" t="s">
        <v>369</v>
      </c>
      <c r="O35" s="164"/>
      <c r="P35" s="167"/>
    </row>
    <row r="36" spans="1:16" ht="17.25" customHeight="1" x14ac:dyDescent="0.3">
      <c r="A36" s="174" t="s">
        <v>371</v>
      </c>
      <c r="B36" s="164"/>
      <c r="C36" s="167"/>
      <c r="E36" s="174" t="s">
        <v>277</v>
      </c>
      <c r="F36" s="164"/>
      <c r="G36" s="167"/>
      <c r="H36" s="138" t="s">
        <v>371</v>
      </c>
      <c r="I36" s="138" t="s">
        <v>277</v>
      </c>
      <c r="J36" s="143" t="s">
        <v>251</v>
      </c>
      <c r="K36" s="175" t="s">
        <v>372</v>
      </c>
      <c r="L36" s="164"/>
      <c r="M36" s="167"/>
      <c r="N36" s="174" t="s">
        <v>277</v>
      </c>
      <c r="O36" s="164"/>
      <c r="P36" s="167"/>
    </row>
    <row r="37" spans="1:16" ht="17.25" customHeight="1" x14ac:dyDescent="0.3">
      <c r="A37" s="174" t="s">
        <v>373</v>
      </c>
      <c r="B37" s="164"/>
      <c r="C37" s="167"/>
      <c r="E37" s="174" t="s">
        <v>277</v>
      </c>
      <c r="F37" s="164"/>
      <c r="G37" s="167"/>
      <c r="H37" s="138" t="s">
        <v>373</v>
      </c>
      <c r="I37" s="138" t="s">
        <v>374</v>
      </c>
      <c r="J37" s="143" t="s">
        <v>187</v>
      </c>
      <c r="K37" s="175" t="s">
        <v>375</v>
      </c>
      <c r="L37" s="164"/>
      <c r="M37" s="167"/>
      <c r="N37" s="174" t="s">
        <v>376</v>
      </c>
      <c r="O37" s="164"/>
      <c r="P37" s="167"/>
    </row>
    <row r="38" spans="1:16" ht="17.25" customHeight="1" x14ac:dyDescent="0.3">
      <c r="A38" s="168" t="s">
        <v>301</v>
      </c>
      <c r="B38" s="164"/>
      <c r="C38" s="167"/>
      <c r="E38" s="168" t="s">
        <v>277</v>
      </c>
      <c r="F38" s="164"/>
      <c r="G38" s="167"/>
      <c r="H38" s="141" t="s">
        <v>301</v>
      </c>
      <c r="I38" s="141" t="s">
        <v>377</v>
      </c>
      <c r="J38" s="144" t="s">
        <v>21</v>
      </c>
      <c r="K38" s="173" t="s">
        <v>275</v>
      </c>
      <c r="L38" s="164"/>
      <c r="M38" s="167"/>
      <c r="N38" s="168" t="s">
        <v>378</v>
      </c>
      <c r="O38" s="164"/>
      <c r="P38" s="167"/>
    </row>
    <row r="39" spans="1:16" ht="17.25" customHeight="1" x14ac:dyDescent="0.3">
      <c r="A39" s="174" t="s">
        <v>277</v>
      </c>
      <c r="B39" s="164"/>
      <c r="C39" s="167"/>
      <c r="E39" s="174" t="s">
        <v>277</v>
      </c>
      <c r="F39" s="164"/>
      <c r="G39" s="167"/>
      <c r="H39" s="138" t="s">
        <v>277</v>
      </c>
      <c r="I39" s="138" t="s">
        <v>304</v>
      </c>
      <c r="J39" s="143" t="s">
        <v>305</v>
      </c>
      <c r="K39" s="175" t="s">
        <v>306</v>
      </c>
      <c r="L39" s="164"/>
      <c r="M39" s="167"/>
      <c r="N39" s="174" t="s">
        <v>307</v>
      </c>
      <c r="O39" s="164"/>
      <c r="P39" s="167"/>
    </row>
    <row r="40" spans="1:16" ht="17.25" customHeight="1" x14ac:dyDescent="0.3">
      <c r="A40" s="174" t="s">
        <v>277</v>
      </c>
      <c r="B40" s="164"/>
      <c r="C40" s="167"/>
      <c r="E40" s="174" t="s">
        <v>277</v>
      </c>
      <c r="F40" s="164"/>
      <c r="G40" s="167"/>
      <c r="H40" s="138" t="s">
        <v>277</v>
      </c>
      <c r="I40" s="138" t="s">
        <v>379</v>
      </c>
      <c r="J40" s="143" t="s">
        <v>380</v>
      </c>
      <c r="K40" s="175" t="s">
        <v>381</v>
      </c>
      <c r="L40" s="164"/>
      <c r="M40" s="167"/>
      <c r="N40" s="174" t="s">
        <v>382</v>
      </c>
      <c r="O40" s="164"/>
      <c r="P40" s="167"/>
    </row>
    <row r="41" spans="1:16" ht="17.25" customHeight="1" x14ac:dyDescent="0.3">
      <c r="A41" s="174" t="s">
        <v>277</v>
      </c>
      <c r="B41" s="164"/>
      <c r="C41" s="167"/>
      <c r="E41" s="174" t="s">
        <v>277</v>
      </c>
      <c r="F41" s="164"/>
      <c r="G41" s="167"/>
      <c r="H41" s="138" t="s">
        <v>277</v>
      </c>
      <c r="I41" s="138" t="s">
        <v>383</v>
      </c>
      <c r="J41" s="143" t="s">
        <v>312</v>
      </c>
      <c r="K41" s="175" t="s">
        <v>313</v>
      </c>
      <c r="L41" s="164"/>
      <c r="M41" s="167"/>
      <c r="N41" s="174" t="s">
        <v>384</v>
      </c>
      <c r="O41" s="164"/>
      <c r="P41" s="167"/>
    </row>
    <row r="42" spans="1:16" ht="17.25" customHeight="1" x14ac:dyDescent="0.3">
      <c r="A42" s="174" t="s">
        <v>277</v>
      </c>
      <c r="B42" s="164"/>
      <c r="C42" s="167"/>
      <c r="E42" s="174" t="s">
        <v>277</v>
      </c>
      <c r="F42" s="164"/>
      <c r="G42" s="167"/>
      <c r="H42" s="138" t="s">
        <v>277</v>
      </c>
      <c r="I42" s="138" t="s">
        <v>385</v>
      </c>
      <c r="J42" s="143" t="s">
        <v>316</v>
      </c>
      <c r="K42" s="175" t="s">
        <v>317</v>
      </c>
      <c r="L42" s="164"/>
      <c r="M42" s="167"/>
      <c r="N42" s="174" t="s">
        <v>386</v>
      </c>
      <c r="O42" s="164"/>
      <c r="P42" s="167"/>
    </row>
    <row r="43" spans="1:16" ht="17.25" customHeight="1" x14ac:dyDescent="0.3">
      <c r="A43" s="174" t="s">
        <v>277</v>
      </c>
      <c r="B43" s="164"/>
      <c r="C43" s="167"/>
      <c r="E43" s="174" t="s">
        <v>277</v>
      </c>
      <c r="F43" s="164"/>
      <c r="G43" s="167"/>
      <c r="H43" s="138" t="s">
        <v>277</v>
      </c>
      <c r="I43" s="138" t="s">
        <v>321</v>
      </c>
      <c r="J43" s="143" t="s">
        <v>319</v>
      </c>
      <c r="K43" s="175" t="s">
        <v>320</v>
      </c>
      <c r="L43" s="164"/>
      <c r="M43" s="167"/>
      <c r="N43" s="174" t="s">
        <v>321</v>
      </c>
      <c r="O43" s="164"/>
      <c r="P43" s="167"/>
    </row>
    <row r="44" spans="1:16" ht="17.25" customHeight="1" x14ac:dyDescent="0.3">
      <c r="A44" s="174" t="s">
        <v>277</v>
      </c>
      <c r="B44" s="164"/>
      <c r="C44" s="167"/>
      <c r="E44" s="174" t="s">
        <v>277</v>
      </c>
      <c r="F44" s="164"/>
      <c r="G44" s="167"/>
      <c r="H44" s="138" t="s">
        <v>277</v>
      </c>
      <c r="I44" s="138" t="s">
        <v>322</v>
      </c>
      <c r="J44" s="143" t="s">
        <v>323</v>
      </c>
      <c r="K44" s="175" t="s">
        <v>324</v>
      </c>
      <c r="L44" s="164"/>
      <c r="M44" s="167"/>
      <c r="N44" s="174" t="s">
        <v>325</v>
      </c>
      <c r="O44" s="164"/>
      <c r="P44" s="167"/>
    </row>
    <row r="45" spans="1:16" ht="17.25" customHeight="1" x14ac:dyDescent="0.3">
      <c r="A45" s="174" t="s">
        <v>277</v>
      </c>
      <c r="B45" s="164"/>
      <c r="C45" s="167"/>
      <c r="E45" s="174" t="s">
        <v>277</v>
      </c>
      <c r="F45" s="164"/>
      <c r="G45" s="167"/>
      <c r="H45" s="138" t="s">
        <v>277</v>
      </c>
      <c r="I45" s="138" t="s">
        <v>387</v>
      </c>
      <c r="J45" s="143" t="s">
        <v>330</v>
      </c>
      <c r="K45" s="175" t="s">
        <v>331</v>
      </c>
      <c r="L45" s="164"/>
      <c r="M45" s="167"/>
      <c r="N45" s="174" t="s">
        <v>388</v>
      </c>
      <c r="O45" s="164"/>
      <c r="P45" s="167"/>
    </row>
    <row r="46" spans="1:16" ht="17.25" customHeight="1" x14ac:dyDescent="0.3">
      <c r="A46" s="168" t="s">
        <v>277</v>
      </c>
      <c r="B46" s="164"/>
      <c r="C46" s="167"/>
      <c r="E46" s="168" t="s">
        <v>277</v>
      </c>
      <c r="F46" s="164"/>
      <c r="G46" s="167"/>
      <c r="H46" s="141" t="s">
        <v>277</v>
      </c>
      <c r="I46" s="141" t="s">
        <v>389</v>
      </c>
      <c r="J46" s="144" t="s">
        <v>21</v>
      </c>
      <c r="K46" s="173" t="s">
        <v>275</v>
      </c>
      <c r="L46" s="164"/>
      <c r="M46" s="167"/>
      <c r="N46" s="168" t="s">
        <v>390</v>
      </c>
      <c r="O46" s="164"/>
      <c r="P46" s="167"/>
    </row>
    <row r="47" spans="1:16" ht="17.25" customHeight="1" thickBot="1" x14ac:dyDescent="0.35">
      <c r="A47" s="169" t="s">
        <v>301</v>
      </c>
      <c r="B47" s="170"/>
      <c r="C47" s="171"/>
      <c r="E47" s="169" t="s">
        <v>277</v>
      </c>
      <c r="F47" s="170"/>
      <c r="G47" s="171"/>
      <c r="H47" s="147" t="s">
        <v>301</v>
      </c>
      <c r="I47" s="147" t="s">
        <v>391</v>
      </c>
      <c r="J47" s="148" t="s">
        <v>392</v>
      </c>
      <c r="K47" s="172" t="s">
        <v>275</v>
      </c>
      <c r="L47" s="170"/>
      <c r="M47" s="171"/>
      <c r="N47" s="169" t="s">
        <v>393</v>
      </c>
      <c r="O47" s="170"/>
      <c r="P47" s="171"/>
    </row>
    <row r="48" spans="1:16" ht="17.25" customHeight="1" thickTop="1" x14ac:dyDescent="0.3">
      <c r="A48" s="168" t="s">
        <v>277</v>
      </c>
      <c r="B48" s="164"/>
      <c r="C48" s="167"/>
      <c r="E48" s="168" t="s">
        <v>277</v>
      </c>
      <c r="F48" s="164"/>
      <c r="G48" s="167"/>
      <c r="H48" s="141" t="s">
        <v>277</v>
      </c>
      <c r="I48" s="141" t="s">
        <v>394</v>
      </c>
      <c r="J48" s="144" t="s">
        <v>395</v>
      </c>
      <c r="K48" s="173" t="s">
        <v>275</v>
      </c>
      <c r="L48" s="164"/>
      <c r="M48" s="167"/>
      <c r="N48" s="168" t="s">
        <v>396</v>
      </c>
      <c r="O48" s="164"/>
      <c r="P48" s="167"/>
    </row>
    <row r="49" spans="1:16" ht="17.25" customHeight="1" x14ac:dyDescent="0.3">
      <c r="A49" s="163" t="s">
        <v>115</v>
      </c>
      <c r="B49" s="164"/>
      <c r="C49" s="164"/>
      <c r="E49" s="165" t="s">
        <v>115</v>
      </c>
      <c r="F49" s="164"/>
      <c r="G49" s="164"/>
      <c r="H49" s="149" t="s">
        <v>115</v>
      </c>
      <c r="I49" s="149" t="s">
        <v>397</v>
      </c>
      <c r="J49" s="141" t="s">
        <v>398</v>
      </c>
      <c r="K49" s="166" t="s">
        <v>115</v>
      </c>
      <c r="L49" s="164"/>
      <c r="M49" s="167"/>
      <c r="N49" s="168" t="s">
        <v>397</v>
      </c>
      <c r="O49" s="164"/>
      <c r="P49" s="167"/>
    </row>
    <row r="50" spans="1:16" ht="15.95" customHeight="1" x14ac:dyDescent="0.3"/>
    <row r="51" spans="1:16" s="150" customFormat="1" ht="30" x14ac:dyDescent="0.8"/>
    <row r="52" spans="1:16" s="150" customFormat="1" ht="30" x14ac:dyDescent="0.8"/>
    <row r="53" spans="1:16" s="150" customFormat="1" ht="30" x14ac:dyDescent="0.8"/>
    <row r="54" spans="1:16" s="150" customFormat="1" ht="30" x14ac:dyDescent="0.8"/>
    <row r="55" spans="1:16" s="150" customFormat="1" ht="30" x14ac:dyDescent="0.8"/>
    <row r="56" spans="1:16" s="150" customFormat="1" ht="30" x14ac:dyDescent="0.8"/>
    <row r="57" spans="1:16" s="150" customFormat="1" ht="30" x14ac:dyDescent="0.8"/>
    <row r="58" spans="1:16" s="150" customFormat="1" ht="30" x14ac:dyDescent="0.8"/>
    <row r="59" spans="1:16" s="150" customFormat="1" ht="30" x14ac:dyDescent="0.8"/>
  </sheetData>
  <mergeCells count="187">
    <mergeCell ref="A1:E1"/>
    <mergeCell ref="G1:K1"/>
    <mergeCell ref="G2:K2"/>
    <mergeCell ref="G3:K3"/>
    <mergeCell ref="A4:I4"/>
    <mergeCell ref="K4:M4"/>
    <mergeCell ref="N4:P4"/>
    <mergeCell ref="A5:C5"/>
    <mergeCell ref="E5:G5"/>
    <mergeCell ref="K5:M5"/>
    <mergeCell ref="N5:P5"/>
    <mergeCell ref="A6:C6"/>
    <mergeCell ref="E6:G6"/>
    <mergeCell ref="K6:M6"/>
    <mergeCell ref="N6:P6"/>
    <mergeCell ref="A9:C9"/>
    <mergeCell ref="E9:G9"/>
    <mergeCell ref="K9:M9"/>
    <mergeCell ref="N9:P9"/>
    <mergeCell ref="A10:C10"/>
    <mergeCell ref="E10:G10"/>
    <mergeCell ref="K10:M10"/>
    <mergeCell ref="N10:P10"/>
    <mergeCell ref="A7:C7"/>
    <mergeCell ref="E7:G7"/>
    <mergeCell ref="K7:M7"/>
    <mergeCell ref="N7:P7"/>
    <mergeCell ref="A8:C8"/>
    <mergeCell ref="E8:G8"/>
    <mergeCell ref="K8:M8"/>
    <mergeCell ref="N8:P8"/>
    <mergeCell ref="A13:C13"/>
    <mergeCell ref="E13:G13"/>
    <mergeCell ref="K13:M13"/>
    <mergeCell ref="N13:P13"/>
    <mergeCell ref="A14:C14"/>
    <mergeCell ref="E14:G14"/>
    <mergeCell ref="K14:M14"/>
    <mergeCell ref="N14:P14"/>
    <mergeCell ref="A11:C11"/>
    <mergeCell ref="E11:G11"/>
    <mergeCell ref="K11:M11"/>
    <mergeCell ref="N11:P11"/>
    <mergeCell ref="A12:C12"/>
    <mergeCell ref="E12:G12"/>
    <mergeCell ref="K12:M12"/>
    <mergeCell ref="N12:P12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9:C49"/>
    <mergeCell ref="E49:G49"/>
    <mergeCell ref="K49:M49"/>
    <mergeCell ref="N49:P49"/>
    <mergeCell ref="A47:C47"/>
    <mergeCell ref="E47:G47"/>
    <mergeCell ref="K47:M47"/>
    <mergeCell ref="N47:P47"/>
    <mergeCell ref="A48:C48"/>
    <mergeCell ref="E48:G48"/>
    <mergeCell ref="K48:M48"/>
    <mergeCell ref="N48:P48"/>
  </mergeCells>
  <pageMargins left="0.19685039370078741" right="0.19685039370078741" top="0.15748031496062992" bottom="3.937007874015748E-2" header="0.19685039370078741" footer="0.15748031496062992"/>
  <pageSetup paperSize="9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"/>
  <sheetViews>
    <sheetView showGridLines="0" topLeftCell="B1" workbookViewId="0">
      <selection activeCell="F17" sqref="F17"/>
    </sheetView>
  </sheetViews>
  <sheetFormatPr defaultRowHeight="18.75" x14ac:dyDescent="0.3"/>
  <cols>
    <col min="1" max="1" width="0" style="74" hidden="1" customWidth="1"/>
    <col min="2" max="2" width="13.5" style="74" customWidth="1"/>
    <col min="3" max="3" width="15.75" style="74" customWidth="1"/>
    <col min="4" max="4" width="13.625" style="74" customWidth="1"/>
    <col min="5" max="5" width="6.375" style="74" customWidth="1"/>
    <col min="6" max="6" width="10.125" style="74" customWidth="1"/>
    <col min="7" max="7" width="27.875" style="74" customWidth="1"/>
    <col min="8" max="8" width="30.875" style="74" customWidth="1"/>
    <col min="9" max="9" width="15.5" style="74" customWidth="1"/>
    <col min="10" max="10" width="0" style="74" hidden="1" customWidth="1"/>
    <col min="11" max="16384" width="9" style="74"/>
  </cols>
  <sheetData>
    <row r="1" spans="2:9" ht="15.75" customHeight="1" x14ac:dyDescent="0.3">
      <c r="B1" s="195"/>
      <c r="C1" s="160"/>
      <c r="D1" s="160"/>
      <c r="E1" s="160"/>
    </row>
    <row r="2" spans="2:9" ht="19.899999999999999" customHeight="1" x14ac:dyDescent="0.3">
      <c r="B2" s="159" t="s">
        <v>0</v>
      </c>
      <c r="C2" s="160"/>
      <c r="D2" s="160"/>
      <c r="E2" s="160"/>
      <c r="F2" s="160"/>
      <c r="G2" s="160"/>
      <c r="H2" s="160"/>
      <c r="I2" s="160"/>
    </row>
    <row r="3" spans="2:9" ht="2.1" customHeight="1" x14ac:dyDescent="0.3"/>
    <row r="4" spans="2:9" ht="18" customHeight="1" x14ac:dyDescent="0.3">
      <c r="B4" s="159" t="s">
        <v>86</v>
      </c>
      <c r="C4" s="160"/>
      <c r="D4" s="160"/>
      <c r="E4" s="160"/>
      <c r="F4" s="160"/>
      <c r="G4" s="160"/>
      <c r="H4" s="160"/>
      <c r="I4" s="160"/>
    </row>
    <row r="5" spans="2:9" ht="1.35" customHeight="1" x14ac:dyDescent="0.3"/>
    <row r="6" spans="2:9" ht="18" customHeight="1" x14ac:dyDescent="0.3">
      <c r="B6" s="159" t="s">
        <v>460</v>
      </c>
      <c r="C6" s="160"/>
      <c r="D6" s="160"/>
      <c r="E6" s="160"/>
      <c r="F6" s="160"/>
      <c r="G6" s="160"/>
      <c r="H6" s="160"/>
      <c r="I6" s="160"/>
    </row>
    <row r="7" spans="2:9" ht="15.95" customHeight="1" x14ac:dyDescent="0.3">
      <c r="B7" s="196"/>
      <c r="C7" s="160"/>
      <c r="D7" s="160"/>
      <c r="E7" s="160"/>
      <c r="F7" s="160"/>
    </row>
    <row r="8" spans="2:9" x14ac:dyDescent="0.3">
      <c r="B8" s="75" t="s">
        <v>55</v>
      </c>
      <c r="C8" s="75" t="s">
        <v>56</v>
      </c>
      <c r="D8" s="75" t="s">
        <v>57</v>
      </c>
      <c r="E8" s="162" t="s">
        <v>58</v>
      </c>
      <c r="F8" s="156"/>
      <c r="G8" s="75" t="s">
        <v>59</v>
      </c>
      <c r="H8" s="75" t="s">
        <v>60</v>
      </c>
      <c r="I8" s="75" t="s">
        <v>61</v>
      </c>
    </row>
    <row r="9" spans="2:9" ht="42" customHeight="1" x14ac:dyDescent="0.3">
      <c r="B9" s="76" t="s">
        <v>62</v>
      </c>
      <c r="C9" s="76" t="s">
        <v>63</v>
      </c>
      <c r="D9" s="76" t="s">
        <v>64</v>
      </c>
      <c r="E9" s="157" t="s">
        <v>18</v>
      </c>
      <c r="F9" s="192"/>
      <c r="G9" s="76" t="s">
        <v>71</v>
      </c>
      <c r="H9" s="76"/>
      <c r="I9" s="77">
        <v>260000</v>
      </c>
    </row>
    <row r="10" spans="2:9" ht="36.75" customHeight="1" x14ac:dyDescent="0.3">
      <c r="B10" s="76" t="s">
        <v>62</v>
      </c>
      <c r="C10" s="76" t="s">
        <v>63</v>
      </c>
      <c r="D10" s="76" t="s">
        <v>68</v>
      </c>
      <c r="E10" s="157" t="s">
        <v>18</v>
      </c>
      <c r="F10" s="192"/>
      <c r="G10" s="76" t="s">
        <v>71</v>
      </c>
      <c r="H10" s="76"/>
      <c r="I10" s="77">
        <v>146000</v>
      </c>
    </row>
    <row r="11" spans="2:9" ht="54.75" customHeight="1" x14ac:dyDescent="0.3">
      <c r="B11" s="76" t="s">
        <v>62</v>
      </c>
      <c r="C11" s="76" t="s">
        <v>65</v>
      </c>
      <c r="D11" s="76" t="s">
        <v>70</v>
      </c>
      <c r="E11" s="157" t="s">
        <v>18</v>
      </c>
      <c r="F11" s="192"/>
      <c r="G11" s="76" t="s">
        <v>71</v>
      </c>
      <c r="H11" s="76"/>
      <c r="I11" s="77">
        <v>70000</v>
      </c>
    </row>
    <row r="12" spans="2:9" ht="37.5" x14ac:dyDescent="0.3">
      <c r="B12" s="76" t="s">
        <v>62</v>
      </c>
      <c r="C12" s="76" t="s">
        <v>65</v>
      </c>
      <c r="D12" s="76" t="s">
        <v>66</v>
      </c>
      <c r="E12" s="157" t="s">
        <v>20</v>
      </c>
      <c r="F12" s="192"/>
      <c r="G12" s="76" t="s">
        <v>72</v>
      </c>
      <c r="H12" s="76" t="s">
        <v>73</v>
      </c>
      <c r="I12" s="77">
        <v>734000</v>
      </c>
    </row>
    <row r="13" spans="2:9" ht="17.100000000000001" customHeight="1" x14ac:dyDescent="0.3">
      <c r="B13" s="193" t="s">
        <v>21</v>
      </c>
      <c r="C13" s="194"/>
      <c r="D13" s="194"/>
      <c r="E13" s="194"/>
      <c r="F13" s="194"/>
      <c r="G13" s="194"/>
      <c r="H13" s="192"/>
      <c r="I13" s="78">
        <f>SUM(I9:I12)</f>
        <v>1210000</v>
      </c>
    </row>
  </sheetData>
  <mergeCells count="11">
    <mergeCell ref="B1:E1"/>
    <mergeCell ref="B2:I2"/>
    <mergeCell ref="B4:I4"/>
    <mergeCell ref="B6:I6"/>
    <mergeCell ref="B7:F7"/>
    <mergeCell ref="E8:F8"/>
    <mergeCell ref="E9:F9"/>
    <mergeCell ref="E10:F10"/>
    <mergeCell ref="B13:H13"/>
    <mergeCell ref="E11:F11"/>
    <mergeCell ref="E12:F12"/>
  </mergeCells>
  <pageMargins left="0.23622047244094491" right="0.19685039370078741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76"/>
  <sheetViews>
    <sheetView topLeftCell="A37" workbookViewId="0">
      <selection activeCell="C50" sqref="C50"/>
    </sheetView>
  </sheetViews>
  <sheetFormatPr defaultRowHeight="18.75" x14ac:dyDescent="0.3"/>
  <cols>
    <col min="1" max="1" width="2.375" style="41" customWidth="1"/>
    <col min="2" max="2" width="45" style="42" customWidth="1"/>
    <col min="3" max="3" width="9" style="43"/>
    <col min="4" max="8" width="11.875" style="42" customWidth="1"/>
    <col min="9" max="9" width="11.125" style="1" bestFit="1" customWidth="1"/>
    <col min="10" max="17" width="9" style="1"/>
    <col min="18" max="18" width="9.875" style="1" bestFit="1" customWidth="1"/>
    <col min="19" max="19" width="9" style="1"/>
    <col min="20" max="20" width="10.625" style="2" customWidth="1"/>
    <col min="21" max="21" width="11.875" style="42" customWidth="1"/>
    <col min="22" max="22" width="11" style="1" customWidth="1"/>
    <col min="23" max="23" width="12.125" style="3" customWidth="1"/>
    <col min="24" max="53" width="9" style="1"/>
    <col min="54" max="55" width="9" style="42"/>
    <col min="56" max="57" width="11.875" style="42" customWidth="1"/>
    <col min="58" max="58" width="11.125" style="42" bestFit="1" customWidth="1"/>
    <col min="59" max="59" width="9" style="42"/>
    <col min="60" max="61" width="11.875" style="42" customWidth="1"/>
    <col min="62" max="62" width="12.375" style="42" customWidth="1"/>
    <col min="63" max="16384" width="9" style="42"/>
  </cols>
  <sheetData>
    <row r="1" spans="1:62" s="1" customFormat="1" x14ac:dyDescent="0.3">
      <c r="A1" s="197" t="s">
        <v>0</v>
      </c>
      <c r="B1" s="197"/>
      <c r="C1" s="197"/>
      <c r="D1" s="197"/>
      <c r="E1" s="197"/>
      <c r="F1" s="197"/>
      <c r="T1" s="2"/>
      <c r="W1" s="3"/>
    </row>
    <row r="2" spans="1:62" s="1" customFormat="1" x14ac:dyDescent="0.3">
      <c r="A2" s="197" t="s">
        <v>24</v>
      </c>
      <c r="B2" s="197"/>
      <c r="C2" s="197"/>
      <c r="D2" s="197"/>
      <c r="E2" s="197"/>
      <c r="F2" s="197"/>
      <c r="T2" s="2"/>
      <c r="W2" s="3"/>
    </row>
    <row r="3" spans="1:62" s="1" customFormat="1" x14ac:dyDescent="0.3">
      <c r="A3" s="198" t="s">
        <v>87</v>
      </c>
      <c r="B3" s="198"/>
      <c r="C3" s="198"/>
      <c r="D3" s="198"/>
      <c r="E3" s="198"/>
      <c r="F3" s="198"/>
      <c r="T3" s="2"/>
      <c r="W3" s="3"/>
    </row>
    <row r="4" spans="1:62" s="1" customFormat="1" ht="8.25" customHeight="1" x14ac:dyDescent="0.3">
      <c r="A4" s="4"/>
      <c r="B4" s="5"/>
      <c r="C4" s="5"/>
      <c r="D4" s="5"/>
      <c r="E4" s="5"/>
      <c r="F4" s="5"/>
      <c r="G4" s="5"/>
      <c r="H4" s="5"/>
      <c r="T4" s="2"/>
      <c r="U4" s="5"/>
      <c r="W4" s="3"/>
      <c r="BD4" s="5"/>
      <c r="BE4" s="5"/>
      <c r="BH4" s="5"/>
      <c r="BI4" s="5"/>
    </row>
    <row r="5" spans="1:62" s="1" customFormat="1" x14ac:dyDescent="0.3">
      <c r="A5" s="6"/>
      <c r="B5" s="199" t="s">
        <v>1</v>
      </c>
      <c r="C5" s="200" t="s">
        <v>2</v>
      </c>
      <c r="D5" s="200" t="s">
        <v>25</v>
      </c>
      <c r="E5" s="7" t="s">
        <v>26</v>
      </c>
      <c r="F5" s="7" t="s">
        <v>27</v>
      </c>
      <c r="G5" s="7" t="s">
        <v>26</v>
      </c>
      <c r="H5" s="7" t="s">
        <v>27</v>
      </c>
      <c r="T5" s="2"/>
      <c r="U5" s="7" t="s">
        <v>27</v>
      </c>
      <c r="W5" s="3"/>
      <c r="BD5" s="7" t="s">
        <v>26</v>
      </c>
      <c r="BE5" s="7" t="s">
        <v>27</v>
      </c>
      <c r="BH5" s="7" t="s">
        <v>26</v>
      </c>
      <c r="BI5" s="7" t="s">
        <v>27</v>
      </c>
    </row>
    <row r="6" spans="1:62" s="1" customFormat="1" x14ac:dyDescent="0.3">
      <c r="A6" s="8"/>
      <c r="B6" s="199"/>
      <c r="C6" s="201"/>
      <c r="D6" s="201"/>
      <c r="E6" s="9" t="s">
        <v>28</v>
      </c>
      <c r="F6" s="9" t="s">
        <v>28</v>
      </c>
      <c r="G6" s="9" t="s">
        <v>28</v>
      </c>
      <c r="H6" s="9" t="s">
        <v>28</v>
      </c>
      <c r="T6" s="2"/>
      <c r="U6" s="9" t="s">
        <v>28</v>
      </c>
      <c r="W6" s="3"/>
      <c r="BD6" s="9" t="s">
        <v>28</v>
      </c>
      <c r="BE6" s="9" t="s">
        <v>28</v>
      </c>
      <c r="BH6" s="9" t="s">
        <v>28</v>
      </c>
      <c r="BI6" s="9" t="s">
        <v>28</v>
      </c>
    </row>
    <row r="7" spans="1:62" s="1" customFormat="1" x14ac:dyDescent="0.3">
      <c r="A7" s="10" t="s">
        <v>29</v>
      </c>
      <c r="B7" s="11"/>
      <c r="C7" s="12"/>
      <c r="D7" s="13"/>
      <c r="E7" s="14"/>
      <c r="F7" s="14"/>
      <c r="G7" s="14"/>
      <c r="H7" s="14"/>
      <c r="T7" s="2"/>
      <c r="U7" s="14"/>
      <c r="W7" s="3"/>
      <c r="BD7" s="14"/>
      <c r="BE7" s="14"/>
      <c r="BH7" s="14"/>
      <c r="BI7" s="14"/>
    </row>
    <row r="8" spans="1:62" s="1" customFormat="1" x14ac:dyDescent="0.3">
      <c r="A8" s="15" t="s">
        <v>30</v>
      </c>
      <c r="B8" s="11"/>
      <c r="C8" s="16"/>
      <c r="D8" s="17"/>
      <c r="E8" s="18"/>
      <c r="F8" s="18"/>
      <c r="G8" s="18"/>
      <c r="H8" s="18"/>
      <c r="T8" s="2"/>
      <c r="U8" s="18"/>
      <c r="W8" s="3"/>
      <c r="BD8" s="18"/>
      <c r="BE8" s="18"/>
      <c r="BH8" s="18"/>
      <c r="BI8" s="18"/>
    </row>
    <row r="9" spans="1:62" s="1" customFormat="1" x14ac:dyDescent="0.3">
      <c r="A9" s="19"/>
      <c r="B9" s="11" t="s">
        <v>3</v>
      </c>
      <c r="C9" s="16">
        <v>11043001</v>
      </c>
      <c r="D9" s="20">
        <v>120000</v>
      </c>
      <c r="E9" s="21">
        <v>0</v>
      </c>
      <c r="F9" s="21">
        <v>0</v>
      </c>
      <c r="G9" s="21">
        <v>0</v>
      </c>
      <c r="H9" s="21">
        <v>0</v>
      </c>
      <c r="I9" s="1">
        <f>SUM(G9:H9)</f>
        <v>0</v>
      </c>
      <c r="T9" s="2">
        <f t="shared" ref="T9:T39" si="0">SUM(G9:S9)</f>
        <v>0</v>
      </c>
      <c r="U9" s="21"/>
      <c r="V9" s="1">
        <f t="shared" ref="V9:V12" si="1">SUM(T9:U9)</f>
        <v>0</v>
      </c>
      <c r="W9" s="3"/>
      <c r="BD9" s="21">
        <v>3750</v>
      </c>
      <c r="BE9" s="21"/>
      <c r="BF9" s="1">
        <f>SUM(BD9:BE9)</f>
        <v>3750</v>
      </c>
      <c r="BH9" s="21">
        <v>3750</v>
      </c>
      <c r="BI9" s="21"/>
      <c r="BJ9" s="1">
        <f>SUM(BH9:BI9)</f>
        <v>3750</v>
      </c>
    </row>
    <row r="10" spans="1:62" s="1" customFormat="1" x14ac:dyDescent="0.3">
      <c r="A10" s="19"/>
      <c r="B10" s="11" t="s">
        <v>4</v>
      </c>
      <c r="C10" s="16">
        <v>11043002</v>
      </c>
      <c r="D10" s="20">
        <v>40000</v>
      </c>
      <c r="E10" s="21">
        <v>0</v>
      </c>
      <c r="F10" s="21">
        <v>0</v>
      </c>
      <c r="G10" s="21">
        <v>0</v>
      </c>
      <c r="H10" s="21">
        <v>0</v>
      </c>
      <c r="I10" s="1">
        <f t="shared" ref="I10:I12" si="2">SUM(G10:H10)</f>
        <v>0</v>
      </c>
      <c r="T10" s="2">
        <f t="shared" si="0"/>
        <v>0</v>
      </c>
      <c r="U10" s="21"/>
      <c r="V10" s="1">
        <f t="shared" si="1"/>
        <v>0</v>
      </c>
      <c r="W10" s="3"/>
      <c r="BD10" s="21">
        <v>997.4</v>
      </c>
      <c r="BE10" s="21"/>
      <c r="BF10" s="1">
        <f t="shared" ref="BF10:BF57" si="3">SUM(BD10:BE10)</f>
        <v>997.4</v>
      </c>
      <c r="BH10" s="21">
        <v>997.4</v>
      </c>
      <c r="BI10" s="21"/>
      <c r="BJ10" s="1">
        <f t="shared" ref="BJ10:BJ57" si="4">SUM(BH10:BI10)</f>
        <v>997.4</v>
      </c>
    </row>
    <row r="11" spans="1:62" s="1" customFormat="1" x14ac:dyDescent="0.3">
      <c r="A11" s="19"/>
      <c r="B11" s="11" t="s">
        <v>5</v>
      </c>
      <c r="C11" s="16">
        <v>11043003</v>
      </c>
      <c r="D11" s="20">
        <v>13000</v>
      </c>
      <c r="E11" s="21">
        <v>0</v>
      </c>
      <c r="F11" s="21">
        <v>0</v>
      </c>
      <c r="G11" s="21">
        <v>0</v>
      </c>
      <c r="H11" s="21">
        <v>0</v>
      </c>
      <c r="I11" s="1">
        <f t="shared" si="2"/>
        <v>0</v>
      </c>
      <c r="T11" s="2">
        <f t="shared" si="0"/>
        <v>0</v>
      </c>
      <c r="U11" s="21"/>
      <c r="V11" s="1">
        <f t="shared" si="1"/>
        <v>0</v>
      </c>
      <c r="W11" s="3"/>
      <c r="BD11" s="21">
        <v>0</v>
      </c>
      <c r="BE11" s="21"/>
      <c r="BF11" s="1">
        <f t="shared" si="3"/>
        <v>0</v>
      </c>
      <c r="BH11" s="21">
        <v>0</v>
      </c>
      <c r="BI11" s="21"/>
      <c r="BJ11" s="1">
        <f t="shared" si="4"/>
        <v>0</v>
      </c>
    </row>
    <row r="12" spans="1:62" s="1" customFormat="1" x14ac:dyDescent="0.3">
      <c r="A12" s="19"/>
      <c r="B12" s="11" t="s">
        <v>31</v>
      </c>
      <c r="C12" s="16"/>
      <c r="D12" s="20">
        <v>500</v>
      </c>
      <c r="E12" s="21">
        <v>0</v>
      </c>
      <c r="F12" s="21">
        <v>0</v>
      </c>
      <c r="G12" s="21">
        <v>0</v>
      </c>
      <c r="H12" s="21">
        <v>0</v>
      </c>
      <c r="I12" s="1">
        <f t="shared" si="2"/>
        <v>0</v>
      </c>
      <c r="T12" s="2">
        <f t="shared" si="0"/>
        <v>0</v>
      </c>
      <c r="U12" s="21"/>
      <c r="V12" s="1">
        <f t="shared" si="1"/>
        <v>0</v>
      </c>
      <c r="W12" s="3"/>
      <c r="BD12" s="21">
        <v>0</v>
      </c>
      <c r="BE12" s="21"/>
      <c r="BF12" s="1">
        <f t="shared" si="3"/>
        <v>0</v>
      </c>
      <c r="BH12" s="21">
        <v>0</v>
      </c>
      <c r="BI12" s="21"/>
      <c r="BJ12" s="1">
        <f t="shared" si="4"/>
        <v>0</v>
      </c>
    </row>
    <row r="13" spans="1:62" s="1" customFormat="1" x14ac:dyDescent="0.3">
      <c r="A13" s="19"/>
      <c r="B13" s="22" t="s">
        <v>21</v>
      </c>
      <c r="C13" s="16"/>
      <c r="D13" s="23">
        <f>SUM(D9:D12)</f>
        <v>173500</v>
      </c>
      <c r="E13" s="24">
        <f>SUM(E9:E12)</f>
        <v>0</v>
      </c>
      <c r="F13" s="24">
        <f>SUM(F8:F12)</f>
        <v>0</v>
      </c>
      <c r="G13" s="24">
        <f>SUM(G9:G12)</f>
        <v>0</v>
      </c>
      <c r="H13" s="24">
        <f>SUM(H8:H12)</f>
        <v>0</v>
      </c>
      <c r="T13" s="2">
        <f t="shared" si="0"/>
        <v>0</v>
      </c>
      <c r="U13" s="24">
        <f>SUM(U8:U12)</f>
        <v>0</v>
      </c>
      <c r="V13" s="1">
        <f>SUM(V9:V12)</f>
        <v>0</v>
      </c>
      <c r="W13" s="3">
        <f>SUM(V9:V13)</f>
        <v>0</v>
      </c>
      <c r="BD13" s="24">
        <f>SUM(BD9:BD12)</f>
        <v>4747.3999999999996</v>
      </c>
      <c r="BE13" s="24">
        <f>SUM(BE8:BE12)</f>
        <v>0</v>
      </c>
      <c r="BF13" s="1">
        <f t="shared" si="3"/>
        <v>4747.3999999999996</v>
      </c>
      <c r="BH13" s="24">
        <f>SUM(BH9:BH12)</f>
        <v>4747.3999999999996</v>
      </c>
      <c r="BI13" s="24">
        <f>SUM(BI8:BI12)</f>
        <v>0</v>
      </c>
      <c r="BJ13" s="1">
        <f t="shared" si="4"/>
        <v>4747.3999999999996</v>
      </c>
    </row>
    <row r="14" spans="1:62" s="1" customFormat="1" x14ac:dyDescent="0.3">
      <c r="A14" s="15" t="s">
        <v>32</v>
      </c>
      <c r="B14" s="11"/>
      <c r="C14" s="16"/>
      <c r="D14" s="17"/>
      <c r="E14" s="25"/>
      <c r="F14" s="25"/>
      <c r="G14" s="25"/>
      <c r="H14" s="25"/>
      <c r="T14" s="2">
        <f t="shared" si="0"/>
        <v>0</v>
      </c>
      <c r="U14" s="25"/>
      <c r="W14" s="3"/>
      <c r="BD14" s="25"/>
      <c r="BE14" s="25"/>
      <c r="BF14" s="1">
        <f t="shared" si="3"/>
        <v>0</v>
      </c>
      <c r="BH14" s="25"/>
      <c r="BI14" s="25"/>
      <c r="BJ14" s="1">
        <f t="shared" si="4"/>
        <v>0</v>
      </c>
    </row>
    <row r="15" spans="1:62" s="1" customFormat="1" x14ac:dyDescent="0.3">
      <c r="A15" s="19"/>
      <c r="B15" s="11" t="s">
        <v>6</v>
      </c>
      <c r="C15" s="16">
        <v>41210004</v>
      </c>
      <c r="D15" s="20">
        <v>1000</v>
      </c>
      <c r="E15" s="21">
        <v>0</v>
      </c>
      <c r="F15" s="21">
        <v>0</v>
      </c>
      <c r="G15" s="21">
        <v>0</v>
      </c>
      <c r="H15" s="21">
        <v>0</v>
      </c>
      <c r="I15" s="1">
        <f t="shared" ref="I15:I25" si="5">SUM(G15:H15)</f>
        <v>0</v>
      </c>
      <c r="T15" s="2">
        <f t="shared" si="0"/>
        <v>0</v>
      </c>
      <c r="U15" s="21">
        <v>29.1</v>
      </c>
      <c r="V15" s="1">
        <f>SUM(T15:U15)</f>
        <v>29.1</v>
      </c>
      <c r="W15" s="3"/>
      <c r="BD15" s="21">
        <v>232.8</v>
      </c>
      <c r="BE15" s="21">
        <v>29.1</v>
      </c>
      <c r="BF15" s="1">
        <f t="shared" si="3"/>
        <v>261.90000000000003</v>
      </c>
      <c r="BH15" s="21">
        <v>232.8</v>
      </c>
      <c r="BI15" s="21">
        <v>29.1</v>
      </c>
      <c r="BJ15" s="1">
        <f t="shared" si="4"/>
        <v>261.90000000000003</v>
      </c>
    </row>
    <row r="16" spans="1:62" s="1" customFormat="1" x14ac:dyDescent="0.3">
      <c r="A16" s="19"/>
      <c r="B16" s="11" t="s">
        <v>33</v>
      </c>
      <c r="C16" s="16">
        <v>41210005</v>
      </c>
      <c r="D16" s="20">
        <v>500</v>
      </c>
      <c r="E16" s="21">
        <v>0</v>
      </c>
      <c r="F16" s="21">
        <v>0</v>
      </c>
      <c r="G16" s="21">
        <v>0</v>
      </c>
      <c r="H16" s="21">
        <v>0</v>
      </c>
      <c r="I16" s="1">
        <f t="shared" si="5"/>
        <v>0</v>
      </c>
      <c r="T16" s="2">
        <f t="shared" si="0"/>
        <v>0</v>
      </c>
      <c r="U16" s="21"/>
      <c r="V16" s="1">
        <f t="shared" ref="V16:V57" si="6">SUM(T16:U16)</f>
        <v>0</v>
      </c>
      <c r="W16" s="3"/>
      <c r="BD16" s="21"/>
      <c r="BE16" s="21"/>
      <c r="BF16" s="1">
        <f t="shared" si="3"/>
        <v>0</v>
      </c>
      <c r="BH16" s="21"/>
      <c r="BI16" s="21"/>
      <c r="BJ16" s="1">
        <f t="shared" si="4"/>
        <v>0</v>
      </c>
    </row>
    <row r="17" spans="1:62" s="1" customFormat="1" x14ac:dyDescent="0.3">
      <c r="A17" s="19"/>
      <c r="B17" s="11" t="s">
        <v>34</v>
      </c>
      <c r="C17" s="16">
        <v>41210007</v>
      </c>
      <c r="D17" s="20">
        <v>500</v>
      </c>
      <c r="E17" s="21">
        <v>54</v>
      </c>
      <c r="F17" s="21">
        <v>1251</v>
      </c>
      <c r="G17" s="21">
        <v>54</v>
      </c>
      <c r="H17" s="21">
        <v>1197</v>
      </c>
      <c r="I17" s="1">
        <f t="shared" si="5"/>
        <v>1251</v>
      </c>
      <c r="T17" s="2">
        <f t="shared" si="0"/>
        <v>2502</v>
      </c>
      <c r="U17" s="21"/>
      <c r="V17" s="1">
        <f t="shared" si="6"/>
        <v>2502</v>
      </c>
      <c r="W17" s="3"/>
      <c r="BD17" s="21"/>
      <c r="BE17" s="21"/>
      <c r="BF17" s="1">
        <f t="shared" si="3"/>
        <v>0</v>
      </c>
      <c r="BH17" s="21"/>
      <c r="BI17" s="21"/>
      <c r="BJ17" s="1">
        <f t="shared" si="4"/>
        <v>0</v>
      </c>
    </row>
    <row r="18" spans="1:62" s="1" customFormat="1" x14ac:dyDescent="0.3">
      <c r="A18" s="19"/>
      <c r="B18" s="11" t="s">
        <v>35</v>
      </c>
      <c r="C18" s="16">
        <v>41210029</v>
      </c>
      <c r="D18" s="20">
        <v>500</v>
      </c>
      <c r="E18" s="21"/>
      <c r="F18" s="21">
        <v>240</v>
      </c>
      <c r="G18" s="21"/>
      <c r="H18" s="21">
        <v>240</v>
      </c>
      <c r="I18" s="1">
        <f t="shared" si="5"/>
        <v>240</v>
      </c>
      <c r="S18" s="3"/>
      <c r="T18" s="2">
        <f t="shared" si="0"/>
        <v>480</v>
      </c>
      <c r="U18" s="21">
        <v>130</v>
      </c>
      <c r="V18" s="1">
        <f t="shared" si="6"/>
        <v>610</v>
      </c>
      <c r="W18" s="3"/>
      <c r="BD18" s="21">
        <v>380</v>
      </c>
      <c r="BE18" s="21">
        <v>230</v>
      </c>
      <c r="BF18" s="1">
        <f t="shared" si="3"/>
        <v>610</v>
      </c>
      <c r="BH18" s="21">
        <v>380</v>
      </c>
      <c r="BI18" s="21">
        <v>230</v>
      </c>
      <c r="BJ18" s="1">
        <f t="shared" si="4"/>
        <v>610</v>
      </c>
    </row>
    <row r="19" spans="1:62" s="1" customFormat="1" x14ac:dyDescent="0.3">
      <c r="A19" s="19"/>
      <c r="B19" s="11" t="s">
        <v>36</v>
      </c>
      <c r="C19" s="16">
        <v>41219999</v>
      </c>
      <c r="D19" s="20">
        <v>10000</v>
      </c>
      <c r="E19" s="21">
        <v>0</v>
      </c>
      <c r="F19" s="21">
        <v>0</v>
      </c>
      <c r="G19" s="21">
        <v>0</v>
      </c>
      <c r="H19" s="21">
        <v>0</v>
      </c>
      <c r="I19" s="1">
        <f t="shared" si="5"/>
        <v>0</v>
      </c>
      <c r="S19" s="3"/>
      <c r="T19" s="2">
        <f t="shared" si="0"/>
        <v>0</v>
      </c>
      <c r="U19" s="21"/>
      <c r="V19" s="1">
        <f t="shared" si="6"/>
        <v>0</v>
      </c>
      <c r="W19" s="3"/>
      <c r="BD19" s="21">
        <v>99</v>
      </c>
      <c r="BE19" s="21">
        <v>4972</v>
      </c>
      <c r="BF19" s="1">
        <f t="shared" si="3"/>
        <v>5071</v>
      </c>
      <c r="BH19" s="21">
        <v>99</v>
      </c>
      <c r="BI19" s="21">
        <v>4972</v>
      </c>
      <c r="BJ19" s="1">
        <f t="shared" si="4"/>
        <v>5071</v>
      </c>
    </row>
    <row r="20" spans="1:62" s="1" customFormat="1" x14ac:dyDescent="0.3">
      <c r="A20" s="19"/>
      <c r="B20" s="11" t="s">
        <v>22</v>
      </c>
      <c r="C20" s="16">
        <v>41220002</v>
      </c>
      <c r="D20" s="20">
        <v>1000</v>
      </c>
      <c r="E20" s="21">
        <v>0</v>
      </c>
      <c r="F20" s="21">
        <v>0</v>
      </c>
      <c r="G20" s="21">
        <v>0</v>
      </c>
      <c r="H20" s="21">
        <v>0</v>
      </c>
      <c r="I20" s="1">
        <f t="shared" si="5"/>
        <v>0</v>
      </c>
      <c r="T20" s="2">
        <f t="shared" si="0"/>
        <v>0</v>
      </c>
      <c r="U20" s="21"/>
      <c r="V20" s="1">
        <f t="shared" si="6"/>
        <v>0</v>
      </c>
      <c r="W20" s="3"/>
      <c r="BD20" s="21"/>
      <c r="BE20" s="21"/>
      <c r="BF20" s="1">
        <f t="shared" si="3"/>
        <v>0</v>
      </c>
      <c r="BH20" s="21"/>
      <c r="BI20" s="21"/>
      <c r="BJ20" s="1">
        <f t="shared" si="4"/>
        <v>0</v>
      </c>
    </row>
    <row r="21" spans="1:62" s="1" customFormat="1" x14ac:dyDescent="0.3">
      <c r="A21" s="19"/>
      <c r="B21" s="11" t="s">
        <v>7</v>
      </c>
      <c r="C21" s="16">
        <v>41220010</v>
      </c>
      <c r="D21" s="20">
        <v>50000</v>
      </c>
      <c r="E21" s="21"/>
      <c r="F21" s="21">
        <v>4243.88</v>
      </c>
      <c r="G21" s="21"/>
      <c r="H21" s="21">
        <v>4243.88</v>
      </c>
      <c r="I21" s="1">
        <f t="shared" si="5"/>
        <v>4243.88</v>
      </c>
      <c r="T21" s="2">
        <f t="shared" si="0"/>
        <v>8487.76</v>
      </c>
      <c r="U21" s="21"/>
      <c r="V21" s="1">
        <f t="shared" si="6"/>
        <v>8487.76</v>
      </c>
      <c r="W21" s="3"/>
      <c r="BD21" s="21">
        <v>1314.46</v>
      </c>
      <c r="BE21" s="21"/>
      <c r="BF21" s="1">
        <f t="shared" si="3"/>
        <v>1314.46</v>
      </c>
      <c r="BH21" s="21">
        <v>1314.46</v>
      </c>
      <c r="BI21" s="21"/>
      <c r="BJ21" s="1">
        <f t="shared" si="4"/>
        <v>1314.46</v>
      </c>
    </row>
    <row r="22" spans="1:62" s="1" customFormat="1" x14ac:dyDescent="0.3">
      <c r="A22" s="19"/>
      <c r="B22" s="11" t="s">
        <v>75</v>
      </c>
      <c r="C22" s="16"/>
      <c r="D22" s="20">
        <v>6260</v>
      </c>
      <c r="E22" s="21">
        <v>0</v>
      </c>
      <c r="F22" s="21">
        <v>0</v>
      </c>
      <c r="G22" s="21">
        <v>0</v>
      </c>
      <c r="H22" s="21"/>
      <c r="T22" s="2"/>
      <c r="U22" s="21"/>
      <c r="W22" s="3"/>
      <c r="BD22" s="21"/>
      <c r="BE22" s="21"/>
      <c r="BH22" s="21"/>
      <c r="BI22" s="21"/>
    </row>
    <row r="23" spans="1:62" s="1" customFormat="1" x14ac:dyDescent="0.3">
      <c r="A23" s="19"/>
      <c r="B23" s="11" t="s">
        <v>76</v>
      </c>
      <c r="C23" s="16"/>
      <c r="D23" s="20"/>
      <c r="E23" s="21"/>
      <c r="F23" s="21"/>
      <c r="G23" s="21"/>
      <c r="H23" s="21"/>
      <c r="T23" s="2"/>
      <c r="U23" s="21"/>
      <c r="W23" s="3"/>
      <c r="BD23" s="21"/>
      <c r="BE23" s="21"/>
      <c r="BH23" s="21"/>
      <c r="BI23" s="21"/>
    </row>
    <row r="24" spans="1:62" s="1" customFormat="1" x14ac:dyDescent="0.3">
      <c r="A24" s="19"/>
      <c r="B24" s="11" t="s">
        <v>88</v>
      </c>
      <c r="C24" s="16"/>
      <c r="D24" s="20"/>
      <c r="E24" s="21">
        <v>20</v>
      </c>
      <c r="F24" s="21">
        <v>60</v>
      </c>
      <c r="G24" s="21">
        <v>20</v>
      </c>
      <c r="H24" s="21">
        <v>40</v>
      </c>
      <c r="I24" s="1">
        <f t="shared" si="5"/>
        <v>60</v>
      </c>
      <c r="T24" s="2"/>
      <c r="U24" s="21"/>
      <c r="W24" s="3"/>
      <c r="BD24" s="21"/>
      <c r="BE24" s="21"/>
      <c r="BH24" s="21"/>
      <c r="BI24" s="21"/>
    </row>
    <row r="25" spans="1:62" s="1" customFormat="1" x14ac:dyDescent="0.3">
      <c r="A25" s="19"/>
      <c r="B25" s="11" t="s">
        <v>8</v>
      </c>
      <c r="C25" s="16">
        <v>41239999</v>
      </c>
      <c r="D25" s="20">
        <v>500</v>
      </c>
      <c r="E25" s="21">
        <v>0</v>
      </c>
      <c r="F25" s="21">
        <v>0</v>
      </c>
      <c r="G25" s="21">
        <v>0</v>
      </c>
      <c r="H25" s="21">
        <v>0</v>
      </c>
      <c r="I25" s="1">
        <f t="shared" si="5"/>
        <v>0</v>
      </c>
      <c r="S25" s="3"/>
      <c r="T25" s="2">
        <f t="shared" si="0"/>
        <v>0</v>
      </c>
      <c r="U25" s="21"/>
      <c r="V25" s="1">
        <f t="shared" si="6"/>
        <v>0</v>
      </c>
      <c r="W25" s="3"/>
      <c r="BD25" s="21">
        <v>40</v>
      </c>
      <c r="BE25" s="21">
        <v>40</v>
      </c>
      <c r="BF25" s="1">
        <f t="shared" si="3"/>
        <v>80</v>
      </c>
      <c r="BH25" s="21">
        <v>40</v>
      </c>
      <c r="BI25" s="21">
        <v>40</v>
      </c>
      <c r="BJ25" s="1">
        <f t="shared" si="4"/>
        <v>80</v>
      </c>
    </row>
    <row r="26" spans="1:62" s="1" customFormat="1" x14ac:dyDescent="0.3">
      <c r="A26" s="19"/>
      <c r="B26" s="22" t="s">
        <v>21</v>
      </c>
      <c r="C26" s="26"/>
      <c r="D26" s="23">
        <f>SUM(D15:D25)</f>
        <v>70260</v>
      </c>
      <c r="E26" s="27">
        <f>SUM(E15:E25)</f>
        <v>74</v>
      </c>
      <c r="F26" s="27">
        <f>SUM(F15:F25)</f>
        <v>5794.88</v>
      </c>
      <c r="G26" s="27">
        <f>SUM(G15:G25)</f>
        <v>74</v>
      </c>
      <c r="H26" s="27">
        <f>SUM(H15:H25)</f>
        <v>5720.88</v>
      </c>
      <c r="T26" s="2">
        <f t="shared" si="0"/>
        <v>5794.88</v>
      </c>
      <c r="U26" s="27">
        <f>SUM(U15:U25)</f>
        <v>159.1</v>
      </c>
      <c r="W26" s="3">
        <f>SUM(V15:V25)</f>
        <v>11628.86</v>
      </c>
      <c r="BD26" s="27">
        <f>SUM(BD15:BD25)</f>
        <v>2066.2600000000002</v>
      </c>
      <c r="BE26" s="27">
        <f>SUM(BE15:BE25)</f>
        <v>5271.1</v>
      </c>
      <c r="BF26" s="1">
        <f t="shared" si="3"/>
        <v>7337.3600000000006</v>
      </c>
      <c r="BH26" s="27">
        <f>SUM(BH15:BH25)</f>
        <v>2066.2600000000002</v>
      </c>
      <c r="BI26" s="27">
        <f>SUM(BI15:BI25)</f>
        <v>5271.1</v>
      </c>
      <c r="BJ26" s="1">
        <f t="shared" si="4"/>
        <v>7337.3600000000006</v>
      </c>
    </row>
    <row r="27" spans="1:62" s="1" customFormat="1" x14ac:dyDescent="0.3">
      <c r="A27" s="15" t="s">
        <v>37</v>
      </c>
      <c r="B27" s="11"/>
      <c r="C27" s="16"/>
      <c r="D27" s="20"/>
      <c r="E27" s="18"/>
      <c r="F27" s="18"/>
      <c r="G27" s="18"/>
      <c r="H27" s="18"/>
      <c r="T27" s="2">
        <f t="shared" si="0"/>
        <v>0</v>
      </c>
      <c r="U27" s="18"/>
      <c r="V27" s="1">
        <f t="shared" si="6"/>
        <v>0</v>
      </c>
      <c r="W27" s="3"/>
      <c r="BD27" s="18"/>
      <c r="BE27" s="18"/>
      <c r="BF27" s="1">
        <f t="shared" si="3"/>
        <v>0</v>
      </c>
      <c r="BH27" s="18"/>
      <c r="BI27" s="18"/>
      <c r="BJ27" s="1">
        <f t="shared" si="4"/>
        <v>0</v>
      </c>
    </row>
    <row r="28" spans="1:62" s="1" customFormat="1" x14ac:dyDescent="0.3">
      <c r="A28" s="19"/>
      <c r="B28" s="11" t="s">
        <v>9</v>
      </c>
      <c r="C28" s="16">
        <v>41300003</v>
      </c>
      <c r="D28" s="20">
        <v>150000</v>
      </c>
      <c r="E28" s="21">
        <v>0</v>
      </c>
      <c r="F28" s="21">
        <v>0</v>
      </c>
      <c r="G28" s="21">
        <v>0</v>
      </c>
      <c r="H28" s="21">
        <v>0</v>
      </c>
      <c r="I28" s="1">
        <f t="shared" ref="I28:I29" si="7">SUM(G28:H28)</f>
        <v>0</v>
      </c>
      <c r="S28" s="3"/>
      <c r="T28" s="2">
        <f t="shared" si="0"/>
        <v>0</v>
      </c>
      <c r="U28" s="21"/>
      <c r="V28" s="1">
        <f t="shared" si="6"/>
        <v>0</v>
      </c>
      <c r="W28" s="3"/>
      <c r="BD28" s="21">
        <v>29826.58</v>
      </c>
      <c r="BE28" s="21"/>
      <c r="BF28" s="1">
        <f t="shared" si="3"/>
        <v>29826.58</v>
      </c>
      <c r="BH28" s="21">
        <v>29826.58</v>
      </c>
      <c r="BI28" s="21"/>
      <c r="BJ28" s="1">
        <f t="shared" si="4"/>
        <v>29826.58</v>
      </c>
    </row>
    <row r="29" spans="1:62" s="1" customFormat="1" x14ac:dyDescent="0.3">
      <c r="A29" s="19"/>
      <c r="B29" s="11" t="s">
        <v>23</v>
      </c>
      <c r="C29" s="16">
        <v>41300004</v>
      </c>
      <c r="D29" s="20">
        <v>500</v>
      </c>
      <c r="E29" s="21">
        <v>0</v>
      </c>
      <c r="F29" s="21">
        <v>0</v>
      </c>
      <c r="G29" s="21">
        <v>0</v>
      </c>
      <c r="H29" s="21">
        <v>0</v>
      </c>
      <c r="I29" s="1">
        <f t="shared" si="7"/>
        <v>0</v>
      </c>
      <c r="R29" s="3"/>
      <c r="T29" s="2">
        <f t="shared" si="0"/>
        <v>0</v>
      </c>
      <c r="U29" s="21"/>
      <c r="V29" s="1">
        <f t="shared" si="6"/>
        <v>0</v>
      </c>
      <c r="W29" s="3"/>
      <c r="BD29" s="21"/>
      <c r="BE29" s="21"/>
      <c r="BF29" s="1">
        <f t="shared" si="3"/>
        <v>0</v>
      </c>
      <c r="BH29" s="21"/>
      <c r="BI29" s="21"/>
      <c r="BJ29" s="1">
        <f t="shared" si="4"/>
        <v>0</v>
      </c>
    </row>
    <row r="30" spans="1:62" s="1" customFormat="1" x14ac:dyDescent="0.3">
      <c r="A30" s="19"/>
      <c r="B30" s="22" t="s">
        <v>21</v>
      </c>
      <c r="C30" s="16"/>
      <c r="D30" s="23">
        <f>SUM(D28:D29)</f>
        <v>150500</v>
      </c>
      <c r="E30" s="27">
        <f>SUM(E28:E29)</f>
        <v>0</v>
      </c>
      <c r="F30" s="27">
        <f>SUM(F28:F29)</f>
        <v>0</v>
      </c>
      <c r="G30" s="27">
        <f>SUM(G28:G29)</f>
        <v>0</v>
      </c>
      <c r="H30" s="27">
        <f>SUM(H28:H29)</f>
        <v>0</v>
      </c>
      <c r="T30" s="2">
        <f t="shared" si="0"/>
        <v>0</v>
      </c>
      <c r="U30" s="27">
        <f>SUM(U28:U29)</f>
        <v>0</v>
      </c>
      <c r="V30" s="1">
        <f>SUM(V28:V29)</f>
        <v>0</v>
      </c>
      <c r="W30" s="3">
        <f>SUM(V27:V29)</f>
        <v>0</v>
      </c>
      <c r="BD30" s="27">
        <f>SUM(BD28:BD29)</f>
        <v>29826.58</v>
      </c>
      <c r="BE30" s="27">
        <f>SUM(BE28:BE29)</f>
        <v>0</v>
      </c>
      <c r="BF30" s="1">
        <f t="shared" si="3"/>
        <v>29826.58</v>
      </c>
      <c r="BH30" s="27">
        <f>SUM(BH28:BH29)</f>
        <v>29826.58</v>
      </c>
      <c r="BI30" s="27">
        <f>SUM(BI28:BI29)</f>
        <v>0</v>
      </c>
      <c r="BJ30" s="1">
        <f t="shared" si="4"/>
        <v>29826.58</v>
      </c>
    </row>
    <row r="31" spans="1:62" s="1" customFormat="1" x14ac:dyDescent="0.3">
      <c r="A31" s="15" t="s">
        <v>38</v>
      </c>
      <c r="B31" s="11"/>
      <c r="C31" s="16"/>
      <c r="D31" s="20"/>
      <c r="E31" s="25"/>
      <c r="F31" s="25"/>
      <c r="G31" s="25"/>
      <c r="H31" s="25"/>
      <c r="T31" s="2">
        <f t="shared" si="0"/>
        <v>0</v>
      </c>
      <c r="U31" s="25"/>
      <c r="V31" s="1">
        <f t="shared" si="6"/>
        <v>0</v>
      </c>
      <c r="W31" s="3"/>
      <c r="BD31" s="25"/>
      <c r="BE31" s="25"/>
      <c r="BF31" s="1">
        <f t="shared" si="3"/>
        <v>0</v>
      </c>
      <c r="BH31" s="25"/>
      <c r="BI31" s="25"/>
      <c r="BJ31" s="1">
        <f t="shared" si="4"/>
        <v>0</v>
      </c>
    </row>
    <row r="32" spans="1:62" s="1" customFormat="1" x14ac:dyDescent="0.3">
      <c r="A32" s="15"/>
      <c r="B32" s="11"/>
      <c r="C32" s="16"/>
      <c r="D32" s="20">
        <v>0</v>
      </c>
      <c r="E32" s="18">
        <v>0</v>
      </c>
      <c r="F32" s="18">
        <v>0</v>
      </c>
      <c r="G32" s="18">
        <v>0</v>
      </c>
      <c r="H32" s="18">
        <v>0</v>
      </c>
      <c r="T32" s="2">
        <f t="shared" si="0"/>
        <v>0</v>
      </c>
      <c r="U32" s="18"/>
      <c r="V32" s="1">
        <f t="shared" si="6"/>
        <v>0</v>
      </c>
      <c r="W32" s="3"/>
      <c r="BD32" s="18">
        <v>0</v>
      </c>
      <c r="BE32" s="18"/>
      <c r="BF32" s="1">
        <f t="shared" si="3"/>
        <v>0</v>
      </c>
      <c r="BH32" s="18">
        <v>0</v>
      </c>
      <c r="BI32" s="18"/>
      <c r="BJ32" s="1">
        <f t="shared" si="4"/>
        <v>0</v>
      </c>
    </row>
    <row r="33" spans="1:62" s="1" customFormat="1" x14ac:dyDescent="0.3">
      <c r="A33" s="15"/>
      <c r="B33" s="22" t="s">
        <v>21</v>
      </c>
      <c r="C33" s="16"/>
      <c r="D33" s="28">
        <f>SUM(D32)</f>
        <v>0</v>
      </c>
      <c r="E33" s="28">
        <f>SUM(E32)</f>
        <v>0</v>
      </c>
      <c r="F33" s="28">
        <f>SUM(F32)</f>
        <v>0</v>
      </c>
      <c r="G33" s="28">
        <f>SUM(G32)</f>
        <v>0</v>
      </c>
      <c r="H33" s="28">
        <f>SUM(H32)</f>
        <v>0</v>
      </c>
      <c r="T33" s="2">
        <f t="shared" si="0"/>
        <v>0</v>
      </c>
      <c r="U33" s="28">
        <f>SUM(U32)</f>
        <v>0</v>
      </c>
      <c r="V33" s="1">
        <f t="shared" si="6"/>
        <v>0</v>
      </c>
      <c r="W33" s="3">
        <f>SUM(V31)</f>
        <v>0</v>
      </c>
      <c r="BD33" s="28">
        <f>SUM(BD32)</f>
        <v>0</v>
      </c>
      <c r="BE33" s="28">
        <f>SUM(BE32)</f>
        <v>0</v>
      </c>
      <c r="BF33" s="1">
        <f t="shared" si="3"/>
        <v>0</v>
      </c>
      <c r="BH33" s="28">
        <f>SUM(BH32)</f>
        <v>0</v>
      </c>
      <c r="BI33" s="28">
        <f>SUM(BI32)</f>
        <v>0</v>
      </c>
      <c r="BJ33" s="1">
        <f t="shared" si="4"/>
        <v>0</v>
      </c>
    </row>
    <row r="34" spans="1:62" s="1" customFormat="1" x14ac:dyDescent="0.3">
      <c r="A34" s="15" t="s">
        <v>39</v>
      </c>
      <c r="B34" s="11"/>
      <c r="C34" s="16"/>
      <c r="D34" s="20"/>
      <c r="E34" s="25"/>
      <c r="F34" s="25"/>
      <c r="G34" s="25"/>
      <c r="H34" s="25"/>
      <c r="T34" s="2">
        <f t="shared" si="0"/>
        <v>0</v>
      </c>
      <c r="U34" s="25"/>
      <c r="V34" s="1">
        <f t="shared" si="6"/>
        <v>0</v>
      </c>
      <c r="W34" s="3"/>
      <c r="BD34" s="25"/>
      <c r="BE34" s="25"/>
      <c r="BF34" s="1">
        <f t="shared" si="3"/>
        <v>0</v>
      </c>
      <c r="BH34" s="25"/>
      <c r="BI34" s="25"/>
      <c r="BJ34" s="1">
        <f t="shared" si="4"/>
        <v>0</v>
      </c>
    </row>
    <row r="35" spans="1:62" s="1" customFormat="1" x14ac:dyDescent="0.3">
      <c r="A35" s="19"/>
      <c r="B35" s="11" t="s">
        <v>40</v>
      </c>
      <c r="C35" s="16">
        <v>41500004</v>
      </c>
      <c r="D35" s="20">
        <v>2000</v>
      </c>
      <c r="E35" s="21">
        <v>3000</v>
      </c>
      <c r="F35" s="21">
        <v>3000</v>
      </c>
      <c r="G35" s="21">
        <v>3000</v>
      </c>
      <c r="H35" s="21">
        <v>0</v>
      </c>
      <c r="I35" s="1">
        <f t="shared" ref="I35:I36" si="8">SUM(G35:H35)</f>
        <v>3000</v>
      </c>
      <c r="S35" s="3"/>
      <c r="T35" s="2">
        <f t="shared" si="0"/>
        <v>6000</v>
      </c>
      <c r="U35" s="21"/>
      <c r="V35" s="1">
        <f t="shared" si="6"/>
        <v>6000</v>
      </c>
      <c r="W35" s="3"/>
      <c r="BD35" s="21"/>
      <c r="BE35" s="21"/>
      <c r="BF35" s="1">
        <f t="shared" si="3"/>
        <v>0</v>
      </c>
      <c r="BH35" s="21"/>
      <c r="BI35" s="21"/>
      <c r="BJ35" s="1">
        <f t="shared" si="4"/>
        <v>0</v>
      </c>
    </row>
    <row r="36" spans="1:62" s="1" customFormat="1" x14ac:dyDescent="0.3">
      <c r="A36" s="19"/>
      <c r="B36" s="11" t="s">
        <v>10</v>
      </c>
      <c r="C36" s="16">
        <v>41599999</v>
      </c>
      <c r="D36" s="20">
        <v>1500</v>
      </c>
      <c r="E36" s="21"/>
      <c r="F36" s="21">
        <v>20</v>
      </c>
      <c r="G36" s="21"/>
      <c r="H36" s="21">
        <v>20</v>
      </c>
      <c r="I36" s="1">
        <f t="shared" si="8"/>
        <v>20</v>
      </c>
      <c r="T36" s="2">
        <f t="shared" si="0"/>
        <v>40</v>
      </c>
      <c r="U36" s="21">
        <v>100</v>
      </c>
      <c r="V36" s="1">
        <f t="shared" si="6"/>
        <v>140</v>
      </c>
      <c r="W36" s="3"/>
      <c r="BD36" s="21"/>
      <c r="BE36" s="21">
        <v>200</v>
      </c>
      <c r="BF36" s="1">
        <f t="shared" si="3"/>
        <v>200</v>
      </c>
      <c r="BH36" s="21"/>
      <c r="BI36" s="21">
        <v>200</v>
      </c>
      <c r="BJ36" s="1">
        <f t="shared" si="4"/>
        <v>200</v>
      </c>
    </row>
    <row r="37" spans="1:62" s="1" customFormat="1" x14ac:dyDescent="0.3">
      <c r="A37" s="19"/>
      <c r="B37" s="22" t="s">
        <v>21</v>
      </c>
      <c r="C37" s="29"/>
      <c r="D37" s="23">
        <f>SUM(D35:D36)</f>
        <v>3500</v>
      </c>
      <c r="E37" s="23">
        <f>SUM(E35:E36)</f>
        <v>3000</v>
      </c>
      <c r="F37" s="23">
        <f>SUM(F35:F36)</f>
        <v>3020</v>
      </c>
      <c r="G37" s="23">
        <f>SUM(G35:G36)</f>
        <v>3000</v>
      </c>
      <c r="H37" s="23">
        <f>SUM(H35:H36)</f>
        <v>20</v>
      </c>
      <c r="T37" s="2">
        <f t="shared" si="0"/>
        <v>3020</v>
      </c>
      <c r="U37" s="23">
        <f>SUM(U35:U36)</f>
        <v>100</v>
      </c>
      <c r="W37" s="3">
        <f>SUM(V35)</f>
        <v>6000</v>
      </c>
      <c r="BD37" s="23">
        <f>SUM(BD35:BD36)</f>
        <v>0</v>
      </c>
      <c r="BE37" s="23">
        <f>SUM(BE35:BE36)</f>
        <v>200</v>
      </c>
      <c r="BF37" s="1">
        <f t="shared" si="3"/>
        <v>200</v>
      </c>
      <c r="BH37" s="23">
        <f>SUM(BH35:BH36)</f>
        <v>0</v>
      </c>
      <c r="BI37" s="23">
        <f>SUM(BI35:BI36)</f>
        <v>200</v>
      </c>
      <c r="BJ37" s="1">
        <f t="shared" si="4"/>
        <v>200</v>
      </c>
    </row>
    <row r="38" spans="1:62" s="1" customFormat="1" x14ac:dyDescent="0.3">
      <c r="A38" s="15" t="s">
        <v>41</v>
      </c>
      <c r="B38" s="11"/>
      <c r="C38" s="14"/>
      <c r="D38" s="30">
        <v>0</v>
      </c>
      <c r="E38" s="25">
        <v>0</v>
      </c>
      <c r="F38" s="25">
        <v>0</v>
      </c>
      <c r="G38" s="25">
        <v>0</v>
      </c>
      <c r="H38" s="25">
        <v>0</v>
      </c>
      <c r="T38" s="2">
        <f t="shared" si="0"/>
        <v>0</v>
      </c>
      <c r="U38" s="25">
        <v>0</v>
      </c>
      <c r="V38" s="1">
        <f t="shared" si="6"/>
        <v>0</v>
      </c>
      <c r="W38" s="3"/>
      <c r="BD38" s="25">
        <v>0</v>
      </c>
      <c r="BE38" s="25">
        <v>0</v>
      </c>
      <c r="BF38" s="1">
        <f t="shared" si="3"/>
        <v>0</v>
      </c>
      <c r="BH38" s="25">
        <v>0</v>
      </c>
      <c r="BI38" s="25">
        <v>0</v>
      </c>
      <c r="BJ38" s="1">
        <f t="shared" si="4"/>
        <v>0</v>
      </c>
    </row>
    <row r="39" spans="1:62" s="1" customFormat="1" x14ac:dyDescent="0.3">
      <c r="A39" s="15"/>
      <c r="B39" s="22" t="s">
        <v>21</v>
      </c>
      <c r="C39" s="29"/>
      <c r="D39" s="23">
        <f>SUM(D38)</f>
        <v>0</v>
      </c>
      <c r="E39" s="23">
        <f>SUM(E38)</f>
        <v>0</v>
      </c>
      <c r="F39" s="23">
        <f>SUM(F38)</f>
        <v>0</v>
      </c>
      <c r="G39" s="23">
        <f>SUM(G38)</f>
        <v>0</v>
      </c>
      <c r="H39" s="23">
        <f>SUM(H38)</f>
        <v>0</v>
      </c>
      <c r="T39" s="2">
        <f t="shared" si="0"/>
        <v>0</v>
      </c>
      <c r="U39" s="23">
        <f>SUM(U38)</f>
        <v>0</v>
      </c>
      <c r="V39" s="1">
        <f t="shared" si="6"/>
        <v>0</v>
      </c>
      <c r="W39" s="3"/>
      <c r="BD39" s="23">
        <f>SUM(BD38)</f>
        <v>0</v>
      </c>
      <c r="BE39" s="23">
        <f>SUM(BE38)</f>
        <v>0</v>
      </c>
      <c r="BF39" s="1">
        <f t="shared" si="3"/>
        <v>0</v>
      </c>
      <c r="BH39" s="23">
        <f>SUM(BH38)</f>
        <v>0</v>
      </c>
      <c r="BI39" s="23">
        <f>SUM(BI38)</f>
        <v>0</v>
      </c>
      <c r="BJ39" s="1">
        <f t="shared" si="4"/>
        <v>0</v>
      </c>
    </row>
    <row r="40" spans="1:62" s="1" customFormat="1" x14ac:dyDescent="0.3">
      <c r="A40" s="15" t="s">
        <v>42</v>
      </c>
      <c r="B40" s="11"/>
      <c r="C40" s="14"/>
      <c r="D40" s="30"/>
      <c r="E40" s="25"/>
      <c r="F40" s="25"/>
      <c r="G40" s="25"/>
      <c r="H40" s="25"/>
      <c r="T40" s="2">
        <f t="shared" ref="T40:T57" si="9">SUM(G40:S40)</f>
        <v>0</v>
      </c>
      <c r="U40" s="25"/>
      <c r="V40" s="1">
        <f t="shared" si="6"/>
        <v>0</v>
      </c>
      <c r="W40" s="3"/>
      <c r="BD40" s="25"/>
      <c r="BE40" s="25"/>
      <c r="BF40" s="1">
        <f t="shared" si="3"/>
        <v>0</v>
      </c>
      <c r="BH40" s="25"/>
      <c r="BI40" s="25"/>
      <c r="BJ40" s="1">
        <f t="shared" si="4"/>
        <v>0</v>
      </c>
    </row>
    <row r="41" spans="1:62" s="1" customFormat="1" x14ac:dyDescent="0.3">
      <c r="A41" s="15" t="s">
        <v>43</v>
      </c>
      <c r="B41" s="11"/>
      <c r="C41" s="16"/>
      <c r="D41" s="17"/>
      <c r="E41" s="18"/>
      <c r="F41" s="18"/>
      <c r="G41" s="18"/>
      <c r="H41" s="18"/>
      <c r="T41" s="2">
        <f t="shared" si="9"/>
        <v>0</v>
      </c>
      <c r="U41" s="18"/>
      <c r="V41" s="1">
        <f t="shared" si="6"/>
        <v>0</v>
      </c>
      <c r="W41" s="3"/>
      <c r="BD41" s="18"/>
      <c r="BE41" s="18"/>
      <c r="BF41" s="1">
        <f t="shared" si="3"/>
        <v>0</v>
      </c>
      <c r="BH41" s="18"/>
      <c r="BI41" s="18"/>
      <c r="BJ41" s="1">
        <f t="shared" si="4"/>
        <v>0</v>
      </c>
    </row>
    <row r="42" spans="1:62" s="1" customFormat="1" x14ac:dyDescent="0.3">
      <c r="A42" s="19"/>
      <c r="B42" s="11" t="s">
        <v>44</v>
      </c>
      <c r="C42" s="16">
        <v>42100001</v>
      </c>
      <c r="D42" s="20">
        <v>450000</v>
      </c>
      <c r="E42" s="21">
        <v>85510.63</v>
      </c>
      <c r="F42" s="21">
        <v>85510.63</v>
      </c>
      <c r="G42" s="21">
        <v>85510.63</v>
      </c>
      <c r="H42" s="21">
        <v>0</v>
      </c>
      <c r="I42" s="1">
        <f t="shared" ref="I42:I52" si="10">SUM(G42:H42)</f>
        <v>85510.63</v>
      </c>
      <c r="S42" s="3"/>
      <c r="T42" s="2">
        <f t="shared" si="9"/>
        <v>171021.26</v>
      </c>
      <c r="U42" s="21">
        <v>49887.63</v>
      </c>
      <c r="V42" s="1">
        <f t="shared" si="6"/>
        <v>220908.89</v>
      </c>
      <c r="W42" s="3"/>
      <c r="BD42" s="21">
        <v>31315.69</v>
      </c>
      <c r="BE42" s="21">
        <v>122353.02</v>
      </c>
      <c r="BF42" s="1">
        <f t="shared" si="3"/>
        <v>153668.71</v>
      </c>
      <c r="BH42" s="21">
        <v>31315.69</v>
      </c>
      <c r="BI42" s="21">
        <v>122353.02</v>
      </c>
      <c r="BJ42" s="1">
        <f t="shared" si="4"/>
        <v>153668.71</v>
      </c>
    </row>
    <row r="43" spans="1:62" s="1" customFormat="1" x14ac:dyDescent="0.3">
      <c r="A43" s="8"/>
      <c r="B43" s="32" t="s">
        <v>45</v>
      </c>
      <c r="C43" s="29">
        <v>42100002</v>
      </c>
      <c r="D43" s="33">
        <v>8520000</v>
      </c>
      <c r="E43" s="34">
        <v>859530.09</v>
      </c>
      <c r="F43" s="34">
        <v>1696173.91</v>
      </c>
      <c r="G43" s="34">
        <v>859530.09</v>
      </c>
      <c r="H43" s="34">
        <v>836643.82</v>
      </c>
      <c r="I43" s="1">
        <f t="shared" si="10"/>
        <v>1696173.91</v>
      </c>
      <c r="S43" s="3"/>
      <c r="T43" s="2">
        <f t="shared" si="9"/>
        <v>3392347.82</v>
      </c>
      <c r="U43" s="21">
        <v>1341392.78</v>
      </c>
      <c r="V43" s="1">
        <f t="shared" si="6"/>
        <v>4733740.5999999996</v>
      </c>
      <c r="W43" s="3"/>
      <c r="BD43" s="21">
        <v>777376.62</v>
      </c>
      <c r="BE43" s="21">
        <v>2102205.69</v>
      </c>
      <c r="BF43" s="1">
        <f t="shared" si="3"/>
        <v>2879582.31</v>
      </c>
      <c r="BH43" s="21">
        <v>777376.62</v>
      </c>
      <c r="BI43" s="21">
        <v>2102205.69</v>
      </c>
      <c r="BJ43" s="1">
        <f t="shared" si="4"/>
        <v>2879582.31</v>
      </c>
    </row>
    <row r="44" spans="1:62" s="1" customFormat="1" x14ac:dyDescent="0.3">
      <c r="A44" s="19"/>
      <c r="B44" s="11" t="s">
        <v>11</v>
      </c>
      <c r="C44" s="16">
        <v>42100004</v>
      </c>
      <c r="D44" s="20">
        <v>2700000</v>
      </c>
      <c r="E44" s="21">
        <v>215395.66</v>
      </c>
      <c r="F44" s="21">
        <v>362016.52</v>
      </c>
      <c r="G44" s="21">
        <v>215395.66</v>
      </c>
      <c r="H44" s="21">
        <v>146620.85999999999</v>
      </c>
      <c r="I44" s="1">
        <f t="shared" si="10"/>
        <v>362016.52</v>
      </c>
      <c r="P44" s="3"/>
      <c r="T44" s="2">
        <f t="shared" si="9"/>
        <v>724033.04</v>
      </c>
      <c r="U44" s="21">
        <v>369376.24</v>
      </c>
      <c r="V44" s="1">
        <f t="shared" si="6"/>
        <v>1093409.28</v>
      </c>
      <c r="W44" s="3"/>
      <c r="BD44" s="21">
        <v>188340.5</v>
      </c>
      <c r="BE44" s="21">
        <v>638553</v>
      </c>
      <c r="BF44" s="1">
        <f t="shared" si="3"/>
        <v>826893.5</v>
      </c>
      <c r="BH44" s="21">
        <v>188340.5</v>
      </c>
      <c r="BI44" s="21">
        <v>638553</v>
      </c>
      <c r="BJ44" s="1">
        <f t="shared" si="4"/>
        <v>826893.5</v>
      </c>
    </row>
    <row r="45" spans="1:62" s="1" customFormat="1" x14ac:dyDescent="0.3">
      <c r="A45" s="19"/>
      <c r="B45" s="11" t="s">
        <v>12</v>
      </c>
      <c r="C45" s="16">
        <v>42100005</v>
      </c>
      <c r="D45" s="20">
        <v>100000</v>
      </c>
      <c r="E45" s="21">
        <v>0</v>
      </c>
      <c r="F45" s="21">
        <v>0</v>
      </c>
      <c r="G45" s="21">
        <v>0</v>
      </c>
      <c r="H45" s="21">
        <v>0</v>
      </c>
      <c r="I45" s="1">
        <f t="shared" si="10"/>
        <v>0</v>
      </c>
      <c r="R45" s="3"/>
      <c r="T45" s="2">
        <f t="shared" si="9"/>
        <v>0</v>
      </c>
      <c r="U45" s="21"/>
      <c r="V45" s="1">
        <f t="shared" si="6"/>
        <v>0</v>
      </c>
      <c r="W45" s="3"/>
      <c r="BD45" s="21"/>
      <c r="BE45" s="21">
        <v>22943.64</v>
      </c>
      <c r="BF45" s="1">
        <f t="shared" si="3"/>
        <v>22943.64</v>
      </c>
      <c r="BH45" s="21"/>
      <c r="BI45" s="21">
        <v>22943.64</v>
      </c>
      <c r="BJ45" s="1">
        <f t="shared" si="4"/>
        <v>22943.64</v>
      </c>
    </row>
    <row r="46" spans="1:62" s="1" customFormat="1" x14ac:dyDescent="0.3">
      <c r="A46" s="19"/>
      <c r="B46" s="11" t="s">
        <v>13</v>
      </c>
      <c r="C46" s="16">
        <v>42100006</v>
      </c>
      <c r="D46" s="20">
        <v>5000000</v>
      </c>
      <c r="E46" s="21">
        <v>440212.34</v>
      </c>
      <c r="F46" s="21">
        <v>888041.1</v>
      </c>
      <c r="G46" s="21">
        <v>440212.34</v>
      </c>
      <c r="H46" s="21">
        <v>447828.76</v>
      </c>
      <c r="I46" s="1">
        <f t="shared" si="10"/>
        <v>888041.10000000009</v>
      </c>
      <c r="P46" s="3"/>
      <c r="T46" s="2">
        <f t="shared" si="9"/>
        <v>1776082.2000000002</v>
      </c>
      <c r="U46" s="21"/>
      <c r="V46" s="1">
        <f t="shared" si="6"/>
        <v>1776082.2000000002</v>
      </c>
      <c r="W46" s="3"/>
      <c r="BD46" s="21"/>
      <c r="BE46" s="21"/>
      <c r="BF46" s="1">
        <f t="shared" si="3"/>
        <v>0</v>
      </c>
      <c r="BH46" s="21"/>
      <c r="BI46" s="21"/>
      <c r="BJ46" s="1">
        <f t="shared" si="4"/>
        <v>0</v>
      </c>
    </row>
    <row r="47" spans="1:62" s="1" customFormat="1" x14ac:dyDescent="0.3">
      <c r="A47" s="19"/>
      <c r="B47" s="11" t="s">
        <v>14</v>
      </c>
      <c r="C47" s="16">
        <v>42100011</v>
      </c>
      <c r="D47" s="20">
        <v>500</v>
      </c>
      <c r="E47" s="21">
        <v>0</v>
      </c>
      <c r="F47" s="21">
        <v>0</v>
      </c>
      <c r="G47" s="21">
        <v>0</v>
      </c>
      <c r="H47" s="21">
        <v>0</v>
      </c>
      <c r="I47" s="1">
        <f t="shared" si="10"/>
        <v>0</v>
      </c>
      <c r="T47" s="2">
        <f t="shared" si="9"/>
        <v>0</v>
      </c>
      <c r="U47" s="21">
        <v>6</v>
      </c>
      <c r="V47" s="1">
        <f t="shared" si="6"/>
        <v>6</v>
      </c>
      <c r="W47" s="3"/>
      <c r="BD47" s="21"/>
      <c r="BE47" s="21">
        <v>18</v>
      </c>
      <c r="BF47" s="1">
        <f t="shared" si="3"/>
        <v>18</v>
      </c>
      <c r="BH47" s="21"/>
      <c r="BI47" s="21">
        <v>18</v>
      </c>
      <c r="BJ47" s="1">
        <f t="shared" si="4"/>
        <v>18</v>
      </c>
    </row>
    <row r="48" spans="1:62" s="1" customFormat="1" x14ac:dyDescent="0.3">
      <c r="A48" s="19"/>
      <c r="B48" s="11" t="s">
        <v>15</v>
      </c>
      <c r="C48" s="16">
        <v>42100012</v>
      </c>
      <c r="D48" s="20">
        <v>3300000</v>
      </c>
      <c r="E48" s="21">
        <v>217348.58</v>
      </c>
      <c r="F48" s="21">
        <v>217348.58</v>
      </c>
      <c r="G48" s="21">
        <v>217348.58</v>
      </c>
      <c r="H48" s="21">
        <v>0</v>
      </c>
      <c r="I48" s="1">
        <f t="shared" si="10"/>
        <v>217348.58</v>
      </c>
      <c r="T48" s="2">
        <f t="shared" si="9"/>
        <v>434697.16</v>
      </c>
      <c r="U48" s="21">
        <v>1218770.08</v>
      </c>
      <c r="V48" s="1">
        <f t="shared" si="6"/>
        <v>1653467.24</v>
      </c>
      <c r="W48" s="3"/>
      <c r="BD48" s="21">
        <v>640502.64</v>
      </c>
      <c r="BE48" s="21">
        <v>1250009.06</v>
      </c>
      <c r="BF48" s="1">
        <f t="shared" si="3"/>
        <v>1890511.7000000002</v>
      </c>
      <c r="BH48" s="21">
        <v>640502.64</v>
      </c>
      <c r="BI48" s="21">
        <v>1250009.06</v>
      </c>
      <c r="BJ48" s="1">
        <f t="shared" si="4"/>
        <v>1890511.7000000002</v>
      </c>
    </row>
    <row r="49" spans="1:62" s="1" customFormat="1" x14ac:dyDescent="0.3">
      <c r="A49" s="19"/>
      <c r="B49" s="11" t="s">
        <v>46</v>
      </c>
      <c r="C49" s="16">
        <v>42100013</v>
      </c>
      <c r="D49" s="20">
        <v>650000</v>
      </c>
      <c r="E49" s="21"/>
      <c r="F49" s="21">
        <v>189107.35</v>
      </c>
      <c r="G49" s="21"/>
      <c r="H49" s="21">
        <v>189107.35</v>
      </c>
      <c r="I49" s="1">
        <f t="shared" si="10"/>
        <v>189107.35</v>
      </c>
      <c r="T49" s="2">
        <f t="shared" si="9"/>
        <v>378214.7</v>
      </c>
      <c r="U49" s="21">
        <v>8957.1299999999992</v>
      </c>
      <c r="V49" s="1">
        <f t="shared" si="6"/>
        <v>387171.83</v>
      </c>
      <c r="W49" s="3"/>
      <c r="BD49" s="21">
        <v>0</v>
      </c>
      <c r="BE49" s="21">
        <v>8957.1299999999992</v>
      </c>
      <c r="BF49" s="1">
        <f t="shared" si="3"/>
        <v>8957.1299999999992</v>
      </c>
      <c r="BH49" s="21">
        <v>0</v>
      </c>
      <c r="BI49" s="21">
        <v>8957.1299999999992</v>
      </c>
      <c r="BJ49" s="1">
        <f t="shared" si="4"/>
        <v>8957.1299999999992</v>
      </c>
    </row>
    <row r="50" spans="1:62" s="1" customFormat="1" x14ac:dyDescent="0.3">
      <c r="A50" s="19"/>
      <c r="B50" s="11" t="s">
        <v>16</v>
      </c>
      <c r="C50" s="16">
        <v>42100014</v>
      </c>
      <c r="D50" s="20">
        <v>3000</v>
      </c>
      <c r="E50" s="21">
        <v>0</v>
      </c>
      <c r="F50" s="21">
        <v>0</v>
      </c>
      <c r="G50" s="21">
        <v>0</v>
      </c>
      <c r="H50" s="21">
        <v>0</v>
      </c>
      <c r="I50" s="1">
        <f t="shared" si="10"/>
        <v>0</v>
      </c>
      <c r="T50" s="2">
        <f t="shared" si="9"/>
        <v>0</v>
      </c>
      <c r="U50" s="21"/>
      <c r="V50" s="1">
        <f t="shared" si="6"/>
        <v>0</v>
      </c>
      <c r="W50" s="3"/>
      <c r="BD50" s="21">
        <v>768.64</v>
      </c>
      <c r="BE50" s="21"/>
      <c r="BF50" s="1">
        <f t="shared" si="3"/>
        <v>768.64</v>
      </c>
      <c r="BH50" s="21">
        <v>768.64</v>
      </c>
      <c r="BI50" s="21"/>
      <c r="BJ50" s="1">
        <f t="shared" si="4"/>
        <v>768.64</v>
      </c>
    </row>
    <row r="51" spans="1:62" s="1" customFormat="1" x14ac:dyDescent="0.3">
      <c r="A51" s="19"/>
      <c r="B51" s="11" t="s">
        <v>47</v>
      </c>
      <c r="C51" s="16">
        <v>42100015</v>
      </c>
      <c r="D51" s="20">
        <v>700000</v>
      </c>
      <c r="E51" s="31">
        <v>46197</v>
      </c>
      <c r="F51" s="31">
        <v>88244</v>
      </c>
      <c r="G51" s="31">
        <v>46197</v>
      </c>
      <c r="H51" s="31">
        <v>42047</v>
      </c>
      <c r="I51" s="1">
        <f t="shared" si="10"/>
        <v>88244</v>
      </c>
      <c r="R51" s="3"/>
      <c r="T51" s="2">
        <f t="shared" si="9"/>
        <v>176488</v>
      </c>
      <c r="U51" s="31">
        <v>105595</v>
      </c>
      <c r="V51" s="1">
        <f t="shared" si="6"/>
        <v>282083</v>
      </c>
      <c r="W51" s="3"/>
      <c r="BD51" s="31">
        <v>60383</v>
      </c>
      <c r="BE51" s="31">
        <v>144408</v>
      </c>
      <c r="BF51" s="1">
        <f t="shared" si="3"/>
        <v>204791</v>
      </c>
      <c r="BH51" s="31">
        <v>60383</v>
      </c>
      <c r="BI51" s="31">
        <v>144408</v>
      </c>
      <c r="BJ51" s="1">
        <f t="shared" si="4"/>
        <v>204791</v>
      </c>
    </row>
    <row r="52" spans="1:62" s="1" customFormat="1" x14ac:dyDescent="0.3">
      <c r="A52" s="19"/>
      <c r="B52" s="11" t="s">
        <v>17</v>
      </c>
      <c r="C52" s="16"/>
      <c r="D52" s="20">
        <v>500</v>
      </c>
      <c r="E52" s="31">
        <v>0</v>
      </c>
      <c r="F52" s="31">
        <v>0</v>
      </c>
      <c r="G52" s="31">
        <v>0</v>
      </c>
      <c r="H52" s="31">
        <v>0</v>
      </c>
      <c r="I52" s="1">
        <f t="shared" si="10"/>
        <v>0</v>
      </c>
      <c r="T52" s="2">
        <f t="shared" si="9"/>
        <v>0</v>
      </c>
      <c r="U52" s="31"/>
      <c r="V52" s="1">
        <f t="shared" si="6"/>
        <v>0</v>
      </c>
      <c r="W52" s="3"/>
      <c r="BD52" s="31"/>
      <c r="BE52" s="31"/>
      <c r="BF52" s="1">
        <f t="shared" si="3"/>
        <v>0</v>
      </c>
      <c r="BH52" s="31"/>
      <c r="BI52" s="31"/>
      <c r="BJ52" s="1">
        <f t="shared" si="4"/>
        <v>0</v>
      </c>
    </row>
    <row r="53" spans="1:62" s="1" customFormat="1" x14ac:dyDescent="0.3">
      <c r="A53" s="19"/>
      <c r="B53" s="22" t="s">
        <v>21</v>
      </c>
      <c r="C53" s="16"/>
      <c r="D53" s="23">
        <f>SUM(D42:D52)</f>
        <v>21424000</v>
      </c>
      <c r="E53" s="23">
        <f>SUM(E42:E52)</f>
        <v>1864194.3</v>
      </c>
      <c r="F53" s="23">
        <f>SUM(F42:F52)</f>
        <v>3526442.0900000003</v>
      </c>
      <c r="G53" s="23">
        <f>SUM(G42:G52)</f>
        <v>1864194.3</v>
      </c>
      <c r="H53" s="23">
        <f>SUM(H42:H52)</f>
        <v>1662247.79</v>
      </c>
      <c r="T53" s="2">
        <f t="shared" si="9"/>
        <v>3526442.09</v>
      </c>
      <c r="U53" s="23">
        <f>SUM(U42:U52)</f>
        <v>3093984.86</v>
      </c>
      <c r="W53" s="3">
        <f>SUM(V40:V52)</f>
        <v>10146869.039999999</v>
      </c>
      <c r="BD53" s="23">
        <f>SUM(BD42:BD52)</f>
        <v>1698687.0899999999</v>
      </c>
      <c r="BE53" s="23">
        <f>SUM(BE42:BE52)</f>
        <v>4289447.54</v>
      </c>
      <c r="BF53" s="1">
        <f t="shared" si="3"/>
        <v>5988134.6299999999</v>
      </c>
      <c r="BH53" s="23">
        <f>SUM(BH42:BH52)</f>
        <v>1698687.0899999999</v>
      </c>
      <c r="BI53" s="23">
        <f>SUM(BI42:BI52)</f>
        <v>4289447.54</v>
      </c>
      <c r="BJ53" s="1">
        <f t="shared" si="4"/>
        <v>5988134.6299999999</v>
      </c>
    </row>
    <row r="54" spans="1:62" s="1" customFormat="1" x14ac:dyDescent="0.3">
      <c r="A54" s="15" t="s">
        <v>48</v>
      </c>
      <c r="B54" s="11"/>
      <c r="C54" s="16"/>
      <c r="D54" s="20"/>
      <c r="E54" s="21"/>
      <c r="F54" s="21"/>
      <c r="G54" s="21"/>
      <c r="H54" s="21"/>
      <c r="T54" s="2">
        <f t="shared" si="9"/>
        <v>0</v>
      </c>
      <c r="U54" s="21"/>
      <c r="V54" s="1">
        <f t="shared" si="6"/>
        <v>0</v>
      </c>
      <c r="W54" s="3"/>
      <c r="BD54" s="21"/>
      <c r="BE54" s="21"/>
      <c r="BF54" s="1">
        <f t="shared" si="3"/>
        <v>0</v>
      </c>
      <c r="BH54" s="21"/>
      <c r="BI54" s="21"/>
      <c r="BJ54" s="1">
        <f t="shared" si="4"/>
        <v>0</v>
      </c>
    </row>
    <row r="55" spans="1:62" s="1" customFormat="1" x14ac:dyDescent="0.3">
      <c r="A55" s="15" t="s">
        <v>49</v>
      </c>
      <c r="B55" s="11"/>
      <c r="C55" s="16"/>
      <c r="D55" s="17"/>
      <c r="E55" s="18"/>
      <c r="F55" s="18"/>
      <c r="G55" s="18"/>
      <c r="H55" s="18"/>
      <c r="T55" s="2">
        <f t="shared" si="9"/>
        <v>0</v>
      </c>
      <c r="U55" s="18"/>
      <c r="V55" s="1">
        <f t="shared" si="6"/>
        <v>0</v>
      </c>
      <c r="W55" s="3"/>
      <c r="BD55" s="18"/>
      <c r="BE55" s="18"/>
      <c r="BF55" s="1">
        <f t="shared" si="3"/>
        <v>0</v>
      </c>
      <c r="BH55" s="18"/>
      <c r="BI55" s="18"/>
      <c r="BJ55" s="1">
        <f t="shared" si="4"/>
        <v>0</v>
      </c>
    </row>
    <row r="56" spans="1:62" s="1" customFormat="1" x14ac:dyDescent="0.3">
      <c r="A56" s="19"/>
      <c r="B56" s="11" t="s">
        <v>50</v>
      </c>
      <c r="C56" s="16">
        <v>43100002</v>
      </c>
      <c r="D56" s="20">
        <v>21178240</v>
      </c>
      <c r="E56" s="21"/>
      <c r="F56" s="21">
        <v>2274681</v>
      </c>
      <c r="G56" s="21"/>
      <c r="H56" s="21">
        <v>2274681</v>
      </c>
      <c r="I56" s="1">
        <f t="shared" ref="I56:I73" si="11">SUM(G56:H56)</f>
        <v>2274681</v>
      </c>
      <c r="T56" s="2">
        <f t="shared" si="9"/>
        <v>4549362</v>
      </c>
      <c r="U56" s="21">
        <v>2161299</v>
      </c>
      <c r="V56" s="1">
        <f t="shared" si="6"/>
        <v>6710661</v>
      </c>
      <c r="W56" s="3"/>
      <c r="BD56" s="21"/>
      <c r="BE56" s="21">
        <v>4322598</v>
      </c>
      <c r="BF56" s="1">
        <f t="shared" si="3"/>
        <v>4322598</v>
      </c>
      <c r="BH56" s="21"/>
      <c r="BI56" s="21">
        <v>4322598</v>
      </c>
      <c r="BJ56" s="1">
        <f t="shared" si="4"/>
        <v>4322598</v>
      </c>
    </row>
    <row r="57" spans="1:62" s="1" customFormat="1" x14ac:dyDescent="0.3">
      <c r="A57" s="19"/>
      <c r="B57" s="11" t="s">
        <v>51</v>
      </c>
      <c r="C57" s="16"/>
      <c r="D57" s="20"/>
      <c r="E57" s="21"/>
      <c r="F57" s="21"/>
      <c r="G57" s="21"/>
      <c r="H57" s="21"/>
      <c r="I57" s="1">
        <f t="shared" si="11"/>
        <v>0</v>
      </c>
      <c r="T57" s="2">
        <f t="shared" si="9"/>
        <v>0</v>
      </c>
      <c r="U57" s="21"/>
      <c r="V57" s="1">
        <f t="shared" si="6"/>
        <v>0</v>
      </c>
      <c r="W57" s="3"/>
      <c r="BD57" s="21"/>
      <c r="BE57" s="21"/>
      <c r="BF57" s="1">
        <f t="shared" si="3"/>
        <v>0</v>
      </c>
      <c r="BH57" s="21"/>
      <c r="BI57" s="21"/>
      <c r="BJ57" s="1">
        <f t="shared" si="4"/>
        <v>0</v>
      </c>
    </row>
    <row r="58" spans="1:62" s="1" customFormat="1" x14ac:dyDescent="0.3">
      <c r="A58" s="19"/>
      <c r="B58" s="11" t="s">
        <v>77</v>
      </c>
      <c r="C58" s="16"/>
      <c r="D58" s="20"/>
      <c r="E58" s="21"/>
      <c r="F58" s="21"/>
      <c r="G58" s="21"/>
      <c r="H58" s="21"/>
      <c r="T58" s="2"/>
      <c r="U58" s="21"/>
      <c r="W58" s="3"/>
      <c r="BD58" s="21"/>
      <c r="BE58" s="21"/>
      <c r="BH58" s="21"/>
      <c r="BI58" s="21"/>
    </row>
    <row r="59" spans="1:62" s="1" customFormat="1" x14ac:dyDescent="0.3">
      <c r="A59" s="19"/>
      <c r="B59" s="11" t="s">
        <v>89</v>
      </c>
      <c r="C59" s="16"/>
      <c r="D59" s="20"/>
      <c r="E59" s="21"/>
      <c r="F59" s="21">
        <v>2678400</v>
      </c>
      <c r="G59" s="21"/>
      <c r="H59" s="21">
        <v>2678400</v>
      </c>
      <c r="I59" s="1">
        <f t="shared" si="11"/>
        <v>2678400</v>
      </c>
      <c r="T59" s="2"/>
      <c r="U59" s="21"/>
      <c r="W59" s="3"/>
      <c r="BD59" s="21"/>
      <c r="BE59" s="21"/>
      <c r="BH59" s="21"/>
      <c r="BI59" s="21"/>
    </row>
    <row r="60" spans="1:62" s="1" customFormat="1" x14ac:dyDescent="0.3">
      <c r="A60" s="19"/>
      <c r="B60" s="11" t="s">
        <v>78</v>
      </c>
      <c r="C60" s="16"/>
      <c r="D60" s="20"/>
      <c r="E60" s="21"/>
      <c r="F60" s="21"/>
      <c r="G60" s="21"/>
      <c r="H60" s="21"/>
      <c r="I60" s="1">
        <f t="shared" si="11"/>
        <v>0</v>
      </c>
      <c r="T60" s="2"/>
      <c r="U60" s="21"/>
      <c r="W60" s="3"/>
      <c r="BD60" s="21"/>
      <c r="BE60" s="21"/>
      <c r="BH60" s="21"/>
      <c r="BI60" s="21"/>
    </row>
    <row r="61" spans="1:62" s="1" customFormat="1" x14ac:dyDescent="0.3">
      <c r="A61" s="19"/>
      <c r="B61" s="11" t="s">
        <v>90</v>
      </c>
      <c r="C61" s="16"/>
      <c r="D61" s="20"/>
      <c r="E61" s="21"/>
      <c r="F61" s="21">
        <v>744000</v>
      </c>
      <c r="G61" s="21"/>
      <c r="H61" s="21">
        <v>744000</v>
      </c>
      <c r="I61" s="1">
        <f t="shared" si="11"/>
        <v>744000</v>
      </c>
      <c r="T61" s="2"/>
      <c r="U61" s="21"/>
      <c r="W61" s="3"/>
      <c r="BD61" s="21"/>
      <c r="BE61" s="21"/>
      <c r="BH61" s="21"/>
      <c r="BI61" s="21"/>
    </row>
    <row r="62" spans="1:62" s="1" customFormat="1" x14ac:dyDescent="0.3">
      <c r="A62" s="19"/>
      <c r="B62" s="11" t="s">
        <v>91</v>
      </c>
      <c r="C62" s="16"/>
      <c r="D62" s="20"/>
      <c r="E62" s="21"/>
      <c r="F62" s="21"/>
      <c r="G62" s="21"/>
      <c r="H62" s="21"/>
      <c r="I62" s="1">
        <f t="shared" si="11"/>
        <v>0</v>
      </c>
      <c r="T62" s="2"/>
      <c r="U62" s="21"/>
      <c r="W62" s="3"/>
      <c r="BD62" s="21"/>
      <c r="BE62" s="21"/>
      <c r="BH62" s="21"/>
      <c r="BI62" s="21"/>
    </row>
    <row r="63" spans="1:62" s="1" customFormat="1" x14ac:dyDescent="0.3">
      <c r="A63" s="19"/>
      <c r="B63" s="11" t="s">
        <v>79</v>
      </c>
      <c r="C63" s="16"/>
      <c r="D63" s="20"/>
      <c r="E63" s="21"/>
      <c r="F63" s="21">
        <v>6000</v>
      </c>
      <c r="G63" s="21"/>
      <c r="H63" s="21">
        <v>6000</v>
      </c>
      <c r="I63" s="1">
        <f t="shared" si="11"/>
        <v>6000</v>
      </c>
      <c r="T63" s="2"/>
      <c r="U63" s="21"/>
      <c r="W63" s="3"/>
      <c r="BD63" s="21"/>
      <c r="BE63" s="21"/>
      <c r="BH63" s="21"/>
      <c r="BI63" s="21"/>
    </row>
    <row r="64" spans="1:62" s="1" customFormat="1" x14ac:dyDescent="0.3">
      <c r="A64" s="19"/>
      <c r="B64" s="11" t="s">
        <v>92</v>
      </c>
      <c r="C64" s="16"/>
      <c r="D64" s="20"/>
      <c r="E64" s="21"/>
      <c r="F64" s="21"/>
      <c r="G64" s="21"/>
      <c r="H64" s="21"/>
      <c r="I64" s="1">
        <f t="shared" si="11"/>
        <v>0</v>
      </c>
      <c r="T64" s="2"/>
      <c r="U64" s="21"/>
      <c r="W64" s="3"/>
      <c r="BD64" s="21"/>
      <c r="BE64" s="21"/>
      <c r="BH64" s="21"/>
      <c r="BI64" s="21"/>
    </row>
    <row r="65" spans="1:62" s="1" customFormat="1" x14ac:dyDescent="0.3">
      <c r="A65" s="19"/>
      <c r="B65" s="11" t="s">
        <v>93</v>
      </c>
      <c r="C65" s="16"/>
      <c r="D65" s="20"/>
      <c r="E65" s="21"/>
      <c r="F65" s="21"/>
      <c r="G65" s="21"/>
      <c r="H65" s="21"/>
      <c r="I65" s="1">
        <f t="shared" si="11"/>
        <v>0</v>
      </c>
      <c r="T65" s="2"/>
      <c r="U65" s="21"/>
      <c r="W65" s="3"/>
      <c r="BD65" s="21"/>
      <c r="BE65" s="21"/>
      <c r="BH65" s="21"/>
      <c r="BI65" s="21"/>
    </row>
    <row r="66" spans="1:62" s="1" customFormat="1" x14ac:dyDescent="0.3">
      <c r="A66" s="19"/>
      <c r="B66" s="11" t="s">
        <v>80</v>
      </c>
      <c r="C66" s="16"/>
      <c r="D66" s="20"/>
      <c r="E66" s="21"/>
      <c r="F66" s="21">
        <v>407000</v>
      </c>
      <c r="G66" s="21"/>
      <c r="H66" s="21">
        <v>407000</v>
      </c>
      <c r="I66" s="1">
        <f t="shared" si="11"/>
        <v>407000</v>
      </c>
      <c r="T66" s="2"/>
      <c r="U66" s="21"/>
      <c r="W66" s="3"/>
      <c r="BD66" s="21"/>
      <c r="BE66" s="21"/>
      <c r="BH66" s="21"/>
      <c r="BI66" s="21"/>
    </row>
    <row r="67" spans="1:62" s="1" customFormat="1" x14ac:dyDescent="0.3">
      <c r="A67" s="19"/>
      <c r="B67" s="11" t="s">
        <v>81</v>
      </c>
      <c r="C67" s="16"/>
      <c r="D67" s="20"/>
      <c r="E67" s="21"/>
      <c r="F67" s="21"/>
      <c r="G67" s="21"/>
      <c r="H67" s="21"/>
      <c r="I67" s="1">
        <f t="shared" si="11"/>
        <v>0</v>
      </c>
      <c r="T67" s="2"/>
      <c r="U67" s="21"/>
      <c r="W67" s="3"/>
      <c r="BD67" s="21"/>
      <c r="BE67" s="21"/>
      <c r="BH67" s="21"/>
      <c r="BI67" s="21"/>
    </row>
    <row r="68" spans="1:62" s="1" customFormat="1" x14ac:dyDescent="0.3">
      <c r="A68" s="19"/>
      <c r="B68" s="11" t="s">
        <v>53</v>
      </c>
      <c r="C68" s="16"/>
      <c r="D68" s="20"/>
      <c r="E68" s="21"/>
      <c r="F68" s="21">
        <v>194973</v>
      </c>
      <c r="G68" s="21"/>
      <c r="H68" s="21">
        <v>194973</v>
      </c>
      <c r="I68" s="1">
        <f t="shared" si="11"/>
        <v>194973</v>
      </c>
      <c r="T68" s="2"/>
      <c r="U68" s="21"/>
      <c r="W68" s="3"/>
      <c r="BD68" s="21"/>
      <c r="BE68" s="21"/>
      <c r="BH68" s="21"/>
      <c r="BI68" s="21"/>
    </row>
    <row r="69" spans="1:62" s="1" customFormat="1" x14ac:dyDescent="0.3">
      <c r="A69" s="19"/>
      <c r="B69" s="11" t="s">
        <v>74</v>
      </c>
      <c r="C69" s="16"/>
      <c r="D69" s="20"/>
      <c r="E69" s="21"/>
      <c r="F69" s="21">
        <v>28600</v>
      </c>
      <c r="G69" s="21"/>
      <c r="H69" s="21">
        <v>28600</v>
      </c>
      <c r="I69" s="1">
        <f t="shared" si="11"/>
        <v>28600</v>
      </c>
      <c r="T69" s="2"/>
      <c r="U69" s="21"/>
      <c r="W69" s="3"/>
      <c r="BD69" s="21"/>
      <c r="BE69" s="21"/>
      <c r="BH69" s="21"/>
      <c r="BI69" s="21"/>
    </row>
    <row r="70" spans="1:62" s="1" customFormat="1" x14ac:dyDescent="0.3">
      <c r="A70" s="19"/>
      <c r="B70" s="11" t="s">
        <v>52</v>
      </c>
      <c r="C70" s="16"/>
      <c r="D70" s="20"/>
      <c r="E70" s="21"/>
      <c r="F70" s="21">
        <v>10539</v>
      </c>
      <c r="G70" s="21"/>
      <c r="H70" s="21">
        <v>10539</v>
      </c>
      <c r="I70" s="1">
        <f t="shared" si="11"/>
        <v>10539</v>
      </c>
      <c r="T70" s="2"/>
      <c r="U70" s="21"/>
      <c r="W70" s="3"/>
      <c r="BD70" s="21"/>
      <c r="BE70" s="21"/>
      <c r="BH70" s="21"/>
      <c r="BI70" s="21"/>
    </row>
    <row r="71" spans="1:62" s="1" customFormat="1" x14ac:dyDescent="0.3">
      <c r="A71" s="19"/>
      <c r="B71" s="11" t="s">
        <v>82</v>
      </c>
      <c r="C71" s="16"/>
      <c r="D71" s="20"/>
      <c r="E71" s="21"/>
      <c r="F71" s="21">
        <v>220000</v>
      </c>
      <c r="G71" s="21"/>
      <c r="H71" s="21">
        <v>220000</v>
      </c>
      <c r="I71" s="1">
        <f t="shared" si="11"/>
        <v>220000</v>
      </c>
      <c r="T71" s="2"/>
      <c r="U71" s="21"/>
      <c r="W71" s="3"/>
      <c r="BD71" s="21"/>
      <c r="BE71" s="21"/>
      <c r="BH71" s="21"/>
      <c r="BI71" s="21"/>
    </row>
    <row r="72" spans="1:62" s="1" customFormat="1" x14ac:dyDescent="0.3">
      <c r="A72" s="19"/>
      <c r="B72" s="11" t="s">
        <v>83</v>
      </c>
      <c r="C72" s="16"/>
      <c r="D72" s="20"/>
      <c r="E72" s="21"/>
      <c r="F72" s="21"/>
      <c r="G72" s="21"/>
      <c r="H72" s="21"/>
      <c r="I72" s="1">
        <f t="shared" si="11"/>
        <v>0</v>
      </c>
      <c r="T72" s="2"/>
      <c r="U72" s="21"/>
      <c r="W72" s="3"/>
      <c r="BD72" s="21"/>
      <c r="BE72" s="21"/>
      <c r="BH72" s="21"/>
      <c r="BI72" s="21"/>
    </row>
    <row r="73" spans="1:62" s="1" customFormat="1" x14ac:dyDescent="0.3">
      <c r="A73" s="19"/>
      <c r="B73" s="11" t="s">
        <v>84</v>
      </c>
      <c r="C73" s="16"/>
      <c r="D73" s="20"/>
      <c r="E73" s="21"/>
      <c r="F73" s="21">
        <v>37400</v>
      </c>
      <c r="G73" s="21"/>
      <c r="H73" s="21">
        <v>37400</v>
      </c>
      <c r="I73" s="1">
        <f t="shared" si="11"/>
        <v>37400</v>
      </c>
      <c r="T73" s="2"/>
      <c r="U73" s="21"/>
      <c r="W73" s="3"/>
      <c r="BD73" s="21"/>
      <c r="BE73" s="21"/>
      <c r="BH73" s="21"/>
      <c r="BI73" s="21"/>
    </row>
    <row r="74" spans="1:62" s="1" customFormat="1" x14ac:dyDescent="0.3">
      <c r="A74" s="8"/>
      <c r="B74" s="32" t="s">
        <v>85</v>
      </c>
      <c r="C74" s="29"/>
      <c r="D74" s="33"/>
      <c r="E74" s="34"/>
      <c r="F74" s="34"/>
      <c r="G74" s="34"/>
      <c r="H74" s="34"/>
      <c r="T74" s="2"/>
      <c r="U74" s="21"/>
      <c r="W74" s="3"/>
      <c r="BD74" s="21"/>
      <c r="BE74" s="21"/>
      <c r="BH74" s="21"/>
      <c r="BI74" s="21"/>
    </row>
    <row r="75" spans="1:62" s="1" customFormat="1" x14ac:dyDescent="0.3">
      <c r="A75" s="35"/>
      <c r="B75" s="36" t="s">
        <v>21</v>
      </c>
      <c r="C75" s="7"/>
      <c r="D75" s="23">
        <f>SUM(D55:D57)</f>
        <v>21178240</v>
      </c>
      <c r="E75" s="23">
        <f>SUM(E56:E74)</f>
        <v>0</v>
      </c>
      <c r="F75" s="23">
        <f>SUM(F56:F74)</f>
        <v>6601593</v>
      </c>
      <c r="G75" s="23">
        <f>SUM(G56:G74)</f>
        <v>0</v>
      </c>
      <c r="H75" s="23">
        <f>SUM(H56:H73)</f>
        <v>6601593</v>
      </c>
      <c r="T75" s="2">
        <f>SUM(G75:S75)</f>
        <v>6601593</v>
      </c>
      <c r="U75" s="23">
        <f>SUM(U54:U57)</f>
        <v>2161299</v>
      </c>
      <c r="W75" s="3">
        <f>SUM(V54:V57)</f>
        <v>6710661</v>
      </c>
      <c r="BD75" s="23">
        <f>SUM(BD56:BD57)</f>
        <v>0</v>
      </c>
      <c r="BE75" s="23">
        <f>SUM(BE54:BE57)</f>
        <v>4322598</v>
      </c>
      <c r="BF75" s="1">
        <f t="shared" ref="BF75:BF76" si="12">SUM(BD75:BE75)</f>
        <v>4322598</v>
      </c>
      <c r="BH75" s="23">
        <f>SUM(BH56:BH57)</f>
        <v>0</v>
      </c>
      <c r="BI75" s="23">
        <f>SUM(BI54:BI57)</f>
        <v>4322598</v>
      </c>
      <c r="BJ75" s="1">
        <f t="shared" ref="BJ75:BJ76" si="13">SUM(BH75:BI75)</f>
        <v>4322598</v>
      </c>
    </row>
    <row r="76" spans="1:62" s="1" customFormat="1" ht="27" customHeight="1" x14ac:dyDescent="0.3">
      <c r="A76" s="37"/>
      <c r="B76" s="38" t="s">
        <v>54</v>
      </c>
      <c r="C76" s="39"/>
      <c r="D76" s="40">
        <f>SUM(D13,D26:D27,D30,D37,D53,D75)</f>
        <v>43000000</v>
      </c>
      <c r="E76" s="40">
        <f>SUM(E75,E13,E26,E30,E37,E39,E53)</f>
        <v>1867268.3</v>
      </c>
      <c r="F76" s="40">
        <f>SUM(F13,F26,F30,F33,F37,F39,F53,F75)</f>
        <v>10136849.970000001</v>
      </c>
      <c r="G76" s="40">
        <f>SUM(G75,G13,G26,G30,G37,G39,G53)</f>
        <v>1867268.3</v>
      </c>
      <c r="H76" s="40">
        <f>SUM(H13,H26,H30,H33,H37,H39,H53,H75)</f>
        <v>8269581.6699999999</v>
      </c>
      <c r="I76" s="1">
        <f>SUM(I9:I75)</f>
        <v>10136849.970000001</v>
      </c>
      <c r="T76" s="2">
        <f>SUM(T9:T57)</f>
        <v>15155012.91</v>
      </c>
      <c r="U76" s="40">
        <f>SUM(U13,U26,U30,U33,U37,U39,U53,U75)</f>
        <v>5255542.96</v>
      </c>
      <c r="V76" s="1">
        <f>SUM(V9:V75)</f>
        <v>16875298.899999999</v>
      </c>
      <c r="W76" s="3">
        <f>SUM(T76+U76)</f>
        <v>20410555.870000001</v>
      </c>
      <c r="BD76" s="40">
        <f>SUM(BD13,BD26,BD30,BD33,BD37,BD39,BD53,BD75)</f>
        <v>1735327.3299999998</v>
      </c>
      <c r="BE76" s="40">
        <f>SUM(BE13,BE26,BE30,BE33,BE37,BE39,BE53,BE75)</f>
        <v>8617516.6400000006</v>
      </c>
      <c r="BF76" s="1">
        <f t="shared" si="12"/>
        <v>10352843.970000001</v>
      </c>
      <c r="BH76" s="40">
        <f>SUM(BH13,BH26,BH30,BH33,BH37,BH39,BH53,BH75)</f>
        <v>1735327.3299999998</v>
      </c>
      <c r="BI76" s="40">
        <f>SUM(BI13,BI26,BI30,BI33,BI37,BI39,BI53,BI75)</f>
        <v>8617516.6400000006</v>
      </c>
      <c r="BJ76" s="1">
        <f t="shared" si="13"/>
        <v>10352843.970000001</v>
      </c>
    </row>
  </sheetData>
  <mergeCells count="6">
    <mergeCell ref="A1:F1"/>
    <mergeCell ref="A2:F2"/>
    <mergeCell ref="A3:F3"/>
    <mergeCell ref="B5:B6"/>
    <mergeCell ref="C5:C6"/>
    <mergeCell ref="D5:D6"/>
  </mergeCells>
  <pageMargins left="0.31496062992125984" right="0.23622047244094491" top="0.23622047244094491" bottom="0.19685039370078741" header="0.19685039370078741" footer="0.1574803149606299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topLeftCell="E13" zoomScale="160" zoomScaleNormal="160" workbookViewId="0">
      <selection activeCell="I27" sqref="I27"/>
    </sheetView>
  </sheetViews>
  <sheetFormatPr defaultRowHeight="13.5" x14ac:dyDescent="0.25"/>
  <cols>
    <col min="1" max="1" width="6.5" style="49" customWidth="1"/>
    <col min="2" max="2" width="5.375" style="54" customWidth="1"/>
    <col min="3" max="3" width="1" style="49" customWidth="1"/>
    <col min="4" max="4" width="22.75" style="49" customWidth="1"/>
    <col min="5" max="5" width="6.5" style="54" customWidth="1"/>
    <col min="6" max="6" width="8.125" style="66" customWidth="1"/>
    <col min="7" max="7" width="8" style="49" customWidth="1"/>
    <col min="8" max="8" width="7.375" style="49" customWidth="1"/>
    <col min="9" max="9" width="7.25" style="49" customWidth="1"/>
    <col min="10" max="10" width="8" style="49" customWidth="1"/>
    <col min="11" max="11" width="7.875" style="49" customWidth="1"/>
    <col min="12" max="12" width="7.375" style="49" customWidth="1"/>
    <col min="13" max="13" width="8" style="49" customWidth="1"/>
    <col min="14" max="14" width="7.5" style="49" customWidth="1"/>
    <col min="15" max="16" width="8" style="49" customWidth="1"/>
    <col min="17" max="16384" width="9" style="49"/>
  </cols>
  <sheetData>
    <row r="1" spans="1:18" ht="9" customHeight="1" x14ac:dyDescent="0.25">
      <c r="A1" s="202"/>
      <c r="B1" s="202"/>
      <c r="C1" s="202"/>
      <c r="D1" s="202"/>
      <c r="E1" s="202"/>
    </row>
    <row r="2" spans="1:18" ht="12.75" customHeight="1" x14ac:dyDescent="0.25">
      <c r="A2" s="211" t="s">
        <v>0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</row>
    <row r="3" spans="1:18" ht="12.75" customHeight="1" x14ac:dyDescent="0.25">
      <c r="A3" s="211" t="s">
        <v>94</v>
      </c>
      <c r="B3" s="211"/>
      <c r="C3" s="211"/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  <c r="Q3" s="211"/>
      <c r="R3" s="211"/>
    </row>
    <row r="4" spans="1:18" ht="12.75" customHeight="1" x14ac:dyDescent="0.25">
      <c r="A4" s="211" t="s">
        <v>195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</row>
    <row r="5" spans="1:18" ht="5.25" customHeight="1" x14ac:dyDescent="0.25"/>
    <row r="6" spans="1:18" x14ac:dyDescent="0.25">
      <c r="A6" s="50"/>
      <c r="B6" s="55"/>
      <c r="C6" s="50"/>
      <c r="D6" s="50"/>
      <c r="E6" s="207" t="s">
        <v>194</v>
      </c>
      <c r="F6" s="208"/>
      <c r="G6" s="203" t="s">
        <v>63</v>
      </c>
      <c r="H6" s="204"/>
      <c r="I6" s="203" t="s">
        <v>67</v>
      </c>
      <c r="J6" s="204"/>
      <c r="K6" s="203" t="s">
        <v>65</v>
      </c>
      <c r="L6" s="212"/>
      <c r="M6" s="203" t="s">
        <v>95</v>
      </c>
      <c r="N6" s="212"/>
      <c r="O6" s="203" t="s">
        <v>96</v>
      </c>
      <c r="P6" s="215" t="s">
        <v>21</v>
      </c>
    </row>
    <row r="7" spans="1:18" x14ac:dyDescent="0.25">
      <c r="A7" s="51"/>
      <c r="B7" s="56"/>
      <c r="C7" s="51"/>
      <c r="D7" s="51"/>
      <c r="E7" s="209"/>
      <c r="F7" s="210"/>
      <c r="G7" s="205"/>
      <c r="H7" s="206"/>
      <c r="I7" s="205"/>
      <c r="J7" s="206"/>
      <c r="K7" s="205"/>
      <c r="L7" s="213"/>
      <c r="M7" s="205"/>
      <c r="N7" s="213"/>
      <c r="O7" s="214"/>
      <c r="P7" s="216"/>
    </row>
    <row r="8" spans="1:18" x14ac:dyDescent="0.25">
      <c r="A8" s="51"/>
      <c r="B8" s="56"/>
      <c r="C8" s="51"/>
      <c r="D8" s="51"/>
      <c r="E8" s="209"/>
      <c r="F8" s="210"/>
      <c r="G8" s="218" t="s">
        <v>97</v>
      </c>
      <c r="H8" s="219"/>
      <c r="I8" s="218" t="s">
        <v>98</v>
      </c>
      <c r="J8" s="219"/>
      <c r="K8" s="218" t="s">
        <v>99</v>
      </c>
      <c r="L8" s="220"/>
      <c r="M8" s="218" t="s">
        <v>100</v>
      </c>
      <c r="N8" s="220"/>
      <c r="O8" s="44" t="s">
        <v>101</v>
      </c>
      <c r="P8" s="216"/>
    </row>
    <row r="9" spans="1:18" x14ac:dyDescent="0.25">
      <c r="A9" s="51"/>
      <c r="B9" s="56"/>
      <c r="C9" s="51"/>
      <c r="D9" s="51"/>
      <c r="E9" s="56"/>
      <c r="F9" s="67"/>
      <c r="G9" s="221" t="s">
        <v>64</v>
      </c>
      <c r="H9" s="221" t="s">
        <v>68</v>
      </c>
      <c r="I9" s="221" t="s">
        <v>102</v>
      </c>
      <c r="J9" s="221" t="s">
        <v>69</v>
      </c>
      <c r="K9" s="221" t="s">
        <v>70</v>
      </c>
      <c r="L9" s="221" t="s">
        <v>66</v>
      </c>
      <c r="M9" s="221" t="s">
        <v>103</v>
      </c>
      <c r="N9" s="221" t="s">
        <v>104</v>
      </c>
      <c r="O9" s="221" t="s">
        <v>105</v>
      </c>
      <c r="P9" s="216"/>
    </row>
    <row r="10" spans="1:18" x14ac:dyDescent="0.25">
      <c r="A10" s="51"/>
      <c r="B10" s="56"/>
      <c r="C10" s="51"/>
      <c r="D10" s="51"/>
      <c r="E10" s="56"/>
      <c r="F10" s="67"/>
      <c r="G10" s="216"/>
      <c r="H10" s="232"/>
      <c r="I10" s="216"/>
      <c r="J10" s="232"/>
      <c r="K10" s="216"/>
      <c r="L10" s="216"/>
      <c r="M10" s="216"/>
      <c r="N10" s="216"/>
      <c r="O10" s="216"/>
      <c r="P10" s="216"/>
    </row>
    <row r="11" spans="1:18" x14ac:dyDescent="0.25">
      <c r="A11" s="225"/>
      <c r="B11" s="225"/>
      <c r="C11" s="51"/>
      <c r="D11" s="51"/>
      <c r="E11" s="56"/>
      <c r="F11" s="67"/>
      <c r="G11" s="216"/>
      <c r="H11" s="232"/>
      <c r="I11" s="216"/>
      <c r="J11" s="232"/>
      <c r="K11" s="216"/>
      <c r="L11" s="216"/>
      <c r="M11" s="216"/>
      <c r="N11" s="216"/>
      <c r="O11" s="216"/>
      <c r="P11" s="216"/>
    </row>
    <row r="12" spans="1:18" x14ac:dyDescent="0.25">
      <c r="A12" s="51"/>
      <c r="B12" s="56"/>
      <c r="C12" s="51"/>
      <c r="D12" s="51"/>
      <c r="E12" s="56"/>
      <c r="F12" s="67"/>
      <c r="G12" s="214"/>
      <c r="H12" s="205"/>
      <c r="I12" s="214"/>
      <c r="J12" s="205"/>
      <c r="K12" s="214"/>
      <c r="L12" s="214"/>
      <c r="M12" s="214"/>
      <c r="N12" s="214"/>
      <c r="O12" s="214"/>
      <c r="P12" s="216"/>
    </row>
    <row r="13" spans="1:18" ht="27" x14ac:dyDescent="0.25">
      <c r="A13" s="52" t="s">
        <v>193</v>
      </c>
      <c r="B13" s="57"/>
      <c r="C13" s="52"/>
      <c r="D13" s="52"/>
      <c r="E13" s="57"/>
      <c r="F13" s="68"/>
      <c r="G13" s="45" t="s">
        <v>106</v>
      </c>
      <c r="H13" s="45" t="s">
        <v>107</v>
      </c>
      <c r="I13" s="45" t="s">
        <v>108</v>
      </c>
      <c r="J13" s="45" t="s">
        <v>109</v>
      </c>
      <c r="K13" s="45" t="s">
        <v>110</v>
      </c>
      <c r="L13" s="45" t="s">
        <v>111</v>
      </c>
      <c r="M13" s="45" t="s">
        <v>112</v>
      </c>
      <c r="N13" s="45" t="s">
        <v>113</v>
      </c>
      <c r="O13" s="45" t="s">
        <v>114</v>
      </c>
      <c r="P13" s="217"/>
    </row>
    <row r="14" spans="1:18" ht="13.5" customHeight="1" x14ac:dyDescent="0.25">
      <c r="A14" s="226" t="s">
        <v>105</v>
      </c>
      <c r="B14" s="229" t="s">
        <v>116</v>
      </c>
      <c r="C14" s="60" t="s">
        <v>115</v>
      </c>
      <c r="D14" s="62" t="s">
        <v>117</v>
      </c>
      <c r="E14" s="63" t="s">
        <v>118</v>
      </c>
      <c r="F14" s="69" t="s">
        <v>62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5511</v>
      </c>
      <c r="P14" s="47">
        <f>SUM(G14:O14)</f>
        <v>5511</v>
      </c>
    </row>
    <row r="15" spans="1:18" ht="13.5" customHeight="1" x14ac:dyDescent="0.25">
      <c r="A15" s="227"/>
      <c r="B15" s="230"/>
      <c r="C15" s="60" t="s">
        <v>115</v>
      </c>
      <c r="D15" s="62" t="s">
        <v>119</v>
      </c>
      <c r="E15" s="63" t="s">
        <v>120</v>
      </c>
      <c r="F15" s="69" t="s">
        <v>62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864000</v>
      </c>
      <c r="P15" s="47">
        <f t="shared" ref="P15:P19" si="0">SUM(G15:O15)</f>
        <v>864000</v>
      </c>
    </row>
    <row r="16" spans="1:18" ht="13.5" customHeight="1" x14ac:dyDescent="0.25">
      <c r="A16" s="227"/>
      <c r="B16" s="230"/>
      <c r="C16" s="60" t="s">
        <v>115</v>
      </c>
      <c r="D16" s="62" t="s">
        <v>121</v>
      </c>
      <c r="E16" s="63" t="s">
        <v>122</v>
      </c>
      <c r="F16" s="69" t="s">
        <v>62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248800</v>
      </c>
      <c r="P16" s="47">
        <f t="shared" si="0"/>
        <v>248800</v>
      </c>
    </row>
    <row r="17" spans="1:16" ht="13.5" customHeight="1" x14ac:dyDescent="0.25">
      <c r="A17" s="227"/>
      <c r="B17" s="230"/>
      <c r="C17" s="60" t="s">
        <v>115</v>
      </c>
      <c r="D17" s="62" t="s">
        <v>123</v>
      </c>
      <c r="E17" s="63" t="s">
        <v>124</v>
      </c>
      <c r="F17" s="69" t="s">
        <v>62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2000</v>
      </c>
      <c r="P17" s="47">
        <f t="shared" si="0"/>
        <v>2000</v>
      </c>
    </row>
    <row r="18" spans="1:16" ht="13.5" customHeight="1" x14ac:dyDescent="0.25">
      <c r="A18" s="227"/>
      <c r="B18" s="230"/>
      <c r="C18" s="60" t="s">
        <v>115</v>
      </c>
      <c r="D18" s="62" t="s">
        <v>125</v>
      </c>
      <c r="E18" s="63" t="s">
        <v>126</v>
      </c>
      <c r="F18" s="69" t="s">
        <v>62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112158</v>
      </c>
      <c r="P18" s="47">
        <f t="shared" si="0"/>
        <v>112158</v>
      </c>
    </row>
    <row r="19" spans="1:16" ht="27" customHeight="1" x14ac:dyDescent="0.25">
      <c r="A19" s="227"/>
      <c r="B19" s="230"/>
      <c r="C19" s="60" t="s">
        <v>115</v>
      </c>
      <c r="D19" s="62" t="s">
        <v>127</v>
      </c>
      <c r="E19" s="63" t="s">
        <v>128</v>
      </c>
      <c r="F19" s="69" t="s">
        <v>62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218218</v>
      </c>
      <c r="P19" s="47">
        <f t="shared" si="0"/>
        <v>218218</v>
      </c>
    </row>
    <row r="20" spans="1:16" x14ac:dyDescent="0.25">
      <c r="A20" s="228"/>
      <c r="B20" s="231"/>
      <c r="C20" s="222" t="s">
        <v>129</v>
      </c>
      <c r="D20" s="223"/>
      <c r="E20" s="223"/>
      <c r="F20" s="223"/>
      <c r="G20" s="48">
        <f>SUM(G14:G19)</f>
        <v>0</v>
      </c>
      <c r="H20" s="48">
        <f t="shared" ref="H20:P20" si="1">SUM(H14:H19)</f>
        <v>0</v>
      </c>
      <c r="I20" s="48">
        <f t="shared" si="1"/>
        <v>0</v>
      </c>
      <c r="J20" s="48">
        <f t="shared" si="1"/>
        <v>0</v>
      </c>
      <c r="K20" s="48">
        <f t="shared" si="1"/>
        <v>0</v>
      </c>
      <c r="L20" s="48">
        <f t="shared" si="1"/>
        <v>0</v>
      </c>
      <c r="M20" s="48">
        <f t="shared" si="1"/>
        <v>0</v>
      </c>
      <c r="N20" s="48">
        <f t="shared" si="1"/>
        <v>0</v>
      </c>
      <c r="O20" s="48">
        <f t="shared" si="1"/>
        <v>1450687</v>
      </c>
      <c r="P20" s="48">
        <f t="shared" si="1"/>
        <v>1450687</v>
      </c>
    </row>
    <row r="21" spans="1:16" x14ac:dyDescent="0.25">
      <c r="A21" s="224" t="s">
        <v>130</v>
      </c>
      <c r="B21" s="223"/>
      <c r="C21" s="223"/>
      <c r="D21" s="223"/>
      <c r="E21" s="223"/>
      <c r="F21" s="223"/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2561487</v>
      </c>
      <c r="P21" s="48">
        <v>2561487</v>
      </c>
    </row>
    <row r="22" spans="1:16" ht="13.5" customHeight="1" x14ac:dyDescent="0.25">
      <c r="A22" s="226" t="s">
        <v>131</v>
      </c>
      <c r="B22" s="229" t="s">
        <v>132</v>
      </c>
      <c r="C22" s="60" t="s">
        <v>115</v>
      </c>
      <c r="D22" s="62" t="s">
        <v>133</v>
      </c>
      <c r="E22" s="63" t="s">
        <v>134</v>
      </c>
      <c r="F22" s="69" t="s">
        <v>62</v>
      </c>
      <c r="G22" s="47">
        <v>42840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ref="P22:P26" si="2">SUM(G22:O22)</f>
        <v>42840</v>
      </c>
    </row>
    <row r="23" spans="1:16" ht="13.5" customHeight="1" x14ac:dyDescent="0.25">
      <c r="A23" s="227"/>
      <c r="B23" s="230"/>
      <c r="C23" s="60" t="s">
        <v>115</v>
      </c>
      <c r="D23" s="62" t="s">
        <v>135</v>
      </c>
      <c r="E23" s="63" t="s">
        <v>136</v>
      </c>
      <c r="F23" s="69" t="s">
        <v>62</v>
      </c>
      <c r="G23" s="47">
        <v>3510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2"/>
        <v>3510</v>
      </c>
    </row>
    <row r="24" spans="1:16" ht="13.5" customHeight="1" x14ac:dyDescent="0.25">
      <c r="A24" s="227"/>
      <c r="B24" s="230"/>
      <c r="C24" s="60" t="s">
        <v>115</v>
      </c>
      <c r="D24" s="62" t="s">
        <v>137</v>
      </c>
      <c r="E24" s="63" t="s">
        <v>138</v>
      </c>
      <c r="F24" s="69" t="s">
        <v>62</v>
      </c>
      <c r="G24" s="47">
        <v>3510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2"/>
        <v>3510</v>
      </c>
    </row>
    <row r="25" spans="1:16" ht="27" customHeight="1" x14ac:dyDescent="0.25">
      <c r="A25" s="227"/>
      <c r="B25" s="230"/>
      <c r="C25" s="60" t="s">
        <v>115</v>
      </c>
      <c r="D25" s="62" t="s">
        <v>139</v>
      </c>
      <c r="E25" s="63" t="s">
        <v>140</v>
      </c>
      <c r="F25" s="69" t="s">
        <v>62</v>
      </c>
      <c r="G25" s="47">
        <v>7200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2"/>
        <v>7200</v>
      </c>
    </row>
    <row r="26" spans="1:16" ht="27" customHeight="1" x14ac:dyDescent="0.25">
      <c r="A26" s="227"/>
      <c r="B26" s="230"/>
      <c r="C26" s="60" t="s">
        <v>115</v>
      </c>
      <c r="D26" s="62" t="s">
        <v>141</v>
      </c>
      <c r="E26" s="63" t="s">
        <v>142</v>
      </c>
      <c r="F26" s="69" t="s">
        <v>62</v>
      </c>
      <c r="G26" s="47">
        <v>157200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2"/>
        <v>157200</v>
      </c>
    </row>
    <row r="27" spans="1:16" x14ac:dyDescent="0.25">
      <c r="A27" s="228"/>
      <c r="B27" s="231"/>
      <c r="C27" s="222" t="s">
        <v>129</v>
      </c>
      <c r="D27" s="223"/>
      <c r="E27" s="223"/>
      <c r="F27" s="223"/>
      <c r="G27" s="48">
        <f>SUM(G22:G26)</f>
        <v>214260</v>
      </c>
      <c r="H27" s="48">
        <f t="shared" ref="H27:P27" si="3">SUM(H22:H26)</f>
        <v>0</v>
      </c>
      <c r="I27" s="48">
        <f t="shared" si="3"/>
        <v>0</v>
      </c>
      <c r="J27" s="48">
        <f t="shared" si="3"/>
        <v>0</v>
      </c>
      <c r="K27" s="48">
        <f t="shared" si="3"/>
        <v>0</v>
      </c>
      <c r="L27" s="48">
        <f t="shared" si="3"/>
        <v>0</v>
      </c>
      <c r="M27" s="48">
        <f t="shared" si="3"/>
        <v>0</v>
      </c>
      <c r="N27" s="48">
        <f t="shared" si="3"/>
        <v>0</v>
      </c>
      <c r="O27" s="48">
        <f t="shared" si="3"/>
        <v>0</v>
      </c>
      <c r="P27" s="48">
        <f t="shared" si="3"/>
        <v>214260</v>
      </c>
    </row>
    <row r="28" spans="1:16" x14ac:dyDescent="0.25">
      <c r="A28" s="224" t="s">
        <v>130</v>
      </c>
      <c r="B28" s="223"/>
      <c r="C28" s="223"/>
      <c r="D28" s="223"/>
      <c r="E28" s="223"/>
      <c r="F28" s="223"/>
      <c r="G28" s="48">
        <v>428520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428520</v>
      </c>
    </row>
    <row r="29" spans="1:16" ht="13.5" customHeight="1" x14ac:dyDescent="0.25">
      <c r="A29" s="226" t="s">
        <v>143</v>
      </c>
      <c r="B29" s="229" t="s">
        <v>144</v>
      </c>
      <c r="C29" s="60" t="s">
        <v>115</v>
      </c>
      <c r="D29" s="65" t="s">
        <v>145</v>
      </c>
      <c r="E29" s="63" t="s">
        <v>146</v>
      </c>
      <c r="F29" s="69" t="s">
        <v>62</v>
      </c>
      <c r="G29" s="47">
        <v>196750</v>
      </c>
      <c r="H29" s="47">
        <v>123570</v>
      </c>
      <c r="I29" s="47">
        <v>18270</v>
      </c>
      <c r="J29" s="47">
        <v>0</v>
      </c>
      <c r="K29" s="47">
        <v>50890</v>
      </c>
      <c r="L29" s="47">
        <v>0</v>
      </c>
      <c r="M29" s="47">
        <v>0</v>
      </c>
      <c r="N29" s="47">
        <v>0</v>
      </c>
      <c r="O29" s="47">
        <v>0</v>
      </c>
      <c r="P29" s="47">
        <f t="shared" ref="P29:P32" si="4">SUM(G29:O29)</f>
        <v>389480</v>
      </c>
    </row>
    <row r="30" spans="1:16" ht="13.5" customHeight="1" x14ac:dyDescent="0.25">
      <c r="A30" s="227"/>
      <c r="B30" s="230"/>
      <c r="C30" s="60" t="s">
        <v>115</v>
      </c>
      <c r="D30" s="65" t="s">
        <v>147</v>
      </c>
      <c r="E30" s="63" t="s">
        <v>148</v>
      </c>
      <c r="F30" s="69" t="s">
        <v>62</v>
      </c>
      <c r="G30" s="47">
        <v>17500</v>
      </c>
      <c r="H30" s="47">
        <v>3500</v>
      </c>
      <c r="I30" s="47">
        <v>0</v>
      </c>
      <c r="J30" s="47">
        <v>0</v>
      </c>
      <c r="K30" s="47">
        <v>3500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4"/>
        <v>24500</v>
      </c>
    </row>
    <row r="31" spans="1:16" ht="13.5" customHeight="1" x14ac:dyDescent="0.25">
      <c r="A31" s="227"/>
      <c r="B31" s="230"/>
      <c r="C31" s="60" t="s">
        <v>115</v>
      </c>
      <c r="D31" s="65" t="s">
        <v>149</v>
      </c>
      <c r="E31" s="63" t="s">
        <v>150</v>
      </c>
      <c r="F31" s="69" t="s">
        <v>62</v>
      </c>
      <c r="G31" s="47">
        <v>40570</v>
      </c>
      <c r="H31" s="47">
        <v>27790</v>
      </c>
      <c r="I31" s="47">
        <v>12330</v>
      </c>
      <c r="J31" s="47">
        <v>0</v>
      </c>
      <c r="K31" s="47">
        <v>21410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4"/>
        <v>102100</v>
      </c>
    </row>
    <row r="32" spans="1:16" ht="13.5" customHeight="1" x14ac:dyDescent="0.25">
      <c r="A32" s="227"/>
      <c r="B32" s="230"/>
      <c r="C32" s="53" t="s">
        <v>115</v>
      </c>
      <c r="D32" s="46" t="s">
        <v>151</v>
      </c>
      <c r="E32" s="58" t="s">
        <v>152</v>
      </c>
      <c r="F32" s="70" t="s">
        <v>62</v>
      </c>
      <c r="G32" s="47">
        <v>4815</v>
      </c>
      <c r="H32" s="47">
        <v>775</v>
      </c>
      <c r="I32" s="47">
        <v>955</v>
      </c>
      <c r="J32" s="47">
        <v>0</v>
      </c>
      <c r="K32" s="47">
        <v>1875</v>
      </c>
      <c r="L32" s="47">
        <v>0</v>
      </c>
      <c r="M32" s="47">
        <v>0</v>
      </c>
      <c r="N32" s="47">
        <v>0</v>
      </c>
      <c r="O32" s="47">
        <v>0</v>
      </c>
      <c r="P32" s="47">
        <f t="shared" si="4"/>
        <v>8420</v>
      </c>
    </row>
    <row r="33" spans="1:16" x14ac:dyDescent="0.25">
      <c r="A33" s="228"/>
      <c r="B33" s="231"/>
      <c r="C33" s="222" t="s">
        <v>129</v>
      </c>
      <c r="D33" s="223"/>
      <c r="E33" s="223"/>
      <c r="F33" s="223"/>
      <c r="G33" s="48">
        <f>SUM(G29:G32)</f>
        <v>259635</v>
      </c>
      <c r="H33" s="48">
        <f t="shared" ref="H33:P33" si="5">SUM(H29:H32)</f>
        <v>155635</v>
      </c>
      <c r="I33" s="48">
        <f t="shared" si="5"/>
        <v>31555</v>
      </c>
      <c r="J33" s="48">
        <f t="shared" si="5"/>
        <v>0</v>
      </c>
      <c r="K33" s="48">
        <f t="shared" si="5"/>
        <v>77675</v>
      </c>
      <c r="L33" s="48">
        <f t="shared" si="5"/>
        <v>0</v>
      </c>
      <c r="M33" s="48">
        <f t="shared" si="5"/>
        <v>0</v>
      </c>
      <c r="N33" s="48">
        <f t="shared" si="5"/>
        <v>0</v>
      </c>
      <c r="O33" s="48">
        <f t="shared" si="5"/>
        <v>0</v>
      </c>
      <c r="P33" s="48">
        <f t="shared" si="5"/>
        <v>524500</v>
      </c>
    </row>
    <row r="34" spans="1:16" x14ac:dyDescent="0.25">
      <c r="A34" s="224" t="s">
        <v>130</v>
      </c>
      <c r="B34" s="223"/>
      <c r="C34" s="223"/>
      <c r="D34" s="223"/>
      <c r="E34" s="223"/>
      <c r="F34" s="223"/>
      <c r="G34" s="48">
        <v>519270</v>
      </c>
      <c r="H34" s="48">
        <v>311270</v>
      </c>
      <c r="I34" s="48">
        <v>63110</v>
      </c>
      <c r="J34" s="48">
        <v>0</v>
      </c>
      <c r="K34" s="48">
        <v>155350</v>
      </c>
      <c r="L34" s="48">
        <v>0</v>
      </c>
      <c r="M34" s="48">
        <v>0</v>
      </c>
      <c r="N34" s="48">
        <v>0</v>
      </c>
      <c r="O34" s="48">
        <v>0</v>
      </c>
      <c r="P34" s="48">
        <v>1049000</v>
      </c>
    </row>
    <row r="35" spans="1:16" ht="27" customHeight="1" x14ac:dyDescent="0.25">
      <c r="A35" s="226" t="s">
        <v>18</v>
      </c>
      <c r="B35" s="229" t="s">
        <v>153</v>
      </c>
      <c r="C35" s="60" t="s">
        <v>115</v>
      </c>
      <c r="D35" s="62" t="s">
        <v>71</v>
      </c>
      <c r="E35" s="63" t="s">
        <v>154</v>
      </c>
      <c r="F35" s="69" t="s">
        <v>62</v>
      </c>
      <c r="G35" s="47">
        <v>0</v>
      </c>
      <c r="H35" s="47">
        <v>76800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ref="P35:P37" si="6">SUM(G35:O35)</f>
        <v>76800</v>
      </c>
    </row>
    <row r="36" spans="1:16" ht="13.5" customHeight="1" x14ac:dyDescent="0.25">
      <c r="A36" s="227"/>
      <c r="B36" s="230"/>
      <c r="C36" s="60" t="s">
        <v>115</v>
      </c>
      <c r="D36" s="62" t="s">
        <v>155</v>
      </c>
      <c r="E36" s="63" t="s">
        <v>156</v>
      </c>
      <c r="F36" s="69" t="s">
        <v>62</v>
      </c>
      <c r="G36" s="47">
        <v>0</v>
      </c>
      <c r="H36" s="47">
        <v>2500</v>
      </c>
      <c r="I36" s="47">
        <v>0</v>
      </c>
      <c r="J36" s="47">
        <v>0</v>
      </c>
      <c r="K36" s="47">
        <v>3500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6"/>
        <v>6000</v>
      </c>
    </row>
    <row r="37" spans="1:16" ht="13.5" customHeight="1" x14ac:dyDescent="0.25">
      <c r="A37" s="227"/>
      <c r="B37" s="230"/>
      <c r="C37" s="60" t="s">
        <v>115</v>
      </c>
      <c r="D37" s="62" t="s">
        <v>157</v>
      </c>
      <c r="E37" s="63" t="s">
        <v>158</v>
      </c>
      <c r="F37" s="69" t="s">
        <v>62</v>
      </c>
      <c r="G37" s="47">
        <v>2400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6"/>
        <v>2400</v>
      </c>
    </row>
    <row r="38" spans="1:16" x14ac:dyDescent="0.25">
      <c r="A38" s="228"/>
      <c r="B38" s="231"/>
      <c r="C38" s="222" t="s">
        <v>129</v>
      </c>
      <c r="D38" s="223"/>
      <c r="E38" s="223"/>
      <c r="F38" s="223"/>
      <c r="G38" s="48">
        <f>SUM(G35:G37)</f>
        <v>2400</v>
      </c>
      <c r="H38" s="48">
        <f t="shared" ref="H38:P38" si="7">SUM(H35:H37)</f>
        <v>79300</v>
      </c>
      <c r="I38" s="48">
        <f t="shared" si="7"/>
        <v>0</v>
      </c>
      <c r="J38" s="48">
        <f t="shared" si="7"/>
        <v>0</v>
      </c>
      <c r="K38" s="48">
        <f t="shared" si="7"/>
        <v>3500</v>
      </c>
      <c r="L38" s="48">
        <f t="shared" si="7"/>
        <v>0</v>
      </c>
      <c r="M38" s="48">
        <f t="shared" si="7"/>
        <v>0</v>
      </c>
      <c r="N38" s="48">
        <f t="shared" si="7"/>
        <v>0</v>
      </c>
      <c r="O38" s="48">
        <f t="shared" si="7"/>
        <v>0</v>
      </c>
      <c r="P38" s="48">
        <f t="shared" si="7"/>
        <v>85200</v>
      </c>
    </row>
    <row r="39" spans="1:16" x14ac:dyDescent="0.25">
      <c r="A39" s="224" t="s">
        <v>130</v>
      </c>
      <c r="B39" s="223"/>
      <c r="C39" s="223"/>
      <c r="D39" s="223"/>
      <c r="E39" s="223"/>
      <c r="F39" s="223"/>
      <c r="G39" s="48">
        <v>2400</v>
      </c>
      <c r="H39" s="48">
        <v>81500</v>
      </c>
      <c r="I39" s="48">
        <v>0</v>
      </c>
      <c r="J39" s="48">
        <v>0</v>
      </c>
      <c r="K39" s="48">
        <v>19500</v>
      </c>
      <c r="L39" s="48">
        <v>0</v>
      </c>
      <c r="M39" s="48">
        <v>0</v>
      </c>
      <c r="N39" s="48">
        <v>0</v>
      </c>
      <c r="O39" s="48">
        <v>0</v>
      </c>
      <c r="P39" s="48">
        <v>103400</v>
      </c>
    </row>
    <row r="40" spans="1:16" ht="13.5" customHeight="1" x14ac:dyDescent="0.25">
      <c r="A40" s="226" t="s">
        <v>159</v>
      </c>
      <c r="B40" s="229" t="s">
        <v>160</v>
      </c>
      <c r="C40" s="60" t="s">
        <v>115</v>
      </c>
      <c r="D40" s="62" t="s">
        <v>161</v>
      </c>
      <c r="E40" s="63" t="s">
        <v>162</v>
      </c>
      <c r="F40" s="71" t="s">
        <v>62</v>
      </c>
      <c r="G40" s="61">
        <v>10592</v>
      </c>
      <c r="H40" s="59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ref="P40:P43" si="8">SUM(G40:O40)</f>
        <v>10592</v>
      </c>
    </row>
    <row r="41" spans="1:16" ht="13.5" customHeight="1" x14ac:dyDescent="0.25">
      <c r="A41" s="227"/>
      <c r="B41" s="230"/>
      <c r="C41" s="60" t="s">
        <v>115</v>
      </c>
      <c r="D41" s="62" t="s">
        <v>163</v>
      </c>
      <c r="E41" s="63" t="s">
        <v>164</v>
      </c>
      <c r="F41" s="71" t="s">
        <v>62</v>
      </c>
      <c r="G41" s="61">
        <v>3500</v>
      </c>
      <c r="H41" s="59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8"/>
        <v>3500</v>
      </c>
    </row>
    <row r="42" spans="1:16" ht="27" customHeight="1" x14ac:dyDescent="0.25">
      <c r="A42" s="227"/>
      <c r="B42" s="230"/>
      <c r="C42" s="60" t="s">
        <v>115</v>
      </c>
      <c r="D42" s="62" t="s">
        <v>165</v>
      </c>
      <c r="E42" s="63" t="s">
        <v>166</v>
      </c>
      <c r="F42" s="71" t="s">
        <v>62</v>
      </c>
      <c r="G42" s="61">
        <v>12653.43</v>
      </c>
      <c r="H42" s="59">
        <v>0</v>
      </c>
      <c r="I42" s="47">
        <v>0</v>
      </c>
      <c r="J42" s="47">
        <v>28600</v>
      </c>
      <c r="K42" s="47">
        <v>12604</v>
      </c>
      <c r="L42" s="47">
        <v>0</v>
      </c>
      <c r="M42" s="47">
        <v>0</v>
      </c>
      <c r="N42" s="47">
        <v>100000</v>
      </c>
      <c r="O42" s="47">
        <v>0</v>
      </c>
      <c r="P42" s="47">
        <f t="shared" si="8"/>
        <v>153857.43</v>
      </c>
    </row>
    <row r="43" spans="1:16" ht="13.5" customHeight="1" x14ac:dyDescent="0.25">
      <c r="A43" s="227"/>
      <c r="B43" s="230"/>
      <c r="C43" s="53" t="s">
        <v>115</v>
      </c>
      <c r="D43" s="64" t="s">
        <v>167</v>
      </c>
      <c r="E43" s="58" t="s">
        <v>168</v>
      </c>
      <c r="F43" s="72" t="s">
        <v>62</v>
      </c>
      <c r="G43" s="59">
        <v>11760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8"/>
        <v>11760</v>
      </c>
    </row>
    <row r="44" spans="1:16" x14ac:dyDescent="0.25">
      <c r="A44" s="228"/>
      <c r="B44" s="231"/>
      <c r="C44" s="222" t="s">
        <v>129</v>
      </c>
      <c r="D44" s="223"/>
      <c r="E44" s="223"/>
      <c r="F44" s="223"/>
      <c r="G44" s="48">
        <f>SUM(G40:G43)</f>
        <v>38505.43</v>
      </c>
      <c r="H44" s="48">
        <f t="shared" ref="H44:P44" si="9">SUM(H40:H43)</f>
        <v>0</v>
      </c>
      <c r="I44" s="48">
        <f t="shared" si="9"/>
        <v>0</v>
      </c>
      <c r="J44" s="48">
        <f t="shared" si="9"/>
        <v>28600</v>
      </c>
      <c r="K44" s="48">
        <f t="shared" si="9"/>
        <v>12604</v>
      </c>
      <c r="L44" s="48">
        <f t="shared" si="9"/>
        <v>0</v>
      </c>
      <c r="M44" s="48">
        <f t="shared" si="9"/>
        <v>0</v>
      </c>
      <c r="N44" s="48">
        <f t="shared" si="9"/>
        <v>100000</v>
      </c>
      <c r="O44" s="48">
        <f t="shared" si="9"/>
        <v>0</v>
      </c>
      <c r="P44" s="48">
        <f t="shared" si="9"/>
        <v>179709.43</v>
      </c>
    </row>
    <row r="45" spans="1:16" x14ac:dyDescent="0.25">
      <c r="A45" s="224" t="s">
        <v>130</v>
      </c>
      <c r="B45" s="223"/>
      <c r="C45" s="223"/>
      <c r="D45" s="223"/>
      <c r="E45" s="223"/>
      <c r="F45" s="223"/>
      <c r="G45" s="48">
        <v>49207.040000000001</v>
      </c>
      <c r="H45" s="48">
        <v>8860</v>
      </c>
      <c r="I45" s="48">
        <v>0</v>
      </c>
      <c r="J45" s="48">
        <v>28600</v>
      </c>
      <c r="K45" s="48">
        <v>12604</v>
      </c>
      <c r="L45" s="48">
        <v>0</v>
      </c>
      <c r="M45" s="48">
        <v>0</v>
      </c>
      <c r="N45" s="48">
        <v>100000</v>
      </c>
      <c r="O45" s="48">
        <v>0</v>
      </c>
      <c r="P45" s="48">
        <v>199271.04000000001</v>
      </c>
    </row>
    <row r="46" spans="1:16" ht="13.5" customHeight="1" x14ac:dyDescent="0.25">
      <c r="A46" s="226" t="s">
        <v>19</v>
      </c>
      <c r="B46" s="229" t="s">
        <v>169</v>
      </c>
      <c r="C46" s="60" t="s">
        <v>115</v>
      </c>
      <c r="D46" s="62" t="s">
        <v>170</v>
      </c>
      <c r="E46" s="63" t="s">
        <v>171</v>
      </c>
      <c r="F46" s="69" t="s">
        <v>62</v>
      </c>
      <c r="G46" s="47">
        <v>11940</v>
      </c>
      <c r="H46" s="47">
        <v>0</v>
      </c>
      <c r="I46" s="47">
        <v>0</v>
      </c>
      <c r="J46" s="47">
        <v>0</v>
      </c>
      <c r="K46" s="47">
        <v>27500</v>
      </c>
      <c r="L46" s="47">
        <v>0</v>
      </c>
      <c r="M46" s="47">
        <v>0</v>
      </c>
      <c r="N46" s="47">
        <v>0</v>
      </c>
      <c r="O46" s="47">
        <v>0</v>
      </c>
      <c r="P46" s="47">
        <f>SUM(G46:O46)</f>
        <v>39440</v>
      </c>
    </row>
    <row r="47" spans="1:16" x14ac:dyDescent="0.25">
      <c r="A47" s="228"/>
      <c r="B47" s="231"/>
      <c r="C47" s="222" t="s">
        <v>129</v>
      </c>
      <c r="D47" s="223"/>
      <c r="E47" s="223"/>
      <c r="F47" s="223"/>
      <c r="G47" s="48">
        <f>SUM(G46)</f>
        <v>11940</v>
      </c>
      <c r="H47" s="48">
        <f t="shared" ref="H47:P47" si="10">SUM(H46)</f>
        <v>0</v>
      </c>
      <c r="I47" s="48">
        <f t="shared" si="10"/>
        <v>0</v>
      </c>
      <c r="J47" s="48">
        <f t="shared" si="10"/>
        <v>0</v>
      </c>
      <c r="K47" s="48">
        <f t="shared" si="10"/>
        <v>27500</v>
      </c>
      <c r="L47" s="48">
        <f t="shared" si="10"/>
        <v>0</v>
      </c>
      <c r="M47" s="48">
        <f t="shared" si="10"/>
        <v>0</v>
      </c>
      <c r="N47" s="48">
        <f t="shared" si="10"/>
        <v>0</v>
      </c>
      <c r="O47" s="48">
        <f t="shared" si="10"/>
        <v>0</v>
      </c>
      <c r="P47" s="48">
        <f t="shared" si="10"/>
        <v>39440</v>
      </c>
    </row>
    <row r="48" spans="1:16" x14ac:dyDescent="0.25">
      <c r="A48" s="224" t="s">
        <v>130</v>
      </c>
      <c r="B48" s="223"/>
      <c r="C48" s="223"/>
      <c r="D48" s="223"/>
      <c r="E48" s="223"/>
      <c r="F48" s="223"/>
      <c r="G48" s="48">
        <v>11940</v>
      </c>
      <c r="H48" s="48">
        <v>0</v>
      </c>
      <c r="I48" s="48">
        <v>0</v>
      </c>
      <c r="J48" s="48">
        <v>0</v>
      </c>
      <c r="K48" s="48">
        <v>27500</v>
      </c>
      <c r="L48" s="48">
        <v>0</v>
      </c>
      <c r="M48" s="48">
        <v>0</v>
      </c>
      <c r="N48" s="48">
        <v>0</v>
      </c>
      <c r="O48" s="48">
        <v>0</v>
      </c>
      <c r="P48" s="48">
        <v>39440</v>
      </c>
    </row>
    <row r="49" spans="1:17" ht="13.5" customHeight="1" x14ac:dyDescent="0.25">
      <c r="A49" s="226" t="s">
        <v>172</v>
      </c>
      <c r="B49" s="229" t="s">
        <v>173</v>
      </c>
      <c r="C49" s="60" t="s">
        <v>115</v>
      </c>
      <c r="D49" s="62" t="s">
        <v>174</v>
      </c>
      <c r="E49" s="63" t="s">
        <v>175</v>
      </c>
      <c r="F49" s="69" t="s">
        <v>62</v>
      </c>
      <c r="G49" s="47">
        <v>17903.54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1" si="11">SUM(G49:O49)</f>
        <v>17903.54</v>
      </c>
    </row>
    <row r="50" spans="1:17" ht="13.5" customHeight="1" x14ac:dyDescent="0.25">
      <c r="A50" s="227"/>
      <c r="B50" s="230"/>
      <c r="C50" s="60" t="s">
        <v>115</v>
      </c>
      <c r="D50" s="62" t="s">
        <v>176</v>
      </c>
      <c r="E50" s="63" t="s">
        <v>177</v>
      </c>
      <c r="F50" s="69" t="s">
        <v>62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1"/>
        <v>0</v>
      </c>
    </row>
    <row r="51" spans="1:17" ht="13.5" customHeight="1" x14ac:dyDescent="0.25">
      <c r="A51" s="227"/>
      <c r="B51" s="230"/>
      <c r="C51" s="60" t="s">
        <v>115</v>
      </c>
      <c r="D51" s="62" t="s">
        <v>178</v>
      </c>
      <c r="E51" s="63" t="s">
        <v>179</v>
      </c>
      <c r="F51" s="69" t="s">
        <v>62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1"/>
        <v>0</v>
      </c>
    </row>
    <row r="52" spans="1:17" x14ac:dyDescent="0.25">
      <c r="A52" s="228"/>
      <c r="B52" s="231"/>
      <c r="C52" s="222" t="s">
        <v>129</v>
      </c>
      <c r="D52" s="223"/>
      <c r="E52" s="223"/>
      <c r="F52" s="223"/>
      <c r="G52" s="48">
        <f>SUM(G49:G51)</f>
        <v>17903.54</v>
      </c>
      <c r="H52" s="48">
        <f t="shared" ref="H52:P52" si="12">SUM(H49:H51)</f>
        <v>0</v>
      </c>
      <c r="I52" s="48">
        <f t="shared" si="12"/>
        <v>0</v>
      </c>
      <c r="J52" s="48">
        <f t="shared" si="12"/>
        <v>0</v>
      </c>
      <c r="K52" s="48">
        <f t="shared" si="12"/>
        <v>0</v>
      </c>
      <c r="L52" s="48">
        <f t="shared" si="12"/>
        <v>0</v>
      </c>
      <c r="M52" s="48">
        <f t="shared" si="12"/>
        <v>0</v>
      </c>
      <c r="N52" s="48">
        <f t="shared" si="12"/>
        <v>0</v>
      </c>
      <c r="O52" s="48">
        <f t="shared" si="12"/>
        <v>0</v>
      </c>
      <c r="P52" s="48">
        <f t="shared" si="12"/>
        <v>17903.54</v>
      </c>
    </row>
    <row r="53" spans="1:17" x14ac:dyDescent="0.25">
      <c r="A53" s="224" t="s">
        <v>130</v>
      </c>
      <c r="B53" s="223"/>
      <c r="C53" s="223"/>
      <c r="D53" s="223"/>
      <c r="E53" s="223"/>
      <c r="F53" s="223"/>
      <c r="G53" s="48">
        <v>43860.6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43860.6</v>
      </c>
    </row>
    <row r="54" spans="1:17" ht="13.5" customHeight="1" x14ac:dyDescent="0.25">
      <c r="A54" s="226" t="s">
        <v>180</v>
      </c>
      <c r="B54" s="229" t="s">
        <v>181</v>
      </c>
      <c r="C54" s="60" t="s">
        <v>115</v>
      </c>
      <c r="D54" s="62" t="s">
        <v>182</v>
      </c>
      <c r="E54" s="63" t="s">
        <v>183</v>
      </c>
      <c r="F54" s="69" t="s">
        <v>62</v>
      </c>
      <c r="G54" s="47">
        <v>0</v>
      </c>
      <c r="H54" s="47">
        <v>0</v>
      </c>
      <c r="I54" s="47">
        <v>0</v>
      </c>
      <c r="J54" s="47">
        <v>0</v>
      </c>
      <c r="K54" s="47">
        <v>17600</v>
      </c>
      <c r="L54" s="47">
        <v>0</v>
      </c>
      <c r="M54" s="47">
        <v>0</v>
      </c>
      <c r="N54" s="47">
        <v>0</v>
      </c>
      <c r="O54" s="47">
        <v>0</v>
      </c>
      <c r="P54" s="47">
        <f>SUM(G54:O54)</f>
        <v>17600</v>
      </c>
    </row>
    <row r="55" spans="1:17" x14ac:dyDescent="0.25">
      <c r="A55" s="228"/>
      <c r="B55" s="231"/>
      <c r="C55" s="222" t="s">
        <v>129</v>
      </c>
      <c r="D55" s="223"/>
      <c r="E55" s="223"/>
      <c r="F55" s="223"/>
      <c r="G55" s="48">
        <f>SUM(G54)</f>
        <v>0</v>
      </c>
      <c r="H55" s="48">
        <f t="shared" ref="H55:P55" si="13">SUM(H54)</f>
        <v>0</v>
      </c>
      <c r="I55" s="48">
        <f t="shared" si="13"/>
        <v>0</v>
      </c>
      <c r="J55" s="48">
        <f t="shared" si="13"/>
        <v>0</v>
      </c>
      <c r="K55" s="48">
        <f t="shared" si="13"/>
        <v>17600</v>
      </c>
      <c r="L55" s="48">
        <f t="shared" si="13"/>
        <v>0</v>
      </c>
      <c r="M55" s="48">
        <f t="shared" si="13"/>
        <v>0</v>
      </c>
      <c r="N55" s="48">
        <f t="shared" si="13"/>
        <v>0</v>
      </c>
      <c r="O55" s="48">
        <f t="shared" si="13"/>
        <v>0</v>
      </c>
      <c r="P55" s="48">
        <f t="shared" si="13"/>
        <v>17600</v>
      </c>
    </row>
    <row r="56" spans="1:17" x14ac:dyDescent="0.25">
      <c r="A56" s="224" t="s">
        <v>130</v>
      </c>
      <c r="B56" s="223"/>
      <c r="C56" s="223"/>
      <c r="D56" s="223"/>
      <c r="E56" s="223"/>
      <c r="F56" s="223"/>
      <c r="G56" s="48">
        <v>0</v>
      </c>
      <c r="H56" s="48">
        <v>0</v>
      </c>
      <c r="I56" s="48">
        <v>0</v>
      </c>
      <c r="J56" s="48">
        <v>0</v>
      </c>
      <c r="K56" s="48">
        <v>17600</v>
      </c>
      <c r="L56" s="48">
        <v>0</v>
      </c>
      <c r="M56" s="48">
        <v>0</v>
      </c>
      <c r="N56" s="48">
        <v>0</v>
      </c>
      <c r="O56" s="48">
        <v>0</v>
      </c>
      <c r="P56" s="48">
        <v>17600</v>
      </c>
    </row>
    <row r="57" spans="1:17" ht="13.5" customHeight="1" x14ac:dyDescent="0.25">
      <c r="A57" s="226" t="s">
        <v>20</v>
      </c>
      <c r="B57" s="229" t="s">
        <v>184</v>
      </c>
      <c r="C57" s="60" t="s">
        <v>115</v>
      </c>
      <c r="D57" s="62" t="s">
        <v>185</v>
      </c>
      <c r="E57" s="63" t="s">
        <v>186</v>
      </c>
      <c r="F57" s="69" t="s">
        <v>62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4800</v>
      </c>
      <c r="M57" s="47">
        <v>0</v>
      </c>
      <c r="N57" s="47">
        <v>0</v>
      </c>
      <c r="O57" s="47">
        <v>0</v>
      </c>
      <c r="P57" s="47">
        <f>SUM(G57:O57)</f>
        <v>4800</v>
      </c>
    </row>
    <row r="58" spans="1:17" x14ac:dyDescent="0.25">
      <c r="A58" s="228"/>
      <c r="B58" s="231"/>
      <c r="C58" s="222" t="s">
        <v>129</v>
      </c>
      <c r="D58" s="223"/>
      <c r="E58" s="223"/>
      <c r="F58" s="223"/>
      <c r="G58" s="48">
        <f>SUM(G57)</f>
        <v>0</v>
      </c>
      <c r="H58" s="48">
        <f t="shared" ref="H58:P58" si="14">SUM(H57)</f>
        <v>0</v>
      </c>
      <c r="I58" s="48">
        <f t="shared" si="14"/>
        <v>0</v>
      </c>
      <c r="J58" s="48">
        <f t="shared" si="14"/>
        <v>0</v>
      </c>
      <c r="K58" s="48">
        <f t="shared" si="14"/>
        <v>0</v>
      </c>
      <c r="L58" s="48">
        <f t="shared" si="14"/>
        <v>4800</v>
      </c>
      <c r="M58" s="48">
        <f t="shared" si="14"/>
        <v>0</v>
      </c>
      <c r="N58" s="48">
        <f t="shared" si="14"/>
        <v>0</v>
      </c>
      <c r="O58" s="48">
        <f t="shared" si="14"/>
        <v>0</v>
      </c>
      <c r="P58" s="48">
        <f t="shared" si="14"/>
        <v>4800</v>
      </c>
    </row>
    <row r="59" spans="1:17" x14ac:dyDescent="0.25">
      <c r="A59" s="224" t="s">
        <v>130</v>
      </c>
      <c r="B59" s="223"/>
      <c r="C59" s="223"/>
      <c r="D59" s="223"/>
      <c r="E59" s="223"/>
      <c r="F59" s="223"/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4800</v>
      </c>
      <c r="M59" s="48">
        <v>0</v>
      </c>
      <c r="N59" s="48">
        <v>0</v>
      </c>
      <c r="O59" s="48">
        <v>0</v>
      </c>
      <c r="P59" s="48">
        <v>4800</v>
      </c>
    </row>
    <row r="60" spans="1:17" ht="13.5" customHeight="1" x14ac:dyDescent="0.25">
      <c r="A60" s="226" t="s">
        <v>187</v>
      </c>
      <c r="B60" s="229" t="s">
        <v>188</v>
      </c>
      <c r="C60" s="60" t="s">
        <v>115</v>
      </c>
      <c r="D60" s="62" t="s">
        <v>189</v>
      </c>
      <c r="E60" s="63" t="s">
        <v>190</v>
      </c>
      <c r="F60" s="69" t="s">
        <v>62</v>
      </c>
      <c r="G60" s="47">
        <v>0</v>
      </c>
      <c r="H60" s="47">
        <v>0</v>
      </c>
      <c r="I60" s="47">
        <v>0</v>
      </c>
      <c r="J60" s="47">
        <v>365000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>SUM(G60:O60)</f>
        <v>365000</v>
      </c>
    </row>
    <row r="61" spans="1:17" x14ac:dyDescent="0.25">
      <c r="A61" s="228"/>
      <c r="B61" s="231"/>
      <c r="C61" s="222" t="s">
        <v>129</v>
      </c>
      <c r="D61" s="223"/>
      <c r="E61" s="223"/>
      <c r="F61" s="223"/>
      <c r="G61" s="48">
        <f>SUM(G60)</f>
        <v>0</v>
      </c>
      <c r="H61" s="48">
        <f t="shared" ref="H61:P61" si="15">SUM(H60)</f>
        <v>0</v>
      </c>
      <c r="I61" s="48">
        <f t="shared" si="15"/>
        <v>0</v>
      </c>
      <c r="J61" s="48">
        <f t="shared" si="15"/>
        <v>365000</v>
      </c>
      <c r="K61" s="48">
        <f t="shared" si="15"/>
        <v>0</v>
      </c>
      <c r="L61" s="48">
        <f t="shared" si="15"/>
        <v>0</v>
      </c>
      <c r="M61" s="48">
        <f t="shared" si="15"/>
        <v>0</v>
      </c>
      <c r="N61" s="48">
        <f t="shared" si="15"/>
        <v>0</v>
      </c>
      <c r="O61" s="48">
        <f t="shared" si="15"/>
        <v>0</v>
      </c>
      <c r="P61" s="48">
        <f t="shared" si="15"/>
        <v>365000</v>
      </c>
    </row>
    <row r="62" spans="1:17" x14ac:dyDescent="0.25">
      <c r="A62" s="224" t="s">
        <v>130</v>
      </c>
      <c r="B62" s="223"/>
      <c r="C62" s="223"/>
      <c r="D62" s="223"/>
      <c r="E62" s="223"/>
      <c r="F62" s="223"/>
      <c r="G62" s="48">
        <v>0</v>
      </c>
      <c r="H62" s="48">
        <v>0</v>
      </c>
      <c r="I62" s="48">
        <v>0</v>
      </c>
      <c r="J62" s="48">
        <v>365000</v>
      </c>
      <c r="K62" s="48">
        <v>0</v>
      </c>
      <c r="L62" s="48">
        <v>0</v>
      </c>
      <c r="M62" s="48">
        <v>1000</v>
      </c>
      <c r="N62" s="48">
        <v>0</v>
      </c>
      <c r="O62" s="48">
        <v>0</v>
      </c>
      <c r="P62" s="48">
        <v>366000</v>
      </c>
    </row>
    <row r="63" spans="1:17" x14ac:dyDescent="0.25">
      <c r="A63" s="224" t="s">
        <v>191</v>
      </c>
      <c r="B63" s="223"/>
      <c r="C63" s="223"/>
      <c r="D63" s="223"/>
      <c r="E63" s="223"/>
      <c r="F63" s="223"/>
      <c r="G63" s="48">
        <f>SUM(G20,G27,G33,G38,G44,G47,G52,G55,G58,G61)</f>
        <v>544643.97</v>
      </c>
      <c r="H63" s="48">
        <f t="shared" ref="H63:P63" si="16">SUM(H20,H27,H33,H38,H44,H47,H52,H55,H58,H61)</f>
        <v>234935</v>
      </c>
      <c r="I63" s="48">
        <f t="shared" si="16"/>
        <v>31555</v>
      </c>
      <c r="J63" s="48">
        <f t="shared" si="16"/>
        <v>393600</v>
      </c>
      <c r="K63" s="48">
        <f t="shared" si="16"/>
        <v>138879</v>
      </c>
      <c r="L63" s="48">
        <f t="shared" si="16"/>
        <v>4800</v>
      </c>
      <c r="M63" s="48">
        <f t="shared" si="16"/>
        <v>0</v>
      </c>
      <c r="N63" s="48">
        <f t="shared" si="16"/>
        <v>100000</v>
      </c>
      <c r="O63" s="48">
        <f t="shared" si="16"/>
        <v>1450687</v>
      </c>
      <c r="P63" s="48">
        <f t="shared" si="16"/>
        <v>2899099.97</v>
      </c>
      <c r="Q63" s="73">
        <f>SUM(H63:O63)</f>
        <v>2354456</v>
      </c>
    </row>
    <row r="64" spans="1:17" x14ac:dyDescent="0.25">
      <c r="A64" s="224" t="s">
        <v>192</v>
      </c>
      <c r="B64" s="223"/>
      <c r="C64" s="223"/>
      <c r="D64" s="223"/>
      <c r="E64" s="223"/>
      <c r="F64" s="223"/>
      <c r="G64" s="48">
        <f>SUM(G21,G28,G34,G39,G45,G48,G53,G56,G59,G62)</f>
        <v>1055197.6400000001</v>
      </c>
      <c r="H64" s="48">
        <f t="shared" ref="H64:P64" si="17">SUM(H21,H28,H34,H39,H45,H48,H53,H56,H59,H62)</f>
        <v>401630</v>
      </c>
      <c r="I64" s="48">
        <f t="shared" si="17"/>
        <v>63110</v>
      </c>
      <c r="J64" s="48">
        <f t="shared" si="17"/>
        <v>393600</v>
      </c>
      <c r="K64" s="48">
        <f t="shared" si="17"/>
        <v>232554</v>
      </c>
      <c r="L64" s="48">
        <f t="shared" si="17"/>
        <v>4800</v>
      </c>
      <c r="M64" s="48">
        <f t="shared" si="17"/>
        <v>1000</v>
      </c>
      <c r="N64" s="48">
        <f t="shared" si="17"/>
        <v>100000</v>
      </c>
      <c r="O64" s="48">
        <f t="shared" si="17"/>
        <v>2561487</v>
      </c>
      <c r="P64" s="48">
        <f t="shared" si="17"/>
        <v>4813378.6399999997</v>
      </c>
      <c r="Q64" s="73">
        <f>SUM(G64:O64)</f>
        <v>4813378.6400000006</v>
      </c>
    </row>
  </sheetData>
  <mergeCells count="67">
    <mergeCell ref="A63:F63"/>
    <mergeCell ref="A64:F64"/>
    <mergeCell ref="C61:F61"/>
    <mergeCell ref="A62:F62"/>
    <mergeCell ref="A60:A61"/>
    <mergeCell ref="B60:B61"/>
    <mergeCell ref="C58:F58"/>
    <mergeCell ref="A59:F59"/>
    <mergeCell ref="A57:A58"/>
    <mergeCell ref="B57:B58"/>
    <mergeCell ref="C55:F55"/>
    <mergeCell ref="A56:F56"/>
    <mergeCell ref="A53:F53"/>
    <mergeCell ref="A54:A55"/>
    <mergeCell ref="B54:B55"/>
    <mergeCell ref="A49:A52"/>
    <mergeCell ref="B49:B52"/>
    <mergeCell ref="C52:F52"/>
    <mergeCell ref="C47:F47"/>
    <mergeCell ref="A48:F48"/>
    <mergeCell ref="A46:A47"/>
    <mergeCell ref="B46:B47"/>
    <mergeCell ref="C44:F44"/>
    <mergeCell ref="A45:F45"/>
    <mergeCell ref="A40:A44"/>
    <mergeCell ref="B40:B44"/>
    <mergeCell ref="C38:F38"/>
    <mergeCell ref="A39:F39"/>
    <mergeCell ref="A34:F34"/>
    <mergeCell ref="A35:A38"/>
    <mergeCell ref="B35:B38"/>
    <mergeCell ref="C33:F33"/>
    <mergeCell ref="A29:A33"/>
    <mergeCell ref="B29:B33"/>
    <mergeCell ref="C27:F27"/>
    <mergeCell ref="A22:A27"/>
    <mergeCell ref="B22:B27"/>
    <mergeCell ref="A28:F28"/>
    <mergeCell ref="C20:F20"/>
    <mergeCell ref="A21:F21"/>
    <mergeCell ref="N9:N12"/>
    <mergeCell ref="O9:O12"/>
    <mergeCell ref="A11:B11"/>
    <mergeCell ref="A14:A20"/>
    <mergeCell ref="B14:B20"/>
    <mergeCell ref="H9:H12"/>
    <mergeCell ref="I9:I12"/>
    <mergeCell ref="J9:J12"/>
    <mergeCell ref="K9:K12"/>
    <mergeCell ref="L9:L12"/>
    <mergeCell ref="M9:M12"/>
    <mergeCell ref="A1:E1"/>
    <mergeCell ref="G6:H7"/>
    <mergeCell ref="I6:J7"/>
    <mergeCell ref="E6:F8"/>
    <mergeCell ref="A2:R2"/>
    <mergeCell ref="A3:R3"/>
    <mergeCell ref="A4:R4"/>
    <mergeCell ref="K6:L7"/>
    <mergeCell ref="M6:N7"/>
    <mergeCell ref="O6:O7"/>
    <mergeCell ref="P6:P13"/>
    <mergeCell ref="G8:H8"/>
    <mergeCell ref="I8:J8"/>
    <mergeCell ref="K8:L8"/>
    <mergeCell ref="M8:N8"/>
    <mergeCell ref="G9:G12"/>
  </mergeCells>
  <pageMargins left="3.937007874015748E-2" right="3.937007874015748E-2" top="0.23622047244094491" bottom="0.15748031496062992" header="0.27559055118110237" footer="0.19685039370078741"/>
  <pageSetup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showGridLines="0" topLeftCell="A61" zoomScale="150" zoomScaleNormal="150" workbookViewId="0">
      <selection activeCell="D79" sqref="D79"/>
    </sheetView>
  </sheetViews>
  <sheetFormatPr defaultRowHeight="12" x14ac:dyDescent="0.2"/>
  <cols>
    <col min="1" max="1" width="8.375" style="87" customWidth="1"/>
    <col min="2" max="2" width="4.5" style="87" customWidth="1"/>
    <col min="3" max="3" width="0.375" style="87" customWidth="1"/>
    <col min="4" max="4" width="17.75" style="87" customWidth="1"/>
    <col min="5" max="5" width="5.625" style="79" customWidth="1"/>
    <col min="6" max="7" width="6.625" style="80" customWidth="1"/>
    <col min="8" max="8" width="5.625" style="80" customWidth="1"/>
    <col min="9" max="9" width="5.75" style="80" customWidth="1"/>
    <col min="10" max="10" width="6.625" style="80" customWidth="1"/>
    <col min="11" max="11" width="5.75" style="80" customWidth="1"/>
    <col min="12" max="12" width="5.25" style="80" customWidth="1"/>
    <col min="13" max="14" width="6.625" style="80" customWidth="1"/>
    <col min="15" max="15" width="5.625" style="80" customWidth="1"/>
    <col min="16" max="16" width="5.125" style="80" customWidth="1"/>
    <col min="17" max="17" width="5.875" style="80" customWidth="1"/>
    <col min="18" max="18" width="5.75" style="80" customWidth="1"/>
    <col min="19" max="19" width="5.875" style="80" customWidth="1"/>
    <col min="20" max="21" width="7.5" style="80" customWidth="1"/>
    <col min="22" max="16384" width="9" style="80"/>
  </cols>
  <sheetData>
    <row r="1" spans="1:21" ht="12.95" customHeight="1" x14ac:dyDescent="0.2">
      <c r="A1" s="253"/>
      <c r="B1" s="253"/>
      <c r="C1" s="253"/>
      <c r="D1" s="253"/>
    </row>
    <row r="2" spans="1:21" ht="18" customHeight="1" x14ac:dyDescent="0.2">
      <c r="A2" s="256" t="s">
        <v>263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</row>
    <row r="3" spans="1:21" ht="18" customHeight="1" x14ac:dyDescent="0.2">
      <c r="A3" s="256" t="s">
        <v>196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</row>
    <row r="4" spans="1:21" ht="14.25" customHeight="1" x14ac:dyDescent="0.2">
      <c r="A4" s="256" t="s">
        <v>264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</row>
    <row r="5" spans="1:21" ht="50.25" customHeight="1" x14ac:dyDescent="0.2">
      <c r="A5" s="84"/>
      <c r="B5" s="84"/>
      <c r="C5" s="84"/>
      <c r="D5" s="254" t="s">
        <v>194</v>
      </c>
      <c r="E5" s="255"/>
      <c r="F5" s="241" t="s">
        <v>63</v>
      </c>
      <c r="G5" s="251"/>
      <c r="H5" s="241" t="s">
        <v>197</v>
      </c>
      <c r="I5" s="241" t="s">
        <v>67</v>
      </c>
      <c r="J5" s="251"/>
      <c r="K5" s="241" t="s">
        <v>198</v>
      </c>
      <c r="L5" s="241" t="s">
        <v>199</v>
      </c>
      <c r="M5" s="241" t="s">
        <v>65</v>
      </c>
      <c r="N5" s="248"/>
      <c r="O5" s="241" t="s">
        <v>200</v>
      </c>
      <c r="P5" s="241" t="s">
        <v>95</v>
      </c>
      <c r="Q5" s="251"/>
      <c r="R5" s="248"/>
      <c r="S5" s="241" t="s">
        <v>201</v>
      </c>
      <c r="T5" s="241" t="s">
        <v>96</v>
      </c>
      <c r="U5" s="243" t="s">
        <v>21</v>
      </c>
    </row>
    <row r="6" spans="1:21" x14ac:dyDescent="0.2">
      <c r="A6" s="85"/>
      <c r="B6" s="85"/>
      <c r="C6" s="85"/>
      <c r="D6" s="85"/>
      <c r="E6" s="81"/>
      <c r="F6" s="249"/>
      <c r="G6" s="252"/>
      <c r="H6" s="242"/>
      <c r="I6" s="249"/>
      <c r="J6" s="252"/>
      <c r="K6" s="242"/>
      <c r="L6" s="242"/>
      <c r="M6" s="249"/>
      <c r="N6" s="250"/>
      <c r="O6" s="242"/>
      <c r="P6" s="249"/>
      <c r="Q6" s="252"/>
      <c r="R6" s="250"/>
      <c r="S6" s="242"/>
      <c r="T6" s="242"/>
      <c r="U6" s="244"/>
    </row>
    <row r="7" spans="1:21" x14ac:dyDescent="0.2">
      <c r="A7" s="85"/>
      <c r="B7" s="85"/>
      <c r="C7" s="85"/>
      <c r="D7" s="85"/>
      <c r="E7" s="81"/>
      <c r="F7" s="245" t="s">
        <v>97</v>
      </c>
      <c r="G7" s="246"/>
      <c r="H7" s="88" t="s">
        <v>202</v>
      </c>
      <c r="I7" s="245" t="s">
        <v>98</v>
      </c>
      <c r="J7" s="246"/>
      <c r="K7" s="88" t="s">
        <v>203</v>
      </c>
      <c r="L7" s="88" t="s">
        <v>204</v>
      </c>
      <c r="M7" s="245" t="s">
        <v>99</v>
      </c>
      <c r="N7" s="247"/>
      <c r="O7" s="88" t="s">
        <v>205</v>
      </c>
      <c r="P7" s="245" t="s">
        <v>100</v>
      </c>
      <c r="Q7" s="246"/>
      <c r="R7" s="247"/>
      <c r="S7" s="88" t="s">
        <v>206</v>
      </c>
      <c r="T7" s="88" t="s">
        <v>101</v>
      </c>
      <c r="U7" s="244"/>
    </row>
    <row r="8" spans="1:21" ht="108" customHeight="1" x14ac:dyDescent="0.2">
      <c r="A8" s="86" t="s">
        <v>262</v>
      </c>
      <c r="B8" s="85"/>
      <c r="C8" s="85"/>
      <c r="D8" s="85"/>
      <c r="E8" s="81"/>
      <c r="F8" s="89" t="s">
        <v>64</v>
      </c>
      <c r="G8" s="89" t="s">
        <v>68</v>
      </c>
      <c r="H8" s="89" t="s">
        <v>207</v>
      </c>
      <c r="I8" s="89" t="s">
        <v>102</v>
      </c>
      <c r="J8" s="89" t="s">
        <v>69</v>
      </c>
      <c r="K8" s="89" t="s">
        <v>208</v>
      </c>
      <c r="L8" s="89" t="s">
        <v>209</v>
      </c>
      <c r="M8" s="89" t="s">
        <v>70</v>
      </c>
      <c r="N8" s="89" t="s">
        <v>66</v>
      </c>
      <c r="O8" s="89" t="s">
        <v>210</v>
      </c>
      <c r="P8" s="89" t="s">
        <v>103</v>
      </c>
      <c r="Q8" s="89" t="s">
        <v>211</v>
      </c>
      <c r="R8" s="89" t="s">
        <v>104</v>
      </c>
      <c r="S8" s="89" t="s">
        <v>212</v>
      </c>
      <c r="T8" s="89" t="s">
        <v>105</v>
      </c>
      <c r="U8" s="244"/>
    </row>
    <row r="9" spans="1:21" ht="0" hidden="1" customHeight="1" x14ac:dyDescent="0.2"/>
    <row r="10" spans="1:21" s="83" customFormat="1" ht="13.5" customHeight="1" x14ac:dyDescent="0.2">
      <c r="A10" s="233" t="s">
        <v>131</v>
      </c>
      <c r="B10" s="233" t="s">
        <v>132</v>
      </c>
      <c r="C10" s="90" t="s">
        <v>115</v>
      </c>
      <c r="D10" s="91" t="s">
        <v>133</v>
      </c>
      <c r="E10" s="92" t="s">
        <v>134</v>
      </c>
      <c r="F10" s="93">
        <v>428400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93">
        <f>SUM(F10:T10)</f>
        <v>428400</v>
      </c>
    </row>
    <row r="11" spans="1:21" s="83" customFormat="1" ht="26.25" customHeight="1" x14ac:dyDescent="0.2">
      <c r="A11" s="234"/>
      <c r="B11" s="236"/>
      <c r="C11" s="90" t="s">
        <v>115</v>
      </c>
      <c r="D11" s="91" t="s">
        <v>135</v>
      </c>
      <c r="E11" s="92" t="s">
        <v>136</v>
      </c>
      <c r="F11" s="93">
        <v>35100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93">
        <f t="shared" ref="U11:U14" si="0">SUM(F11:T11)</f>
        <v>35100</v>
      </c>
    </row>
    <row r="12" spans="1:21" s="83" customFormat="1" ht="18" customHeight="1" x14ac:dyDescent="0.2">
      <c r="A12" s="234"/>
      <c r="B12" s="236"/>
      <c r="C12" s="90" t="s">
        <v>115</v>
      </c>
      <c r="D12" s="91" t="s">
        <v>137</v>
      </c>
      <c r="E12" s="92" t="s">
        <v>138</v>
      </c>
      <c r="F12" s="93">
        <v>35100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0</v>
      </c>
      <c r="U12" s="93">
        <f t="shared" si="0"/>
        <v>35100</v>
      </c>
    </row>
    <row r="13" spans="1:21" s="83" customFormat="1" ht="41.25" customHeight="1" x14ac:dyDescent="0.2">
      <c r="A13" s="234"/>
      <c r="B13" s="236"/>
      <c r="C13" s="90" t="s">
        <v>115</v>
      </c>
      <c r="D13" s="91" t="s">
        <v>139</v>
      </c>
      <c r="E13" s="92" t="s">
        <v>140</v>
      </c>
      <c r="F13" s="93">
        <v>72000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93">
        <v>0</v>
      </c>
      <c r="P13" s="93">
        <v>0</v>
      </c>
      <c r="Q13" s="93">
        <v>0</v>
      </c>
      <c r="R13" s="93">
        <v>0</v>
      </c>
      <c r="S13" s="93">
        <v>0</v>
      </c>
      <c r="T13" s="93">
        <v>0</v>
      </c>
      <c r="U13" s="93">
        <f t="shared" si="0"/>
        <v>72000</v>
      </c>
    </row>
    <row r="14" spans="1:21" s="83" customFormat="1" ht="26.25" customHeight="1" x14ac:dyDescent="0.2">
      <c r="A14" s="234"/>
      <c r="B14" s="236"/>
      <c r="C14" s="90" t="s">
        <v>115</v>
      </c>
      <c r="D14" s="91" t="s">
        <v>141</v>
      </c>
      <c r="E14" s="92" t="s">
        <v>142</v>
      </c>
      <c r="F14" s="93">
        <v>1658400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f t="shared" si="0"/>
        <v>1658400</v>
      </c>
    </row>
    <row r="15" spans="1:21" s="83" customFormat="1" ht="15.75" customHeight="1" x14ac:dyDescent="0.2">
      <c r="A15" s="235"/>
      <c r="B15" s="235"/>
      <c r="C15" s="237" t="s">
        <v>129</v>
      </c>
      <c r="D15" s="238"/>
      <c r="E15" s="238"/>
      <c r="F15" s="94">
        <f>SUM(F10:F14)</f>
        <v>2229000</v>
      </c>
      <c r="G15" s="94">
        <f t="shared" ref="G15:U15" si="1">SUM(G10:G14)</f>
        <v>0</v>
      </c>
      <c r="H15" s="94">
        <f t="shared" si="1"/>
        <v>0</v>
      </c>
      <c r="I15" s="94">
        <f t="shared" si="1"/>
        <v>0</v>
      </c>
      <c r="J15" s="94">
        <f t="shared" si="1"/>
        <v>0</v>
      </c>
      <c r="K15" s="94">
        <f t="shared" si="1"/>
        <v>0</v>
      </c>
      <c r="L15" s="94">
        <f t="shared" si="1"/>
        <v>0</v>
      </c>
      <c r="M15" s="94">
        <f t="shared" si="1"/>
        <v>0</v>
      </c>
      <c r="N15" s="94">
        <f t="shared" si="1"/>
        <v>0</v>
      </c>
      <c r="O15" s="94">
        <f t="shared" si="1"/>
        <v>0</v>
      </c>
      <c r="P15" s="94">
        <f t="shared" si="1"/>
        <v>0</v>
      </c>
      <c r="Q15" s="94">
        <f t="shared" si="1"/>
        <v>0</v>
      </c>
      <c r="R15" s="94">
        <f t="shared" si="1"/>
        <v>0</v>
      </c>
      <c r="S15" s="94">
        <f t="shared" si="1"/>
        <v>0</v>
      </c>
      <c r="T15" s="94">
        <f t="shared" si="1"/>
        <v>0</v>
      </c>
      <c r="U15" s="94">
        <f t="shared" si="1"/>
        <v>2229000</v>
      </c>
    </row>
    <row r="16" spans="1:21" s="83" customFormat="1" ht="13.5" customHeight="1" x14ac:dyDescent="0.2">
      <c r="A16" s="233" t="s">
        <v>143</v>
      </c>
      <c r="B16" s="233" t="s">
        <v>144</v>
      </c>
      <c r="C16" s="95" t="s">
        <v>115</v>
      </c>
      <c r="D16" s="96" t="s">
        <v>145</v>
      </c>
      <c r="E16" s="92" t="s">
        <v>146</v>
      </c>
      <c r="F16" s="93">
        <v>2059460</v>
      </c>
      <c r="G16" s="93">
        <v>1270460</v>
      </c>
      <c r="H16" s="93">
        <v>0</v>
      </c>
      <c r="I16" s="93">
        <v>192660</v>
      </c>
      <c r="J16" s="93">
        <v>0</v>
      </c>
      <c r="K16" s="93">
        <v>0</v>
      </c>
      <c r="L16" s="93">
        <v>0</v>
      </c>
      <c r="M16" s="93">
        <v>671220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f>SUM(F16:T16)</f>
        <v>4193800</v>
      </c>
    </row>
    <row r="17" spans="1:21" s="83" customFormat="1" ht="13.5" customHeight="1" x14ac:dyDescent="0.2">
      <c r="A17" s="234"/>
      <c r="B17" s="236"/>
      <c r="C17" s="95" t="s">
        <v>115</v>
      </c>
      <c r="D17" s="96" t="s">
        <v>213</v>
      </c>
      <c r="E17" s="92" t="s">
        <v>214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24000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93">
        <f t="shared" ref="U17:U20" si="2">SUM(F17:T17)</f>
        <v>24000</v>
      </c>
    </row>
    <row r="18" spans="1:21" s="83" customFormat="1" ht="13.5" customHeight="1" x14ac:dyDescent="0.2">
      <c r="A18" s="234"/>
      <c r="B18" s="236"/>
      <c r="C18" s="95" t="s">
        <v>115</v>
      </c>
      <c r="D18" s="96" t="s">
        <v>147</v>
      </c>
      <c r="E18" s="92" t="s">
        <v>148</v>
      </c>
      <c r="F18" s="93">
        <v>175000</v>
      </c>
      <c r="G18" s="93">
        <v>35000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35000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93">
        <f t="shared" si="2"/>
        <v>245000</v>
      </c>
    </row>
    <row r="19" spans="1:21" s="83" customFormat="1" ht="13.5" customHeight="1" x14ac:dyDescent="0.2">
      <c r="A19" s="234"/>
      <c r="B19" s="236"/>
      <c r="C19" s="95" t="s">
        <v>115</v>
      </c>
      <c r="D19" s="96" t="s">
        <v>149</v>
      </c>
      <c r="E19" s="92" t="s">
        <v>150</v>
      </c>
      <c r="F19" s="93">
        <v>420860</v>
      </c>
      <c r="G19" s="93">
        <v>284420</v>
      </c>
      <c r="H19" s="93">
        <v>0</v>
      </c>
      <c r="I19" s="93">
        <v>125100</v>
      </c>
      <c r="J19" s="93">
        <v>0</v>
      </c>
      <c r="K19" s="93">
        <v>0</v>
      </c>
      <c r="L19" s="93">
        <v>0</v>
      </c>
      <c r="M19" s="93">
        <v>217380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f t="shared" si="2"/>
        <v>1047760</v>
      </c>
    </row>
    <row r="20" spans="1:21" s="83" customFormat="1" ht="13.5" customHeight="1" x14ac:dyDescent="0.2">
      <c r="A20" s="234"/>
      <c r="B20" s="236"/>
      <c r="C20" s="95" t="s">
        <v>115</v>
      </c>
      <c r="D20" s="96" t="s">
        <v>151</v>
      </c>
      <c r="E20" s="92" t="s">
        <v>152</v>
      </c>
      <c r="F20" s="93">
        <v>47970</v>
      </c>
      <c r="G20" s="93">
        <v>6850</v>
      </c>
      <c r="H20" s="93">
        <v>0</v>
      </c>
      <c r="I20" s="93">
        <v>22090</v>
      </c>
      <c r="J20" s="93">
        <v>0</v>
      </c>
      <c r="K20" s="93">
        <v>0</v>
      </c>
      <c r="L20" s="93">
        <v>0</v>
      </c>
      <c r="M20" s="93">
        <v>17850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93">
        <f t="shared" si="2"/>
        <v>94760</v>
      </c>
    </row>
    <row r="21" spans="1:21" s="83" customFormat="1" ht="16.5" customHeight="1" x14ac:dyDescent="0.2">
      <c r="A21" s="235"/>
      <c r="B21" s="235"/>
      <c r="C21" s="237" t="s">
        <v>129</v>
      </c>
      <c r="D21" s="238"/>
      <c r="E21" s="238"/>
      <c r="F21" s="94">
        <f>SUM(F16:F20)</f>
        <v>2703290</v>
      </c>
      <c r="G21" s="94">
        <f t="shared" ref="G21:U21" si="3">SUM(G16:G20)</f>
        <v>1596730</v>
      </c>
      <c r="H21" s="94">
        <f t="shared" si="3"/>
        <v>0</v>
      </c>
      <c r="I21" s="94">
        <f t="shared" si="3"/>
        <v>339850</v>
      </c>
      <c r="J21" s="94">
        <f t="shared" si="3"/>
        <v>0</v>
      </c>
      <c r="K21" s="94">
        <f t="shared" si="3"/>
        <v>0</v>
      </c>
      <c r="L21" s="94">
        <f t="shared" si="3"/>
        <v>0</v>
      </c>
      <c r="M21" s="94">
        <f t="shared" si="3"/>
        <v>965450</v>
      </c>
      <c r="N21" s="94">
        <f t="shared" si="3"/>
        <v>0</v>
      </c>
      <c r="O21" s="94">
        <f t="shared" si="3"/>
        <v>0</v>
      </c>
      <c r="P21" s="94">
        <f t="shared" si="3"/>
        <v>0</v>
      </c>
      <c r="Q21" s="94">
        <f t="shared" si="3"/>
        <v>0</v>
      </c>
      <c r="R21" s="94">
        <f t="shared" si="3"/>
        <v>0</v>
      </c>
      <c r="S21" s="94">
        <f t="shared" si="3"/>
        <v>0</v>
      </c>
      <c r="T21" s="94">
        <f t="shared" si="3"/>
        <v>0</v>
      </c>
      <c r="U21" s="94">
        <f t="shared" si="3"/>
        <v>5605320</v>
      </c>
    </row>
    <row r="22" spans="1:21" s="83" customFormat="1" ht="40.5" customHeight="1" x14ac:dyDescent="0.2">
      <c r="A22" s="233" t="s">
        <v>18</v>
      </c>
      <c r="B22" s="233" t="s">
        <v>153</v>
      </c>
      <c r="C22" s="95" t="s">
        <v>115</v>
      </c>
      <c r="D22" s="96" t="s">
        <v>71</v>
      </c>
      <c r="E22" s="92" t="s">
        <v>154</v>
      </c>
      <c r="F22" s="93">
        <v>170000</v>
      </c>
      <c r="G22" s="93">
        <v>323200</v>
      </c>
      <c r="H22" s="93">
        <v>30000</v>
      </c>
      <c r="I22" s="93">
        <v>0</v>
      </c>
      <c r="J22" s="93">
        <v>0</v>
      </c>
      <c r="K22" s="93">
        <v>0</v>
      </c>
      <c r="L22" s="93">
        <v>0</v>
      </c>
      <c r="M22" s="93">
        <v>70000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93">
        <v>0</v>
      </c>
      <c r="U22" s="93">
        <f>SUM(F22:T22)</f>
        <v>593200</v>
      </c>
    </row>
    <row r="23" spans="1:21" s="83" customFormat="1" ht="26.25" customHeight="1" x14ac:dyDescent="0.2">
      <c r="A23" s="234"/>
      <c r="B23" s="236"/>
      <c r="C23" s="95" t="s">
        <v>115</v>
      </c>
      <c r="D23" s="96" t="s">
        <v>215</v>
      </c>
      <c r="E23" s="92" t="s">
        <v>216</v>
      </c>
      <c r="F23" s="93">
        <v>40000</v>
      </c>
      <c r="G23" s="93">
        <v>30000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30000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0</v>
      </c>
      <c r="T23" s="93">
        <v>0</v>
      </c>
      <c r="U23" s="93">
        <f t="shared" ref="U23:U25" si="4">SUM(F23:T23)</f>
        <v>100000</v>
      </c>
    </row>
    <row r="24" spans="1:21" s="83" customFormat="1" ht="13.5" customHeight="1" x14ac:dyDescent="0.2">
      <c r="A24" s="234"/>
      <c r="B24" s="236"/>
      <c r="C24" s="95" t="s">
        <v>115</v>
      </c>
      <c r="D24" s="96" t="s">
        <v>155</v>
      </c>
      <c r="E24" s="92" t="s">
        <v>156</v>
      </c>
      <c r="F24" s="93">
        <v>3000</v>
      </c>
      <c r="G24" s="93">
        <v>37300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35000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0</v>
      </c>
      <c r="U24" s="93">
        <f t="shared" si="4"/>
        <v>75300</v>
      </c>
    </row>
    <row r="25" spans="1:21" s="83" customFormat="1" ht="13.5" customHeight="1" x14ac:dyDescent="0.2">
      <c r="A25" s="234"/>
      <c r="B25" s="236"/>
      <c r="C25" s="95" t="s">
        <v>115</v>
      </c>
      <c r="D25" s="96" t="s">
        <v>157</v>
      </c>
      <c r="E25" s="92" t="s">
        <v>158</v>
      </c>
      <c r="F25" s="93">
        <v>27600</v>
      </c>
      <c r="G25" s="93">
        <v>40000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12500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93">
        <f t="shared" si="4"/>
        <v>80100</v>
      </c>
    </row>
    <row r="26" spans="1:21" s="83" customFormat="1" ht="17.25" customHeight="1" x14ac:dyDescent="0.2">
      <c r="A26" s="235"/>
      <c r="B26" s="235"/>
      <c r="C26" s="237" t="s">
        <v>129</v>
      </c>
      <c r="D26" s="238"/>
      <c r="E26" s="238"/>
      <c r="F26" s="94">
        <f>SUM(F22:F25)</f>
        <v>240600</v>
      </c>
      <c r="G26" s="94">
        <f t="shared" ref="G26:U26" si="5">SUM(G22:G25)</f>
        <v>430500</v>
      </c>
      <c r="H26" s="94">
        <f t="shared" si="5"/>
        <v>30000</v>
      </c>
      <c r="I26" s="94">
        <f t="shared" si="5"/>
        <v>0</v>
      </c>
      <c r="J26" s="94">
        <f t="shared" si="5"/>
        <v>0</v>
      </c>
      <c r="K26" s="94">
        <f t="shared" si="5"/>
        <v>0</v>
      </c>
      <c r="L26" s="94">
        <f t="shared" si="5"/>
        <v>0</v>
      </c>
      <c r="M26" s="94">
        <f t="shared" si="5"/>
        <v>147500</v>
      </c>
      <c r="N26" s="94">
        <f t="shared" si="5"/>
        <v>0</v>
      </c>
      <c r="O26" s="94">
        <f t="shared" si="5"/>
        <v>0</v>
      </c>
      <c r="P26" s="94">
        <f t="shared" si="5"/>
        <v>0</v>
      </c>
      <c r="Q26" s="94">
        <f t="shared" si="5"/>
        <v>0</v>
      </c>
      <c r="R26" s="94">
        <f t="shared" si="5"/>
        <v>0</v>
      </c>
      <c r="S26" s="94">
        <f t="shared" si="5"/>
        <v>0</v>
      </c>
      <c r="T26" s="94">
        <f t="shared" si="5"/>
        <v>0</v>
      </c>
      <c r="U26" s="94">
        <f t="shared" si="5"/>
        <v>848600</v>
      </c>
    </row>
    <row r="27" spans="1:21" s="83" customFormat="1" ht="13.5" customHeight="1" x14ac:dyDescent="0.2">
      <c r="A27" s="233" t="s">
        <v>159</v>
      </c>
      <c r="B27" s="233" t="s">
        <v>160</v>
      </c>
      <c r="C27" s="95" t="s">
        <v>115</v>
      </c>
      <c r="D27" s="97" t="s">
        <v>161</v>
      </c>
      <c r="E27" s="92" t="s">
        <v>162</v>
      </c>
      <c r="F27" s="93">
        <v>377694</v>
      </c>
      <c r="G27" s="93">
        <v>180000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1026269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3">
        <v>0</v>
      </c>
      <c r="U27" s="93">
        <f>SUM(F27:T27)</f>
        <v>1583963</v>
      </c>
    </row>
    <row r="28" spans="1:21" s="83" customFormat="1" ht="13.5" customHeight="1" x14ac:dyDescent="0.2">
      <c r="A28" s="234"/>
      <c r="B28" s="236"/>
      <c r="C28" s="95" t="s">
        <v>115</v>
      </c>
      <c r="D28" s="97" t="s">
        <v>163</v>
      </c>
      <c r="E28" s="92" t="s">
        <v>164</v>
      </c>
      <c r="F28" s="93">
        <v>26500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  <c r="R28" s="93">
        <v>0</v>
      </c>
      <c r="S28" s="93">
        <v>0</v>
      </c>
      <c r="T28" s="93">
        <v>0</v>
      </c>
      <c r="U28" s="93">
        <f t="shared" ref="U28:U30" si="6">SUM(F28:T28)</f>
        <v>26500</v>
      </c>
    </row>
    <row r="29" spans="1:21" s="83" customFormat="1" ht="40.5" customHeight="1" x14ac:dyDescent="0.2">
      <c r="A29" s="234"/>
      <c r="B29" s="236"/>
      <c r="C29" s="95" t="s">
        <v>115</v>
      </c>
      <c r="D29" s="97" t="s">
        <v>165</v>
      </c>
      <c r="E29" s="92" t="s">
        <v>166</v>
      </c>
      <c r="F29" s="93">
        <v>847846.57</v>
      </c>
      <c r="G29" s="93">
        <v>296140</v>
      </c>
      <c r="H29" s="93">
        <v>10000</v>
      </c>
      <c r="I29" s="93">
        <v>0</v>
      </c>
      <c r="J29" s="93">
        <v>291460</v>
      </c>
      <c r="K29" s="93">
        <v>340000</v>
      </c>
      <c r="L29" s="93">
        <v>15000</v>
      </c>
      <c r="M29" s="93">
        <v>37396</v>
      </c>
      <c r="N29" s="93">
        <v>0</v>
      </c>
      <c r="O29" s="93">
        <v>215000</v>
      </c>
      <c r="P29" s="93">
        <v>0</v>
      </c>
      <c r="Q29" s="93">
        <v>680000</v>
      </c>
      <c r="R29" s="93">
        <v>350000</v>
      </c>
      <c r="S29" s="93">
        <v>0</v>
      </c>
      <c r="T29" s="93">
        <v>0</v>
      </c>
      <c r="U29" s="93">
        <f t="shared" si="6"/>
        <v>3082842.57</v>
      </c>
    </row>
    <row r="30" spans="1:21" s="83" customFormat="1" ht="13.5" customHeight="1" x14ac:dyDescent="0.2">
      <c r="A30" s="234"/>
      <c r="B30" s="236"/>
      <c r="C30" s="95" t="s">
        <v>115</v>
      </c>
      <c r="D30" s="97" t="s">
        <v>167</v>
      </c>
      <c r="E30" s="92" t="s">
        <v>168</v>
      </c>
      <c r="F30" s="93">
        <v>237038.39</v>
      </c>
      <c r="G30" s="93">
        <v>100000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450000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93">
        <f t="shared" si="6"/>
        <v>787038.39</v>
      </c>
    </row>
    <row r="31" spans="1:21" s="83" customFormat="1" ht="17.25" customHeight="1" x14ac:dyDescent="0.2">
      <c r="A31" s="235"/>
      <c r="B31" s="235"/>
      <c r="C31" s="237" t="s">
        <v>129</v>
      </c>
      <c r="D31" s="238"/>
      <c r="E31" s="238"/>
      <c r="F31" s="94">
        <f>SUM(F27:F30)</f>
        <v>1489078.96</v>
      </c>
      <c r="G31" s="94">
        <f t="shared" ref="G31:U31" si="7">SUM(G27:G30)</f>
        <v>576140</v>
      </c>
      <c r="H31" s="94">
        <f t="shared" si="7"/>
        <v>10000</v>
      </c>
      <c r="I31" s="94">
        <f t="shared" si="7"/>
        <v>0</v>
      </c>
      <c r="J31" s="94">
        <f t="shared" si="7"/>
        <v>291460</v>
      </c>
      <c r="K31" s="94">
        <f t="shared" si="7"/>
        <v>340000</v>
      </c>
      <c r="L31" s="94">
        <f t="shared" si="7"/>
        <v>15000</v>
      </c>
      <c r="M31" s="94">
        <f t="shared" si="7"/>
        <v>1513665</v>
      </c>
      <c r="N31" s="94">
        <f t="shared" si="7"/>
        <v>0</v>
      </c>
      <c r="O31" s="94">
        <f t="shared" si="7"/>
        <v>215000</v>
      </c>
      <c r="P31" s="94">
        <f t="shared" si="7"/>
        <v>0</v>
      </c>
      <c r="Q31" s="94">
        <f t="shared" si="7"/>
        <v>680000</v>
      </c>
      <c r="R31" s="94">
        <f t="shared" si="7"/>
        <v>350000</v>
      </c>
      <c r="S31" s="94">
        <f t="shared" si="7"/>
        <v>0</v>
      </c>
      <c r="T31" s="94">
        <f t="shared" si="7"/>
        <v>0</v>
      </c>
      <c r="U31" s="94">
        <f t="shared" si="7"/>
        <v>5480343.96</v>
      </c>
    </row>
    <row r="32" spans="1:21" s="83" customFormat="1" ht="13.5" customHeight="1" x14ac:dyDescent="0.2">
      <c r="A32" s="233" t="s">
        <v>19</v>
      </c>
      <c r="B32" s="233" t="s">
        <v>169</v>
      </c>
      <c r="C32" s="95" t="s">
        <v>115</v>
      </c>
      <c r="D32" s="97" t="s">
        <v>217</v>
      </c>
      <c r="E32" s="92" t="s">
        <v>218</v>
      </c>
      <c r="F32" s="93">
        <v>100000</v>
      </c>
      <c r="G32" s="93">
        <v>61832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40000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93">
        <f>SUM(F32:T32)</f>
        <v>201832</v>
      </c>
    </row>
    <row r="33" spans="1:21" s="83" customFormat="1" ht="13.5" customHeight="1" x14ac:dyDescent="0.2">
      <c r="A33" s="234"/>
      <c r="B33" s="236"/>
      <c r="C33" s="95" t="s">
        <v>115</v>
      </c>
      <c r="D33" s="97" t="s">
        <v>219</v>
      </c>
      <c r="E33" s="92" t="s">
        <v>220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40000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3">
        <f t="shared" ref="U33:U42" si="8">SUM(F33:T33)</f>
        <v>40000</v>
      </c>
    </row>
    <row r="34" spans="1:21" s="83" customFormat="1" ht="13.5" customHeight="1" x14ac:dyDescent="0.2">
      <c r="A34" s="234"/>
      <c r="B34" s="236"/>
      <c r="C34" s="95" t="s">
        <v>115</v>
      </c>
      <c r="D34" s="97" t="s">
        <v>221</v>
      </c>
      <c r="E34" s="92" t="s">
        <v>222</v>
      </c>
      <c r="F34" s="93">
        <v>20000</v>
      </c>
      <c r="G34" s="93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93">
        <v>0</v>
      </c>
      <c r="U34" s="93">
        <f t="shared" si="8"/>
        <v>20000</v>
      </c>
    </row>
    <row r="35" spans="1:21" s="83" customFormat="1" ht="13.5" customHeight="1" x14ac:dyDescent="0.2">
      <c r="A35" s="234"/>
      <c r="B35" s="236"/>
      <c r="C35" s="95" t="s">
        <v>115</v>
      </c>
      <c r="D35" s="97" t="s">
        <v>223</v>
      </c>
      <c r="E35" s="92" t="s">
        <v>224</v>
      </c>
      <c r="F35" s="93">
        <v>0</v>
      </c>
      <c r="G35" s="93">
        <v>0</v>
      </c>
      <c r="H35" s="93">
        <v>0</v>
      </c>
      <c r="I35" s="93">
        <v>0</v>
      </c>
      <c r="J35" s="93">
        <v>685557.88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93">
        <f t="shared" si="8"/>
        <v>685557.88</v>
      </c>
    </row>
    <row r="36" spans="1:21" s="83" customFormat="1" ht="13.5" customHeight="1" x14ac:dyDescent="0.2">
      <c r="A36" s="234"/>
      <c r="B36" s="236"/>
      <c r="C36" s="95" t="s">
        <v>115</v>
      </c>
      <c r="D36" s="97" t="s">
        <v>225</v>
      </c>
      <c r="E36" s="92" t="s">
        <v>226</v>
      </c>
      <c r="F36" s="93">
        <v>10000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623825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93">
        <f t="shared" si="8"/>
        <v>633825</v>
      </c>
    </row>
    <row r="37" spans="1:21" s="83" customFormat="1" ht="13.5" customHeight="1" x14ac:dyDescent="0.2">
      <c r="A37" s="234"/>
      <c r="B37" s="236"/>
      <c r="C37" s="95" t="s">
        <v>115</v>
      </c>
      <c r="D37" s="97" t="s">
        <v>227</v>
      </c>
      <c r="E37" s="92" t="s">
        <v>228</v>
      </c>
      <c r="F37" s="93">
        <v>50000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250000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93">
        <f t="shared" si="8"/>
        <v>300000</v>
      </c>
    </row>
    <row r="38" spans="1:21" s="83" customFormat="1" ht="13.5" customHeight="1" x14ac:dyDescent="0.2">
      <c r="A38" s="234"/>
      <c r="B38" s="236"/>
      <c r="C38" s="95" t="s">
        <v>115</v>
      </c>
      <c r="D38" s="97" t="s">
        <v>170</v>
      </c>
      <c r="E38" s="92" t="s">
        <v>171</v>
      </c>
      <c r="F38" s="93">
        <v>100000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200000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93">
        <f t="shared" si="8"/>
        <v>300000</v>
      </c>
    </row>
    <row r="39" spans="1:21" s="83" customFormat="1" ht="13.5" customHeight="1" x14ac:dyDescent="0.2">
      <c r="A39" s="234"/>
      <c r="B39" s="236"/>
      <c r="C39" s="95" t="s">
        <v>115</v>
      </c>
      <c r="D39" s="97" t="s">
        <v>229</v>
      </c>
      <c r="E39" s="92" t="s">
        <v>230</v>
      </c>
      <c r="F39" s="93">
        <v>0</v>
      </c>
      <c r="G39" s="93">
        <v>0</v>
      </c>
      <c r="H39" s="93">
        <v>0</v>
      </c>
      <c r="I39" s="93">
        <v>0</v>
      </c>
      <c r="J39" s="93">
        <v>0</v>
      </c>
      <c r="K39" s="93">
        <v>20000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f t="shared" si="8"/>
        <v>20000</v>
      </c>
    </row>
    <row r="40" spans="1:21" s="83" customFormat="1" ht="13.5" customHeight="1" x14ac:dyDescent="0.2">
      <c r="A40" s="234"/>
      <c r="B40" s="236"/>
      <c r="C40" s="95" t="s">
        <v>115</v>
      </c>
      <c r="D40" s="97" t="s">
        <v>231</v>
      </c>
      <c r="E40" s="92" t="s">
        <v>232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20000</v>
      </c>
      <c r="T40" s="93">
        <v>0</v>
      </c>
      <c r="U40" s="93">
        <f t="shared" si="8"/>
        <v>20000</v>
      </c>
    </row>
    <row r="41" spans="1:21" s="83" customFormat="1" ht="13.5" customHeight="1" x14ac:dyDescent="0.2">
      <c r="A41" s="234"/>
      <c r="B41" s="236"/>
      <c r="C41" s="95" t="s">
        <v>115</v>
      </c>
      <c r="D41" s="97" t="s">
        <v>233</v>
      </c>
      <c r="E41" s="92" t="s">
        <v>234</v>
      </c>
      <c r="F41" s="93">
        <v>3000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93">
        <f t="shared" si="8"/>
        <v>3000</v>
      </c>
    </row>
    <row r="42" spans="1:21" s="83" customFormat="1" ht="13.5" customHeight="1" x14ac:dyDescent="0.2">
      <c r="A42" s="234"/>
      <c r="B42" s="236"/>
      <c r="C42" s="95" t="s">
        <v>115</v>
      </c>
      <c r="D42" s="97" t="s">
        <v>235</v>
      </c>
      <c r="E42" s="92" t="s">
        <v>236</v>
      </c>
      <c r="F42" s="93">
        <v>100000</v>
      </c>
      <c r="G42" s="93">
        <v>80000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40000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93">
        <f t="shared" si="8"/>
        <v>220000</v>
      </c>
    </row>
    <row r="43" spans="1:21" s="83" customFormat="1" ht="14.25" customHeight="1" x14ac:dyDescent="0.2">
      <c r="A43" s="235"/>
      <c r="B43" s="235"/>
      <c r="C43" s="237" t="s">
        <v>129</v>
      </c>
      <c r="D43" s="238"/>
      <c r="E43" s="238"/>
      <c r="F43" s="94">
        <f>SUM(F32:F42)</f>
        <v>383000</v>
      </c>
      <c r="G43" s="94">
        <f t="shared" ref="G43:U43" si="9">SUM(G32:G42)</f>
        <v>141832</v>
      </c>
      <c r="H43" s="94">
        <f t="shared" si="9"/>
        <v>0</v>
      </c>
      <c r="I43" s="94">
        <f t="shared" si="9"/>
        <v>0</v>
      </c>
      <c r="J43" s="94">
        <f t="shared" si="9"/>
        <v>685557.88</v>
      </c>
      <c r="K43" s="94">
        <f t="shared" si="9"/>
        <v>20000</v>
      </c>
      <c r="L43" s="94">
        <f t="shared" si="9"/>
        <v>0</v>
      </c>
      <c r="M43" s="94">
        <f t="shared" si="9"/>
        <v>1193825</v>
      </c>
      <c r="N43" s="94">
        <f t="shared" si="9"/>
        <v>0</v>
      </c>
      <c r="O43" s="94">
        <f t="shared" si="9"/>
        <v>0</v>
      </c>
      <c r="P43" s="94">
        <f t="shared" si="9"/>
        <v>0</v>
      </c>
      <c r="Q43" s="94">
        <f t="shared" si="9"/>
        <v>0</v>
      </c>
      <c r="R43" s="94">
        <f t="shared" si="9"/>
        <v>0</v>
      </c>
      <c r="S43" s="94">
        <f t="shared" si="9"/>
        <v>20000</v>
      </c>
      <c r="T43" s="94">
        <f t="shared" si="9"/>
        <v>0</v>
      </c>
      <c r="U43" s="94">
        <f t="shared" si="9"/>
        <v>2444214.88</v>
      </c>
    </row>
    <row r="44" spans="1:21" s="83" customFormat="1" ht="13.5" customHeight="1" x14ac:dyDescent="0.2">
      <c r="A44" s="233" t="s">
        <v>172</v>
      </c>
      <c r="B44" s="233" t="s">
        <v>173</v>
      </c>
      <c r="C44" s="95" t="s">
        <v>115</v>
      </c>
      <c r="D44" s="97" t="s">
        <v>174</v>
      </c>
      <c r="E44" s="92" t="s">
        <v>175</v>
      </c>
      <c r="F44" s="93">
        <v>201378.12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93">
        <f>SUM(F44:T44)</f>
        <v>201378.12</v>
      </c>
    </row>
    <row r="45" spans="1:21" s="83" customFormat="1" ht="13.5" customHeight="1" x14ac:dyDescent="0.2">
      <c r="A45" s="234"/>
      <c r="B45" s="236"/>
      <c r="C45" s="95" t="s">
        <v>115</v>
      </c>
      <c r="D45" s="97" t="s">
        <v>237</v>
      </c>
      <c r="E45" s="92" t="s">
        <v>238</v>
      </c>
      <c r="F45" s="93">
        <v>6000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93">
        <f t="shared" ref="U45:U48" si="10">SUM(F45:T45)</f>
        <v>6000</v>
      </c>
    </row>
    <row r="46" spans="1:21" s="83" customFormat="1" ht="13.5" customHeight="1" x14ac:dyDescent="0.2">
      <c r="A46" s="234"/>
      <c r="B46" s="236"/>
      <c r="C46" s="95" t="s">
        <v>115</v>
      </c>
      <c r="D46" s="97" t="s">
        <v>176</v>
      </c>
      <c r="E46" s="92" t="s">
        <v>177</v>
      </c>
      <c r="F46" s="93">
        <v>2372.1799999999998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93">
        <f t="shared" si="10"/>
        <v>2372.1799999999998</v>
      </c>
    </row>
    <row r="47" spans="1:21" s="83" customFormat="1" ht="13.5" customHeight="1" x14ac:dyDescent="0.2">
      <c r="A47" s="234"/>
      <c r="B47" s="236"/>
      <c r="C47" s="95" t="s">
        <v>115</v>
      </c>
      <c r="D47" s="97" t="s">
        <v>239</v>
      </c>
      <c r="E47" s="92" t="s">
        <v>240</v>
      </c>
      <c r="F47" s="93">
        <v>20000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93">
        <f t="shared" si="10"/>
        <v>20000</v>
      </c>
    </row>
    <row r="48" spans="1:21" s="83" customFormat="1" ht="13.5" customHeight="1" x14ac:dyDescent="0.2">
      <c r="A48" s="234"/>
      <c r="B48" s="236"/>
      <c r="C48" s="95" t="s">
        <v>115</v>
      </c>
      <c r="D48" s="97" t="s">
        <v>178</v>
      </c>
      <c r="E48" s="92" t="s">
        <v>179</v>
      </c>
      <c r="F48" s="93">
        <v>57578.2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93">
        <f t="shared" si="10"/>
        <v>57578.2</v>
      </c>
    </row>
    <row r="49" spans="1:21" s="83" customFormat="1" x14ac:dyDescent="0.2">
      <c r="A49" s="235"/>
      <c r="B49" s="235"/>
      <c r="C49" s="237" t="s">
        <v>129</v>
      </c>
      <c r="D49" s="238"/>
      <c r="E49" s="238"/>
      <c r="F49" s="94">
        <f>SUM(F44:F48)</f>
        <v>287328.5</v>
      </c>
      <c r="G49" s="94">
        <f t="shared" ref="G49:U49" si="11">SUM(G44:G48)</f>
        <v>0</v>
      </c>
      <c r="H49" s="94">
        <f t="shared" si="11"/>
        <v>0</v>
      </c>
      <c r="I49" s="94">
        <f t="shared" si="11"/>
        <v>0</v>
      </c>
      <c r="J49" s="94">
        <f t="shared" si="11"/>
        <v>0</v>
      </c>
      <c r="K49" s="94">
        <f t="shared" si="11"/>
        <v>0</v>
      </c>
      <c r="L49" s="94">
        <f t="shared" si="11"/>
        <v>0</v>
      </c>
      <c r="M49" s="94">
        <f t="shared" si="11"/>
        <v>0</v>
      </c>
      <c r="N49" s="94">
        <f t="shared" si="11"/>
        <v>0</v>
      </c>
      <c r="O49" s="94">
        <f t="shared" si="11"/>
        <v>0</v>
      </c>
      <c r="P49" s="94">
        <f t="shared" si="11"/>
        <v>0</v>
      </c>
      <c r="Q49" s="94">
        <f t="shared" si="11"/>
        <v>0</v>
      </c>
      <c r="R49" s="94">
        <f t="shared" si="11"/>
        <v>0</v>
      </c>
      <c r="S49" s="94">
        <f t="shared" si="11"/>
        <v>0</v>
      </c>
      <c r="T49" s="94">
        <f t="shared" si="11"/>
        <v>0</v>
      </c>
      <c r="U49" s="94">
        <f t="shared" si="11"/>
        <v>287328.5</v>
      </c>
    </row>
    <row r="50" spans="1:21" s="83" customFormat="1" ht="13.5" customHeight="1" x14ac:dyDescent="0.2">
      <c r="A50" s="233" t="s">
        <v>180</v>
      </c>
      <c r="B50" s="233" t="s">
        <v>181</v>
      </c>
      <c r="C50" s="95" t="s">
        <v>115</v>
      </c>
      <c r="D50" s="97" t="s">
        <v>241</v>
      </c>
      <c r="E50" s="92" t="s">
        <v>242</v>
      </c>
      <c r="F50" s="93">
        <v>36000</v>
      </c>
      <c r="G50" s="93">
        <v>37500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10000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0</v>
      </c>
      <c r="U50" s="93">
        <f>SUM(F50:T50)</f>
        <v>83500</v>
      </c>
    </row>
    <row r="51" spans="1:21" s="83" customFormat="1" ht="13.5" customHeight="1" x14ac:dyDescent="0.2">
      <c r="A51" s="234"/>
      <c r="B51" s="236"/>
      <c r="C51" s="95" t="s">
        <v>115</v>
      </c>
      <c r="D51" s="97" t="s">
        <v>243</v>
      </c>
      <c r="E51" s="92" t="s">
        <v>244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30000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93">
        <f t="shared" ref="U51:U55" si="12">SUM(F51:T51)</f>
        <v>30000</v>
      </c>
    </row>
    <row r="52" spans="1:21" s="83" customFormat="1" ht="13.5" customHeight="1" x14ac:dyDescent="0.2">
      <c r="A52" s="234"/>
      <c r="B52" s="236"/>
      <c r="C52" s="95" t="s">
        <v>115</v>
      </c>
      <c r="D52" s="97" t="s">
        <v>245</v>
      </c>
      <c r="E52" s="92" t="s">
        <v>246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v>0</v>
      </c>
      <c r="O52" s="93">
        <v>0</v>
      </c>
      <c r="P52" s="93">
        <v>0</v>
      </c>
      <c r="Q52" s="93">
        <v>200000</v>
      </c>
      <c r="R52" s="93">
        <v>0</v>
      </c>
      <c r="S52" s="93">
        <v>0</v>
      </c>
      <c r="T52" s="93">
        <v>0</v>
      </c>
      <c r="U52" s="93">
        <f t="shared" si="12"/>
        <v>200000</v>
      </c>
    </row>
    <row r="53" spans="1:21" s="83" customFormat="1" ht="13.5" customHeight="1" x14ac:dyDescent="0.2">
      <c r="A53" s="234"/>
      <c r="B53" s="236"/>
      <c r="C53" s="95" t="s">
        <v>115</v>
      </c>
      <c r="D53" s="97" t="s">
        <v>247</v>
      </c>
      <c r="E53" s="92" t="s">
        <v>248</v>
      </c>
      <c r="F53" s="93">
        <v>8700</v>
      </c>
      <c r="G53" s="93">
        <v>17000</v>
      </c>
      <c r="H53" s="93">
        <v>0</v>
      </c>
      <c r="I53" s="93">
        <v>0</v>
      </c>
      <c r="J53" s="93">
        <v>0</v>
      </c>
      <c r="K53" s="93">
        <v>0</v>
      </c>
      <c r="L53" s="93">
        <v>0</v>
      </c>
      <c r="M53" s="93">
        <v>31900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93">
        <f t="shared" si="12"/>
        <v>57600</v>
      </c>
    </row>
    <row r="54" spans="1:21" s="83" customFormat="1" ht="13.5" customHeight="1" x14ac:dyDescent="0.2">
      <c r="A54" s="234"/>
      <c r="B54" s="236"/>
      <c r="C54" s="95" t="s">
        <v>115</v>
      </c>
      <c r="D54" s="97" t="s">
        <v>249</v>
      </c>
      <c r="E54" s="92" t="s">
        <v>250</v>
      </c>
      <c r="F54" s="93">
        <v>0</v>
      </c>
      <c r="G54" s="93">
        <v>0</v>
      </c>
      <c r="H54" s="93">
        <v>0</v>
      </c>
      <c r="I54" s="93">
        <v>0</v>
      </c>
      <c r="J54" s="93">
        <v>150000</v>
      </c>
      <c r="K54" s="93">
        <v>0</v>
      </c>
      <c r="L54" s="93">
        <v>0</v>
      </c>
      <c r="M54" s="93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  <c r="S54" s="93">
        <v>0</v>
      </c>
      <c r="T54" s="93">
        <v>0</v>
      </c>
      <c r="U54" s="93">
        <f t="shared" si="12"/>
        <v>150000</v>
      </c>
    </row>
    <row r="55" spans="1:21" s="83" customFormat="1" ht="13.5" customHeight="1" x14ac:dyDescent="0.2">
      <c r="A55" s="234"/>
      <c r="B55" s="236"/>
      <c r="C55" s="95" t="s">
        <v>115</v>
      </c>
      <c r="D55" s="97" t="s">
        <v>182</v>
      </c>
      <c r="E55" s="92" t="s">
        <v>183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431400</v>
      </c>
      <c r="N55" s="93">
        <v>0</v>
      </c>
      <c r="O55" s="93">
        <v>0</v>
      </c>
      <c r="P55" s="93">
        <v>0</v>
      </c>
      <c r="Q55" s="93">
        <v>0</v>
      </c>
      <c r="R55" s="93">
        <v>0</v>
      </c>
      <c r="S55" s="93">
        <v>0</v>
      </c>
      <c r="T55" s="93">
        <v>0</v>
      </c>
      <c r="U55" s="93">
        <f t="shared" si="12"/>
        <v>431400</v>
      </c>
    </row>
    <row r="56" spans="1:21" s="83" customFormat="1" ht="17.25" customHeight="1" x14ac:dyDescent="0.2">
      <c r="A56" s="235"/>
      <c r="B56" s="235"/>
      <c r="C56" s="237" t="s">
        <v>129</v>
      </c>
      <c r="D56" s="238"/>
      <c r="E56" s="238"/>
      <c r="F56" s="94">
        <f>SUM(F50:F55)</f>
        <v>44700</v>
      </c>
      <c r="G56" s="94">
        <f t="shared" ref="G56:U56" si="13">SUM(G50:G55)</f>
        <v>54500</v>
      </c>
      <c r="H56" s="94">
        <f t="shared" si="13"/>
        <v>0</v>
      </c>
      <c r="I56" s="94">
        <f t="shared" si="13"/>
        <v>0</v>
      </c>
      <c r="J56" s="94">
        <f t="shared" si="13"/>
        <v>150000</v>
      </c>
      <c r="K56" s="94">
        <f t="shared" si="13"/>
        <v>0</v>
      </c>
      <c r="L56" s="94">
        <f t="shared" si="13"/>
        <v>0</v>
      </c>
      <c r="M56" s="94">
        <f t="shared" si="13"/>
        <v>503300</v>
      </c>
      <c r="N56" s="94">
        <f t="shared" si="13"/>
        <v>0</v>
      </c>
      <c r="O56" s="94">
        <f t="shared" si="13"/>
        <v>0</v>
      </c>
      <c r="P56" s="94">
        <f t="shared" si="13"/>
        <v>0</v>
      </c>
      <c r="Q56" s="94">
        <f t="shared" si="13"/>
        <v>200000</v>
      </c>
      <c r="R56" s="94">
        <f t="shared" si="13"/>
        <v>0</v>
      </c>
      <c r="S56" s="94">
        <f t="shared" si="13"/>
        <v>0</v>
      </c>
      <c r="T56" s="94">
        <f t="shared" si="13"/>
        <v>0</v>
      </c>
      <c r="U56" s="94">
        <f t="shared" si="13"/>
        <v>952500</v>
      </c>
    </row>
    <row r="57" spans="1:21" s="83" customFormat="1" ht="13.5" customHeight="1" x14ac:dyDescent="0.2">
      <c r="A57" s="233" t="s">
        <v>251</v>
      </c>
      <c r="B57" s="233" t="s">
        <v>252</v>
      </c>
      <c r="C57" s="95" t="s">
        <v>115</v>
      </c>
      <c r="D57" s="97" t="s">
        <v>251</v>
      </c>
      <c r="E57" s="92" t="s">
        <v>253</v>
      </c>
      <c r="F57" s="93">
        <v>25000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93">
        <v>0</v>
      </c>
      <c r="P57" s="93">
        <v>0</v>
      </c>
      <c r="Q57" s="93">
        <v>0</v>
      </c>
      <c r="R57" s="93">
        <v>0</v>
      </c>
      <c r="S57" s="93">
        <v>0</v>
      </c>
      <c r="T57" s="93">
        <v>0</v>
      </c>
      <c r="U57" s="93">
        <f>SUM(F57:T57)</f>
        <v>25000</v>
      </c>
    </row>
    <row r="58" spans="1:21" s="83" customFormat="1" x14ac:dyDescent="0.2">
      <c r="A58" s="235"/>
      <c r="B58" s="235"/>
      <c r="C58" s="237" t="s">
        <v>129</v>
      </c>
      <c r="D58" s="238"/>
      <c r="E58" s="238"/>
      <c r="F58" s="94">
        <f>SUM(F57)</f>
        <v>25000</v>
      </c>
      <c r="G58" s="94">
        <f t="shared" ref="G58:U58" si="14">SUM(G57)</f>
        <v>0</v>
      </c>
      <c r="H58" s="94">
        <f t="shared" si="14"/>
        <v>0</v>
      </c>
      <c r="I58" s="94">
        <f t="shared" si="14"/>
        <v>0</v>
      </c>
      <c r="J58" s="94">
        <f t="shared" si="14"/>
        <v>0</v>
      </c>
      <c r="K58" s="94">
        <f t="shared" si="14"/>
        <v>0</v>
      </c>
      <c r="L58" s="94">
        <f t="shared" si="14"/>
        <v>0</v>
      </c>
      <c r="M58" s="94">
        <f t="shared" si="14"/>
        <v>0</v>
      </c>
      <c r="N58" s="94">
        <f t="shared" si="14"/>
        <v>0</v>
      </c>
      <c r="O58" s="94">
        <f t="shared" si="14"/>
        <v>0</v>
      </c>
      <c r="P58" s="94">
        <f t="shared" si="14"/>
        <v>0</v>
      </c>
      <c r="Q58" s="94">
        <f t="shared" si="14"/>
        <v>0</v>
      </c>
      <c r="R58" s="94">
        <f t="shared" si="14"/>
        <v>0</v>
      </c>
      <c r="S58" s="94">
        <f t="shared" si="14"/>
        <v>0</v>
      </c>
      <c r="T58" s="94">
        <f t="shared" si="14"/>
        <v>0</v>
      </c>
      <c r="U58" s="94">
        <f t="shared" si="14"/>
        <v>25000</v>
      </c>
    </row>
    <row r="59" spans="1:21" s="83" customFormat="1" ht="17.25" customHeight="1" x14ac:dyDescent="0.2">
      <c r="A59" s="233" t="s">
        <v>187</v>
      </c>
      <c r="B59" s="233" t="s">
        <v>188</v>
      </c>
      <c r="C59" s="95" t="s">
        <v>115</v>
      </c>
      <c r="D59" s="97" t="s">
        <v>254</v>
      </c>
      <c r="E59" s="92" t="s">
        <v>255</v>
      </c>
      <c r="F59" s="93">
        <v>30000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93">
        <v>0</v>
      </c>
      <c r="N59" s="93">
        <v>0</v>
      </c>
      <c r="O59" s="93">
        <v>0</v>
      </c>
      <c r="P59" s="93">
        <v>0</v>
      </c>
      <c r="Q59" s="93">
        <v>0</v>
      </c>
      <c r="R59" s="93">
        <v>0</v>
      </c>
      <c r="S59" s="93">
        <v>0</v>
      </c>
      <c r="T59" s="93">
        <v>0</v>
      </c>
      <c r="U59" s="93">
        <f>SUM(F59:T59)</f>
        <v>30000</v>
      </c>
    </row>
    <row r="60" spans="1:21" s="83" customFormat="1" ht="13.5" customHeight="1" x14ac:dyDescent="0.2">
      <c r="A60" s="234"/>
      <c r="B60" s="236"/>
      <c r="C60" s="95" t="s">
        <v>115</v>
      </c>
      <c r="D60" s="97" t="s">
        <v>189</v>
      </c>
      <c r="E60" s="92" t="s">
        <v>190</v>
      </c>
      <c r="F60" s="93">
        <v>0</v>
      </c>
      <c r="G60" s="93">
        <v>0</v>
      </c>
      <c r="H60" s="93">
        <v>0</v>
      </c>
      <c r="I60" s="93">
        <v>0</v>
      </c>
      <c r="J60" s="93">
        <v>1095000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20000</v>
      </c>
      <c r="Q60" s="93">
        <v>20000</v>
      </c>
      <c r="R60" s="93">
        <v>63000</v>
      </c>
      <c r="S60" s="93">
        <v>0</v>
      </c>
      <c r="T60" s="93">
        <v>0</v>
      </c>
      <c r="U60" s="93">
        <f>SUM(F60:T60)</f>
        <v>1198000</v>
      </c>
    </row>
    <row r="61" spans="1:21" s="83" customFormat="1" ht="18" customHeight="1" x14ac:dyDescent="0.2">
      <c r="A61" s="235"/>
      <c r="B61" s="235"/>
      <c r="C61" s="237" t="s">
        <v>129</v>
      </c>
      <c r="D61" s="238"/>
      <c r="E61" s="238"/>
      <c r="F61" s="94">
        <f>SUM(F59:F60)</f>
        <v>30000</v>
      </c>
      <c r="G61" s="94">
        <f t="shared" ref="G61:U61" si="15">SUM(G59:G60)</f>
        <v>0</v>
      </c>
      <c r="H61" s="94">
        <f t="shared" si="15"/>
        <v>0</v>
      </c>
      <c r="I61" s="94">
        <f t="shared" si="15"/>
        <v>0</v>
      </c>
      <c r="J61" s="94">
        <f t="shared" si="15"/>
        <v>1095000</v>
      </c>
      <c r="K61" s="94">
        <f t="shared" si="15"/>
        <v>0</v>
      </c>
      <c r="L61" s="94">
        <f t="shared" si="15"/>
        <v>0</v>
      </c>
      <c r="M61" s="94">
        <f t="shared" si="15"/>
        <v>0</v>
      </c>
      <c r="N61" s="94">
        <f t="shared" si="15"/>
        <v>0</v>
      </c>
      <c r="O61" s="94">
        <f t="shared" si="15"/>
        <v>0</v>
      </c>
      <c r="P61" s="94">
        <f t="shared" si="15"/>
        <v>20000</v>
      </c>
      <c r="Q61" s="94">
        <f t="shared" si="15"/>
        <v>20000</v>
      </c>
      <c r="R61" s="94">
        <f t="shared" si="15"/>
        <v>63000</v>
      </c>
      <c r="S61" s="94">
        <f t="shared" si="15"/>
        <v>0</v>
      </c>
      <c r="T61" s="94">
        <f t="shared" si="15"/>
        <v>0</v>
      </c>
      <c r="U61" s="94">
        <f t="shared" si="15"/>
        <v>1228000</v>
      </c>
    </row>
    <row r="62" spans="1:21" s="83" customFormat="1" ht="13.5" customHeight="1" x14ac:dyDescent="0.2">
      <c r="A62" s="233" t="s">
        <v>20</v>
      </c>
      <c r="B62" s="233" t="s">
        <v>184</v>
      </c>
      <c r="C62" s="95" t="s">
        <v>115</v>
      </c>
      <c r="D62" s="98" t="s">
        <v>256</v>
      </c>
      <c r="E62" s="92" t="s">
        <v>257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93">
        <v>0</v>
      </c>
      <c r="N62" s="93">
        <v>4626000</v>
      </c>
      <c r="O62" s="93">
        <v>0</v>
      </c>
      <c r="P62" s="93">
        <v>0</v>
      </c>
      <c r="Q62" s="93">
        <v>0</v>
      </c>
      <c r="R62" s="93">
        <v>0</v>
      </c>
      <c r="S62" s="93">
        <v>0</v>
      </c>
      <c r="T62" s="93">
        <v>0</v>
      </c>
      <c r="U62" s="93">
        <f>SUM(F62:T62)</f>
        <v>4626000</v>
      </c>
    </row>
    <row r="63" spans="1:21" s="83" customFormat="1" ht="27.75" customHeight="1" x14ac:dyDescent="0.2">
      <c r="A63" s="234"/>
      <c r="B63" s="236"/>
      <c r="C63" s="95" t="s">
        <v>115</v>
      </c>
      <c r="D63" s="97" t="s">
        <v>185</v>
      </c>
      <c r="E63" s="92" t="s">
        <v>186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3">
        <v>0</v>
      </c>
      <c r="N63" s="93">
        <v>345200</v>
      </c>
      <c r="O63" s="93">
        <v>0</v>
      </c>
      <c r="P63" s="93">
        <v>0</v>
      </c>
      <c r="Q63" s="93">
        <v>0</v>
      </c>
      <c r="R63" s="93">
        <v>0</v>
      </c>
      <c r="S63" s="93">
        <v>0</v>
      </c>
      <c r="T63" s="93">
        <v>0</v>
      </c>
      <c r="U63" s="93">
        <f t="shared" ref="U63:U64" si="16">SUM(F63:T63)</f>
        <v>345200</v>
      </c>
    </row>
    <row r="64" spans="1:21" s="83" customFormat="1" ht="27" customHeight="1" x14ac:dyDescent="0.2">
      <c r="A64" s="234"/>
      <c r="B64" s="236"/>
      <c r="C64" s="95" t="s">
        <v>115</v>
      </c>
      <c r="D64" s="97" t="s">
        <v>258</v>
      </c>
      <c r="E64" s="92" t="s">
        <v>259</v>
      </c>
      <c r="F64" s="93">
        <v>0</v>
      </c>
      <c r="G64" s="93">
        <v>0</v>
      </c>
      <c r="H64" s="93">
        <v>0</v>
      </c>
      <c r="I64" s="93">
        <v>0</v>
      </c>
      <c r="J64" s="93">
        <v>0</v>
      </c>
      <c r="K64" s="93">
        <v>0</v>
      </c>
      <c r="L64" s="93">
        <v>0</v>
      </c>
      <c r="M64" s="93">
        <v>0</v>
      </c>
      <c r="N64" s="93">
        <v>20000</v>
      </c>
      <c r="O64" s="93">
        <v>0</v>
      </c>
      <c r="P64" s="93">
        <v>0</v>
      </c>
      <c r="Q64" s="93">
        <v>0</v>
      </c>
      <c r="R64" s="93">
        <v>0</v>
      </c>
      <c r="S64" s="93">
        <v>0</v>
      </c>
      <c r="T64" s="93">
        <v>0</v>
      </c>
      <c r="U64" s="93">
        <f t="shared" si="16"/>
        <v>20000</v>
      </c>
    </row>
    <row r="65" spans="1:21" s="83" customFormat="1" ht="18.75" customHeight="1" x14ac:dyDescent="0.2">
      <c r="A65" s="235"/>
      <c r="B65" s="235"/>
      <c r="C65" s="237" t="s">
        <v>129</v>
      </c>
      <c r="D65" s="238"/>
      <c r="E65" s="238"/>
      <c r="F65" s="94">
        <f>SUM(F62:F64)</f>
        <v>0</v>
      </c>
      <c r="G65" s="94">
        <f t="shared" ref="G65:U65" si="17">SUM(G62:G64)</f>
        <v>0</v>
      </c>
      <c r="H65" s="94">
        <f t="shared" si="17"/>
        <v>0</v>
      </c>
      <c r="I65" s="94">
        <f t="shared" si="17"/>
        <v>0</v>
      </c>
      <c r="J65" s="94">
        <f t="shared" si="17"/>
        <v>0</v>
      </c>
      <c r="K65" s="94">
        <f t="shared" si="17"/>
        <v>0</v>
      </c>
      <c r="L65" s="94">
        <f t="shared" si="17"/>
        <v>0</v>
      </c>
      <c r="M65" s="94">
        <f t="shared" si="17"/>
        <v>0</v>
      </c>
      <c r="N65" s="94">
        <f t="shared" si="17"/>
        <v>4991200</v>
      </c>
      <c r="O65" s="94">
        <f t="shared" si="17"/>
        <v>0</v>
      </c>
      <c r="P65" s="94">
        <f t="shared" si="17"/>
        <v>0</v>
      </c>
      <c r="Q65" s="94">
        <f t="shared" si="17"/>
        <v>0</v>
      </c>
      <c r="R65" s="94">
        <f t="shared" si="17"/>
        <v>0</v>
      </c>
      <c r="S65" s="94">
        <f t="shared" si="17"/>
        <v>0</v>
      </c>
      <c r="T65" s="94">
        <f t="shared" si="17"/>
        <v>0</v>
      </c>
      <c r="U65" s="94">
        <f t="shared" si="17"/>
        <v>4991200</v>
      </c>
    </row>
    <row r="66" spans="1:21" s="83" customFormat="1" ht="13.5" customHeight="1" x14ac:dyDescent="0.2">
      <c r="A66" s="233" t="s">
        <v>105</v>
      </c>
      <c r="B66" s="233" t="s">
        <v>116</v>
      </c>
      <c r="C66" s="95" t="s">
        <v>115</v>
      </c>
      <c r="D66" s="97" t="s">
        <v>117</v>
      </c>
      <c r="E66" s="92" t="s">
        <v>118</v>
      </c>
      <c r="F66" s="93">
        <v>0</v>
      </c>
      <c r="G66" s="93">
        <v>0</v>
      </c>
      <c r="H66" s="93">
        <v>0</v>
      </c>
      <c r="I66" s="93">
        <v>0</v>
      </c>
      <c r="J66" s="93">
        <v>0</v>
      </c>
      <c r="K66" s="93">
        <v>0</v>
      </c>
      <c r="L66" s="93">
        <v>0</v>
      </c>
      <c r="M66" s="93">
        <v>0</v>
      </c>
      <c r="N66" s="93">
        <v>0</v>
      </c>
      <c r="O66" s="93">
        <v>0</v>
      </c>
      <c r="P66" s="93">
        <v>0</v>
      </c>
      <c r="Q66" s="93">
        <v>0</v>
      </c>
      <c r="R66" s="93">
        <v>0</v>
      </c>
      <c r="S66" s="93">
        <v>0</v>
      </c>
      <c r="T66" s="93">
        <v>74489</v>
      </c>
      <c r="U66" s="93">
        <f>SUM(F66:T66)</f>
        <v>74489</v>
      </c>
    </row>
    <row r="67" spans="1:21" s="83" customFormat="1" ht="13.5" customHeight="1" x14ac:dyDescent="0.2">
      <c r="A67" s="234"/>
      <c r="B67" s="236"/>
      <c r="C67" s="95" t="s">
        <v>115</v>
      </c>
      <c r="D67" s="97" t="s">
        <v>119</v>
      </c>
      <c r="E67" s="92" t="s">
        <v>120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3">
        <v>0</v>
      </c>
      <c r="M67" s="93">
        <v>0</v>
      </c>
      <c r="N67" s="93">
        <v>0</v>
      </c>
      <c r="O67" s="93">
        <v>0</v>
      </c>
      <c r="P67" s="93">
        <v>0</v>
      </c>
      <c r="Q67" s="93">
        <v>0</v>
      </c>
      <c r="R67" s="93">
        <v>0</v>
      </c>
      <c r="S67" s="93">
        <v>0</v>
      </c>
      <c r="T67" s="93">
        <v>10874400</v>
      </c>
      <c r="U67" s="93">
        <f t="shared" ref="U67:U71" si="18">SUM(F67:T67)</f>
        <v>10874400</v>
      </c>
    </row>
    <row r="68" spans="1:21" s="83" customFormat="1" ht="13.5" customHeight="1" x14ac:dyDescent="0.2">
      <c r="A68" s="234"/>
      <c r="B68" s="236"/>
      <c r="C68" s="95" t="s">
        <v>115</v>
      </c>
      <c r="D68" s="97" t="s">
        <v>121</v>
      </c>
      <c r="E68" s="92" t="s">
        <v>122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  <c r="S68" s="93">
        <v>0</v>
      </c>
      <c r="T68" s="93">
        <v>2105600</v>
      </c>
      <c r="U68" s="93">
        <f t="shared" si="18"/>
        <v>2105600</v>
      </c>
    </row>
    <row r="69" spans="1:21" s="83" customFormat="1" ht="13.5" customHeight="1" x14ac:dyDescent="0.2">
      <c r="A69" s="234"/>
      <c r="B69" s="236"/>
      <c r="C69" s="95" t="s">
        <v>115</v>
      </c>
      <c r="D69" s="97" t="s">
        <v>123</v>
      </c>
      <c r="E69" s="92" t="s">
        <v>124</v>
      </c>
      <c r="F69" s="93">
        <v>0</v>
      </c>
      <c r="G69" s="93">
        <v>0</v>
      </c>
      <c r="H69" s="93">
        <v>0</v>
      </c>
      <c r="I69" s="93">
        <v>0</v>
      </c>
      <c r="J69" s="93">
        <v>0</v>
      </c>
      <c r="K69" s="93">
        <v>0</v>
      </c>
      <c r="L69" s="93">
        <v>0</v>
      </c>
      <c r="M69" s="93">
        <v>0</v>
      </c>
      <c r="N69" s="93">
        <v>0</v>
      </c>
      <c r="O69" s="93">
        <v>0</v>
      </c>
      <c r="P69" s="93">
        <v>0</v>
      </c>
      <c r="Q69" s="93">
        <v>0</v>
      </c>
      <c r="R69" s="93">
        <v>0</v>
      </c>
      <c r="S69" s="93">
        <v>0</v>
      </c>
      <c r="T69" s="93">
        <v>20000</v>
      </c>
      <c r="U69" s="93">
        <f t="shared" si="18"/>
        <v>20000</v>
      </c>
    </row>
    <row r="70" spans="1:21" s="83" customFormat="1" ht="13.5" customHeight="1" x14ac:dyDescent="0.2">
      <c r="A70" s="234"/>
      <c r="B70" s="236"/>
      <c r="C70" s="95" t="s">
        <v>115</v>
      </c>
      <c r="D70" s="97" t="s">
        <v>260</v>
      </c>
      <c r="E70" s="92" t="s">
        <v>261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>
        <v>0</v>
      </c>
      <c r="Q70" s="93">
        <v>0</v>
      </c>
      <c r="R70" s="93">
        <v>0</v>
      </c>
      <c r="S70" s="93">
        <v>0</v>
      </c>
      <c r="T70" s="93">
        <v>505202</v>
      </c>
      <c r="U70" s="93">
        <f t="shared" si="18"/>
        <v>505202</v>
      </c>
    </row>
    <row r="71" spans="1:21" s="83" customFormat="1" ht="13.5" customHeight="1" x14ac:dyDescent="0.2">
      <c r="A71" s="234"/>
      <c r="B71" s="236"/>
      <c r="C71" s="95" t="s">
        <v>115</v>
      </c>
      <c r="D71" s="97" t="s">
        <v>125</v>
      </c>
      <c r="E71" s="92" t="s">
        <v>126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62842</v>
      </c>
      <c r="U71" s="93">
        <f t="shared" si="18"/>
        <v>62842</v>
      </c>
    </row>
    <row r="72" spans="1:21" s="83" customFormat="1" ht="12.75" customHeight="1" x14ac:dyDescent="0.2">
      <c r="A72" s="235"/>
      <c r="B72" s="235"/>
      <c r="C72" s="237" t="s">
        <v>129</v>
      </c>
      <c r="D72" s="238"/>
      <c r="E72" s="238"/>
      <c r="F72" s="99">
        <f>SUM(F66:F71)</f>
        <v>0</v>
      </c>
      <c r="G72" s="94">
        <f>SUM(F66:F71)</f>
        <v>0</v>
      </c>
      <c r="H72" s="94">
        <v>0</v>
      </c>
      <c r="I72" s="94">
        <v>0</v>
      </c>
      <c r="J72" s="94">
        <v>0</v>
      </c>
      <c r="K72" s="94">
        <v>0</v>
      </c>
      <c r="L72" s="94">
        <v>0</v>
      </c>
      <c r="M72" s="94">
        <v>0</v>
      </c>
      <c r="N72" s="94">
        <v>0</v>
      </c>
      <c r="O72" s="94">
        <v>0</v>
      </c>
      <c r="P72" s="94">
        <v>0</v>
      </c>
      <c r="Q72" s="94">
        <v>0</v>
      </c>
      <c r="R72" s="94">
        <v>0</v>
      </c>
      <c r="S72" s="94">
        <v>0</v>
      </c>
      <c r="T72" s="94">
        <v>13642533</v>
      </c>
      <c r="U72" s="94">
        <v>13642533</v>
      </c>
    </row>
    <row r="73" spans="1:21" s="83" customFormat="1" ht="16.5" customHeight="1" x14ac:dyDescent="0.2">
      <c r="A73" s="239"/>
      <c r="B73" s="238"/>
      <c r="C73" s="238"/>
      <c r="D73" s="238"/>
      <c r="E73" s="240"/>
      <c r="F73" s="94">
        <f>SUM(F72,F65,F61,F58,F56,F49,F43,F31,F26,F21,F15)</f>
        <v>7431997.46</v>
      </c>
      <c r="G73" s="94">
        <f t="shared" ref="G73:U73" si="19">SUM(G72,G65,G61,G58,G56,G49,G43,G31,G26,G21,G15)</f>
        <v>2799702</v>
      </c>
      <c r="H73" s="94">
        <f t="shared" si="19"/>
        <v>40000</v>
      </c>
      <c r="I73" s="94">
        <f t="shared" si="19"/>
        <v>339850</v>
      </c>
      <c r="J73" s="94">
        <f t="shared" si="19"/>
        <v>2222017.88</v>
      </c>
      <c r="K73" s="94">
        <f t="shared" si="19"/>
        <v>360000</v>
      </c>
      <c r="L73" s="94">
        <f t="shared" si="19"/>
        <v>15000</v>
      </c>
      <c r="M73" s="94">
        <f t="shared" si="19"/>
        <v>4323740</v>
      </c>
      <c r="N73" s="94">
        <f t="shared" si="19"/>
        <v>4991200</v>
      </c>
      <c r="O73" s="94">
        <f t="shared" si="19"/>
        <v>215000</v>
      </c>
      <c r="P73" s="94">
        <f t="shared" si="19"/>
        <v>20000</v>
      </c>
      <c r="Q73" s="94">
        <f t="shared" si="19"/>
        <v>900000</v>
      </c>
      <c r="R73" s="94">
        <f t="shared" si="19"/>
        <v>413000</v>
      </c>
      <c r="S73" s="94">
        <f t="shared" si="19"/>
        <v>20000</v>
      </c>
      <c r="T73" s="94">
        <f t="shared" si="19"/>
        <v>13642533</v>
      </c>
      <c r="U73" s="94">
        <f t="shared" si="19"/>
        <v>37734040.340000004</v>
      </c>
    </row>
    <row r="74" spans="1:21" ht="0" hidden="1" customHeight="1" x14ac:dyDescent="0.2"/>
    <row r="75" spans="1:21" x14ac:dyDescent="0.2">
      <c r="U75" s="82"/>
    </row>
    <row r="76" spans="1:21" x14ac:dyDescent="0.2">
      <c r="U76" s="82"/>
    </row>
  </sheetData>
  <mergeCells count="54">
    <mergeCell ref="A1:D1"/>
    <mergeCell ref="F5:G6"/>
    <mergeCell ref="H5:H6"/>
    <mergeCell ref="I5:J6"/>
    <mergeCell ref="D5:E5"/>
    <mergeCell ref="A2:U2"/>
    <mergeCell ref="A3:U3"/>
    <mergeCell ref="A4:U4"/>
    <mergeCell ref="C15:E15"/>
    <mergeCell ref="A10:A15"/>
    <mergeCell ref="B10:B15"/>
    <mergeCell ref="T5:T6"/>
    <mergeCell ref="U5:U8"/>
    <mergeCell ref="F7:G7"/>
    <mergeCell ref="I7:J7"/>
    <mergeCell ref="M7:N7"/>
    <mergeCell ref="P7:R7"/>
    <mergeCell ref="K5:K6"/>
    <mergeCell ref="L5:L6"/>
    <mergeCell ref="M5:N6"/>
    <mergeCell ref="O5:O6"/>
    <mergeCell ref="P5:R6"/>
    <mergeCell ref="S5:S6"/>
    <mergeCell ref="A22:A26"/>
    <mergeCell ref="B22:B26"/>
    <mergeCell ref="C26:E26"/>
    <mergeCell ref="C21:E21"/>
    <mergeCell ref="A16:A21"/>
    <mergeCell ref="B16:B21"/>
    <mergeCell ref="C49:E49"/>
    <mergeCell ref="A44:A49"/>
    <mergeCell ref="B44:B49"/>
    <mergeCell ref="C43:E43"/>
    <mergeCell ref="C31:E31"/>
    <mergeCell ref="A32:A43"/>
    <mergeCell ref="B32:B43"/>
    <mergeCell ref="A27:A31"/>
    <mergeCell ref="B27:B31"/>
    <mergeCell ref="C72:E72"/>
    <mergeCell ref="A73:E73"/>
    <mergeCell ref="C65:E65"/>
    <mergeCell ref="A66:A72"/>
    <mergeCell ref="B66:B72"/>
    <mergeCell ref="A62:A65"/>
    <mergeCell ref="B62:B65"/>
    <mergeCell ref="A59:A61"/>
    <mergeCell ref="B59:B61"/>
    <mergeCell ref="C61:E61"/>
    <mergeCell ref="C58:E58"/>
    <mergeCell ref="C56:E56"/>
    <mergeCell ref="A57:A58"/>
    <mergeCell ref="B57:B58"/>
    <mergeCell ref="A50:A56"/>
    <mergeCell ref="B50:B56"/>
  </mergeCells>
  <pageMargins left="3.937007874015748E-2" right="3.937007874015748E-2" top="0.23622047244094491" bottom="0.15748031496062992" header="0.27559055118110237" footer="0.23622047244094491"/>
  <pageSetup paperSize="9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>
      <pane ySplit="5" topLeftCell="A6" activePane="bottomLeft" state="frozen"/>
      <selection pane="bottomLeft" activeCell="A29" sqref="A29:Q29"/>
    </sheetView>
  </sheetViews>
  <sheetFormatPr defaultRowHeight="18.75" x14ac:dyDescent="0.3"/>
  <cols>
    <col min="1" max="1" width="0.75" style="102" customWidth="1"/>
    <col min="2" max="2" width="15.75" style="102" customWidth="1"/>
    <col min="3" max="3" width="3.75" style="102" customWidth="1"/>
    <col min="4" max="4" width="5.75" style="102" customWidth="1"/>
    <col min="5" max="5" width="0.375" style="102" customWidth="1"/>
    <col min="6" max="6" width="16.625" style="102" customWidth="1"/>
    <col min="7" max="7" width="4.125" style="102" customWidth="1"/>
    <col min="8" max="8" width="0.75" style="102" customWidth="1"/>
    <col min="9" max="9" width="0.25" style="102" customWidth="1"/>
    <col min="10" max="10" width="9.625" style="102" customWidth="1"/>
    <col min="11" max="11" width="0.5" style="102" customWidth="1"/>
    <col min="12" max="13" width="17.25" style="102" customWidth="1"/>
    <col min="14" max="14" width="3" style="102" customWidth="1"/>
    <col min="15" max="15" width="33.875" style="102" customWidth="1"/>
    <col min="16" max="16" width="13.875" style="102" customWidth="1"/>
    <col min="17" max="17" width="0.25" style="102" customWidth="1"/>
    <col min="18" max="16384" width="9" style="102"/>
  </cols>
  <sheetData>
    <row r="1" spans="1:16" x14ac:dyDescent="0.3">
      <c r="A1" s="195"/>
      <c r="B1" s="160"/>
      <c r="C1" s="160"/>
      <c r="D1" s="160"/>
      <c r="E1" s="160"/>
      <c r="F1" s="160"/>
      <c r="G1" s="160"/>
      <c r="P1" s="104"/>
    </row>
    <row r="2" spans="1:16" x14ac:dyDescent="0.3">
      <c r="A2" s="271" t="s">
        <v>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</row>
    <row r="3" spans="1:16" x14ac:dyDescent="0.3">
      <c r="A3" s="271" t="s">
        <v>448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6" x14ac:dyDescent="0.3">
      <c r="A4" s="271" t="s">
        <v>449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</row>
    <row r="5" spans="1:16" ht="15.4" customHeight="1" x14ac:dyDescent="0.3"/>
    <row r="6" spans="1:16" ht="0" hidden="1" customHeight="1" x14ac:dyDescent="0.3"/>
    <row r="7" spans="1:16" ht="2.65" customHeight="1" x14ac:dyDescent="0.3"/>
    <row r="8" spans="1:16" x14ac:dyDescent="0.3">
      <c r="A8" s="113"/>
      <c r="B8" s="114"/>
      <c r="C8" s="114"/>
      <c r="D8" s="114"/>
      <c r="E8" s="114"/>
      <c r="F8" s="114"/>
      <c r="G8" s="257" t="s">
        <v>450</v>
      </c>
      <c r="H8" s="258"/>
      <c r="I8" s="258"/>
      <c r="J8" s="258"/>
      <c r="K8" s="115"/>
      <c r="L8" s="259" t="s">
        <v>65</v>
      </c>
      <c r="M8" s="261" t="s">
        <v>21</v>
      </c>
    </row>
    <row r="9" spans="1:16" x14ac:dyDescent="0.3">
      <c r="A9" s="116"/>
      <c r="B9" s="117"/>
      <c r="C9" s="117"/>
      <c r="D9" s="117"/>
      <c r="E9" s="117"/>
      <c r="F9" s="117"/>
      <c r="G9" s="117"/>
      <c r="H9" s="117"/>
      <c r="I9" s="117"/>
      <c r="J9" s="117"/>
      <c r="K9" s="118"/>
      <c r="L9" s="260"/>
      <c r="M9" s="262"/>
    </row>
    <row r="10" spans="1:16" x14ac:dyDescent="0.3">
      <c r="A10" s="116"/>
      <c r="B10" s="117"/>
      <c r="C10" s="117"/>
      <c r="D10" s="117"/>
      <c r="E10" s="117"/>
      <c r="F10" s="117"/>
      <c r="G10" s="117"/>
      <c r="H10" s="117"/>
      <c r="I10" s="117"/>
      <c r="J10" s="117"/>
      <c r="K10" s="118"/>
      <c r="L10" s="119" t="s">
        <v>99</v>
      </c>
      <c r="M10" s="262"/>
    </row>
    <row r="11" spans="1:16" x14ac:dyDescent="0.3">
      <c r="A11" s="116"/>
      <c r="B11" s="117"/>
      <c r="C11" s="117"/>
      <c r="D11" s="117"/>
      <c r="E11" s="117"/>
      <c r="F11" s="117"/>
      <c r="G11" s="117"/>
      <c r="H11" s="117"/>
      <c r="I11" s="117"/>
      <c r="J11" s="117"/>
      <c r="K11" s="118"/>
      <c r="L11" s="264" t="s">
        <v>66</v>
      </c>
      <c r="M11" s="262"/>
    </row>
    <row r="12" spans="1:16" x14ac:dyDescent="0.3">
      <c r="A12" s="265" t="s">
        <v>451</v>
      </c>
      <c r="B12" s="266"/>
      <c r="C12" s="266"/>
      <c r="D12" s="117"/>
      <c r="E12" s="117"/>
      <c r="F12" s="117"/>
      <c r="G12" s="117"/>
      <c r="H12" s="117"/>
      <c r="I12" s="117"/>
      <c r="J12" s="117"/>
      <c r="K12" s="118"/>
      <c r="L12" s="260"/>
      <c r="M12" s="262"/>
    </row>
    <row r="13" spans="1:16" x14ac:dyDescent="0.3">
      <c r="A13" s="267"/>
      <c r="B13" s="266"/>
      <c r="C13" s="266"/>
      <c r="D13" s="117"/>
      <c r="E13" s="117"/>
      <c r="F13" s="117"/>
      <c r="G13" s="117"/>
      <c r="H13" s="117"/>
      <c r="I13" s="117"/>
      <c r="J13" s="117"/>
      <c r="K13" s="118"/>
      <c r="L13" s="268" t="s">
        <v>111</v>
      </c>
      <c r="M13" s="262"/>
    </row>
    <row r="14" spans="1:16" x14ac:dyDescent="0.3">
      <c r="A14" s="120"/>
      <c r="B14" s="121"/>
      <c r="C14" s="121"/>
      <c r="D14" s="121"/>
      <c r="E14" s="121"/>
      <c r="F14" s="121"/>
      <c r="G14" s="121"/>
      <c r="H14" s="121"/>
      <c r="I14" s="121"/>
      <c r="J14" s="121"/>
      <c r="K14" s="122"/>
      <c r="L14" s="263"/>
      <c r="M14" s="263"/>
    </row>
    <row r="15" spans="1:16" x14ac:dyDescent="0.3">
      <c r="A15" s="274" t="s">
        <v>115</v>
      </c>
      <c r="B15" s="276" t="s">
        <v>20</v>
      </c>
      <c r="C15" s="278" t="s">
        <v>184</v>
      </c>
      <c r="D15" s="279"/>
      <c r="E15" s="111" t="s">
        <v>115</v>
      </c>
      <c r="F15" s="280" t="s">
        <v>256</v>
      </c>
      <c r="G15" s="277"/>
      <c r="H15" s="277"/>
      <c r="I15" s="281"/>
      <c r="J15" s="282" t="s">
        <v>257</v>
      </c>
      <c r="K15" s="279"/>
      <c r="L15" s="107">
        <v>363000</v>
      </c>
      <c r="M15" s="107">
        <v>363000</v>
      </c>
    </row>
    <row r="16" spans="1:16" s="110" customFormat="1" x14ac:dyDescent="0.3">
      <c r="A16" s="275"/>
      <c r="B16" s="277"/>
      <c r="C16" s="277"/>
      <c r="D16" s="279"/>
      <c r="E16" s="283" t="s">
        <v>129</v>
      </c>
      <c r="F16" s="277"/>
      <c r="G16" s="277"/>
      <c r="H16" s="277"/>
      <c r="I16" s="277"/>
      <c r="J16" s="277"/>
      <c r="K16" s="279"/>
      <c r="L16" s="109">
        <v>363000</v>
      </c>
      <c r="M16" s="109">
        <v>363000</v>
      </c>
    </row>
    <row r="17" spans="1:17" x14ac:dyDescent="0.3">
      <c r="A17" s="275"/>
      <c r="B17" s="284" t="s">
        <v>130</v>
      </c>
      <c r="C17" s="277"/>
      <c r="D17" s="277"/>
      <c r="E17" s="277"/>
      <c r="F17" s="277"/>
      <c r="G17" s="277"/>
      <c r="H17" s="277"/>
      <c r="I17" s="277"/>
      <c r="J17" s="277"/>
      <c r="K17" s="279"/>
      <c r="L17" s="107">
        <v>504462.5</v>
      </c>
      <c r="M17" s="107">
        <v>504462.5</v>
      </c>
    </row>
    <row r="18" spans="1:17" ht="0" hidden="1" customHeight="1" x14ac:dyDescent="0.3"/>
    <row r="19" spans="1:17" ht="2.85" customHeight="1" x14ac:dyDescent="0.3"/>
    <row r="20" spans="1:17" x14ac:dyDescent="0.3">
      <c r="M20" s="272" t="s">
        <v>115</v>
      </c>
    </row>
    <row r="21" spans="1:17" x14ac:dyDescent="0.3">
      <c r="M21" s="160"/>
    </row>
    <row r="22" spans="1:17" x14ac:dyDescent="0.3">
      <c r="A22" s="273" t="s">
        <v>191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56"/>
      <c r="L22" s="108">
        <v>363000</v>
      </c>
      <c r="M22" s="108">
        <v>363000</v>
      </c>
    </row>
    <row r="23" spans="1:17" x14ac:dyDescent="0.3">
      <c r="A23" s="273" t="s">
        <v>192</v>
      </c>
      <c r="B23" s="155"/>
      <c r="C23" s="155"/>
      <c r="D23" s="155"/>
      <c r="E23" s="155"/>
      <c r="F23" s="155"/>
      <c r="G23" s="155"/>
      <c r="H23" s="155"/>
      <c r="I23" s="155"/>
      <c r="J23" s="155"/>
      <c r="K23" s="156"/>
      <c r="L23" s="108">
        <v>504462.5</v>
      </c>
      <c r="M23" s="108">
        <v>504462.5</v>
      </c>
    </row>
    <row r="24" spans="1:17" ht="0" hidden="1" customHeight="1" x14ac:dyDescent="0.3"/>
    <row r="28" spans="1:17" ht="18" customHeight="1" x14ac:dyDescent="0.3">
      <c r="A28" s="269"/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</row>
    <row r="29" spans="1:17" ht="18" customHeight="1" x14ac:dyDescent="0.3">
      <c r="A29" s="269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</row>
    <row r="30" spans="1:17" ht="18" customHeight="1" x14ac:dyDescent="0.3">
      <c r="A30" s="27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</row>
  </sheetData>
  <mergeCells count="23">
    <mergeCell ref="A28:Q28"/>
    <mergeCell ref="A29:Q29"/>
    <mergeCell ref="A30:Q30"/>
    <mergeCell ref="A2:N2"/>
    <mergeCell ref="A3:N3"/>
    <mergeCell ref="A4:N4"/>
    <mergeCell ref="M20:M21"/>
    <mergeCell ref="A22:K22"/>
    <mergeCell ref="A23:K23"/>
    <mergeCell ref="A15:A17"/>
    <mergeCell ref="B15:B16"/>
    <mergeCell ref="C15:D16"/>
    <mergeCell ref="F15:I15"/>
    <mergeCell ref="J15:K15"/>
    <mergeCell ref="E16:K16"/>
    <mergeCell ref="B17:K17"/>
    <mergeCell ref="A1:G1"/>
    <mergeCell ref="G8:J8"/>
    <mergeCell ref="L8:L9"/>
    <mergeCell ref="M8:M14"/>
    <mergeCell ref="L11:L12"/>
    <mergeCell ref="A12:C13"/>
    <mergeCell ref="L13:L14"/>
  </mergeCells>
  <pageMargins left="2.16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1"/>
  <sheetViews>
    <sheetView showGridLines="0" workbookViewId="0">
      <pane ySplit="5" topLeftCell="A6" activePane="bottomLeft" state="frozen"/>
      <selection pane="bottomLeft" activeCell="H22" sqref="H22"/>
    </sheetView>
  </sheetViews>
  <sheetFormatPr defaultRowHeight="18.75" x14ac:dyDescent="0.3"/>
  <cols>
    <col min="1" max="1" width="1.375" style="100" customWidth="1"/>
    <col min="2" max="2" width="16.25" style="100" customWidth="1"/>
    <col min="3" max="3" width="2.625" style="100" customWidth="1"/>
    <col min="4" max="4" width="6.875" style="100" customWidth="1"/>
    <col min="5" max="5" width="8.875" style="100" customWidth="1"/>
    <col min="6" max="6" width="11.25" style="100" customWidth="1"/>
    <col min="7" max="7" width="1" style="100" customWidth="1"/>
    <col min="8" max="8" width="12.25" style="100" customWidth="1"/>
    <col min="9" max="9" width="0.25" style="100" customWidth="1"/>
    <col min="10" max="10" width="11.125" style="100" customWidth="1"/>
    <col min="11" max="11" width="3.125" style="100" customWidth="1"/>
    <col min="12" max="13" width="14.25" style="100" customWidth="1"/>
    <col min="14" max="14" width="4.25" style="100" customWidth="1"/>
    <col min="15" max="15" width="22" style="100" customWidth="1"/>
    <col min="16" max="16" width="13.75" style="100" customWidth="1"/>
    <col min="17" max="17" width="0.125" style="100" customWidth="1"/>
    <col min="18" max="16384" width="9" style="100"/>
  </cols>
  <sheetData>
    <row r="2" spans="1:16" x14ac:dyDescent="0.3">
      <c r="A2" s="271" t="s">
        <v>452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</row>
    <row r="3" spans="1:16" x14ac:dyDescent="0.3">
      <c r="A3" s="271" t="s">
        <v>453</v>
      </c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</row>
    <row r="4" spans="1:16" x14ac:dyDescent="0.3">
      <c r="A4" s="271" t="s">
        <v>454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</row>
    <row r="5" spans="1:16" ht="18.75" customHeight="1" x14ac:dyDescent="0.3">
      <c r="A5" s="161" t="s">
        <v>455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P5" s="104"/>
    </row>
    <row r="6" spans="1:16" ht="8.25" customHeight="1" x14ac:dyDescent="0.3"/>
    <row r="7" spans="1:16" x14ac:dyDescent="0.3">
      <c r="B7" s="123"/>
      <c r="C7" s="124"/>
      <c r="D7" s="124"/>
      <c r="E7" s="124"/>
      <c r="F7" s="124"/>
      <c r="G7" s="124"/>
      <c r="H7" s="310" t="s">
        <v>194</v>
      </c>
      <c r="I7" s="125"/>
      <c r="J7" s="285" t="s">
        <v>97</v>
      </c>
      <c r="K7" s="286"/>
      <c r="L7" s="285" t="s">
        <v>99</v>
      </c>
      <c r="M7" s="285" t="s">
        <v>21</v>
      </c>
    </row>
    <row r="8" spans="1:16" x14ac:dyDescent="0.3">
      <c r="B8" s="308" t="s">
        <v>456</v>
      </c>
      <c r="C8" s="266"/>
      <c r="D8" s="117"/>
      <c r="E8" s="117"/>
      <c r="F8" s="117"/>
      <c r="G8" s="117"/>
      <c r="H8" s="266"/>
      <c r="I8" s="126"/>
      <c r="J8" s="289"/>
      <c r="K8" s="290"/>
      <c r="L8" s="292"/>
      <c r="M8" s="291"/>
    </row>
    <row r="9" spans="1:16" x14ac:dyDescent="0.3">
      <c r="B9" s="287"/>
      <c r="C9" s="266"/>
      <c r="D9" s="117"/>
      <c r="E9" s="117"/>
      <c r="F9" s="117"/>
      <c r="G9" s="117"/>
      <c r="H9" s="266"/>
      <c r="I9" s="126"/>
      <c r="J9" s="285" t="s">
        <v>107</v>
      </c>
      <c r="K9" s="286"/>
      <c r="L9" s="285" t="s">
        <v>110</v>
      </c>
      <c r="M9" s="291"/>
    </row>
    <row r="10" spans="1:16" x14ac:dyDescent="0.3">
      <c r="B10" s="287"/>
      <c r="C10" s="266"/>
      <c r="D10" s="117"/>
      <c r="E10" s="117"/>
      <c r="F10" s="117"/>
      <c r="G10" s="117"/>
      <c r="H10" s="117"/>
      <c r="I10" s="126"/>
      <c r="J10" s="287"/>
      <c r="K10" s="288"/>
      <c r="L10" s="291"/>
      <c r="M10" s="291"/>
    </row>
    <row r="11" spans="1:16" x14ac:dyDescent="0.3">
      <c r="B11" s="127"/>
      <c r="C11" s="128"/>
      <c r="D11" s="128"/>
      <c r="E11" s="128"/>
      <c r="F11" s="128"/>
      <c r="G11" s="128"/>
      <c r="H11" s="128"/>
      <c r="I11" s="129"/>
      <c r="J11" s="289"/>
      <c r="K11" s="290"/>
      <c r="L11" s="292"/>
      <c r="M11" s="292"/>
    </row>
    <row r="12" spans="1:16" x14ac:dyDescent="0.3">
      <c r="B12" s="296" t="s">
        <v>18</v>
      </c>
      <c r="C12" s="298" t="s">
        <v>153</v>
      </c>
      <c r="D12" s="299"/>
      <c r="E12" s="302" t="s">
        <v>71</v>
      </c>
      <c r="F12" s="303"/>
      <c r="G12" s="304" t="s">
        <v>154</v>
      </c>
      <c r="H12" s="305"/>
      <c r="I12" s="303"/>
      <c r="J12" s="306" t="s">
        <v>457</v>
      </c>
      <c r="K12" s="303"/>
      <c r="L12" s="105" t="s">
        <v>458</v>
      </c>
      <c r="M12" s="106" t="s">
        <v>277</v>
      </c>
    </row>
    <row r="13" spans="1:16" x14ac:dyDescent="0.3">
      <c r="B13" s="297"/>
      <c r="C13" s="300"/>
      <c r="D13" s="301"/>
      <c r="E13" s="307" t="s">
        <v>459</v>
      </c>
      <c r="F13" s="305"/>
      <c r="G13" s="305"/>
      <c r="H13" s="305"/>
      <c r="I13" s="303"/>
      <c r="J13" s="309" t="s">
        <v>457</v>
      </c>
      <c r="K13" s="303"/>
      <c r="L13" s="106" t="s">
        <v>458</v>
      </c>
      <c r="M13" s="106" t="s">
        <v>277</v>
      </c>
    </row>
    <row r="18" spans="1:17" ht="16.899999999999999" customHeight="1" x14ac:dyDescent="0.3">
      <c r="A18" s="293"/>
      <c r="B18" s="294"/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4"/>
      <c r="N18" s="294"/>
      <c r="O18" s="294"/>
      <c r="P18" s="294"/>
      <c r="Q18" s="294"/>
    </row>
    <row r="19" spans="1:17" ht="16.899999999999999" customHeight="1" x14ac:dyDescent="0.3">
      <c r="A19" s="295"/>
      <c r="B19" s="294"/>
      <c r="C19" s="294"/>
      <c r="D19" s="294"/>
      <c r="E19" s="294"/>
      <c r="F19" s="294"/>
      <c r="G19" s="294"/>
      <c r="H19" s="294"/>
      <c r="I19" s="294"/>
      <c r="J19" s="294"/>
      <c r="K19" s="294"/>
      <c r="L19" s="294"/>
      <c r="M19" s="294"/>
      <c r="N19" s="294"/>
      <c r="O19" s="294"/>
      <c r="P19" s="294"/>
      <c r="Q19" s="294"/>
    </row>
    <row r="20" spans="1:17" ht="18" customHeight="1" x14ac:dyDescent="0.3">
      <c r="A20" s="295"/>
      <c r="B20" s="294"/>
      <c r="C20" s="294"/>
      <c r="D20" s="294"/>
      <c r="E20" s="294"/>
      <c r="F20" s="294"/>
      <c r="G20" s="294"/>
      <c r="H20" s="294"/>
      <c r="I20" s="294"/>
      <c r="J20" s="294"/>
      <c r="K20" s="294"/>
      <c r="L20" s="294"/>
      <c r="M20" s="294"/>
      <c r="N20" s="294"/>
      <c r="O20" s="294"/>
      <c r="P20" s="294"/>
      <c r="Q20" s="294"/>
    </row>
    <row r="21" spans="1:17" ht="18" customHeight="1" x14ac:dyDescent="0.3">
      <c r="A21" s="295"/>
      <c r="B21" s="294"/>
      <c r="C21" s="294"/>
      <c r="D21" s="294"/>
      <c r="E21" s="294"/>
      <c r="F21" s="294"/>
      <c r="G21" s="294"/>
      <c r="H21" s="294"/>
      <c r="I21" s="294"/>
      <c r="J21" s="294"/>
      <c r="K21" s="294"/>
      <c r="L21" s="294"/>
      <c r="M21" s="294"/>
      <c r="N21" s="294"/>
      <c r="O21" s="294"/>
      <c r="P21" s="294"/>
      <c r="Q21" s="294"/>
    </row>
  </sheetData>
  <mergeCells count="22">
    <mergeCell ref="A18:Q18"/>
    <mergeCell ref="A19:Q19"/>
    <mergeCell ref="A20:Q20"/>
    <mergeCell ref="A21:Q21"/>
    <mergeCell ref="B12:B13"/>
    <mergeCell ref="C12:D13"/>
    <mergeCell ref="E12:F12"/>
    <mergeCell ref="G12:I12"/>
    <mergeCell ref="J12:K12"/>
    <mergeCell ref="E13:I13"/>
    <mergeCell ref="J13:K13"/>
    <mergeCell ref="A2:N2"/>
    <mergeCell ref="A3:N3"/>
    <mergeCell ref="A4:N4"/>
    <mergeCell ref="A5:N5"/>
    <mergeCell ref="J9:K11"/>
    <mergeCell ref="L9:L11"/>
    <mergeCell ref="M7:M11"/>
    <mergeCell ref="B8:C10"/>
    <mergeCell ref="H7:H9"/>
    <mergeCell ref="J7:K8"/>
    <mergeCell ref="L7:L8"/>
  </mergeCells>
  <pageMargins left="1.2" right="0.47244094488188981" top="0.47244094488188981" bottom="0.47244094488188981" header="0.47244094488188981" footer="0.47244094488188981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GridLines="0" tabSelected="1" workbookViewId="0">
      <selection activeCell="A13" sqref="A13:F13"/>
    </sheetView>
  </sheetViews>
  <sheetFormatPr defaultRowHeight="18.75" x14ac:dyDescent="0.3"/>
  <cols>
    <col min="1" max="1" width="5.375" style="130" customWidth="1"/>
    <col min="2" max="2" width="19.625" style="130" customWidth="1"/>
    <col min="3" max="3" width="25" style="130" customWidth="1"/>
    <col min="4" max="4" width="5" style="130" customWidth="1"/>
    <col min="5" max="5" width="10.125" style="130" customWidth="1"/>
    <col min="6" max="6" width="6" style="130" customWidth="1"/>
    <col min="7" max="7" width="18.875" style="130" customWidth="1"/>
    <col min="8" max="8" width="0.25" style="130" customWidth="1"/>
    <col min="9" max="9" width="0.125" style="130" customWidth="1"/>
    <col min="10" max="16384" width="9" style="130"/>
  </cols>
  <sheetData>
    <row r="1" spans="1:8" ht="18" customHeight="1" x14ac:dyDescent="0.3">
      <c r="A1" s="269" t="s">
        <v>0</v>
      </c>
      <c r="B1" s="160"/>
      <c r="C1" s="160"/>
      <c r="D1" s="160"/>
      <c r="E1" s="160"/>
      <c r="F1" s="160"/>
      <c r="G1" s="160"/>
      <c r="H1" s="160"/>
    </row>
    <row r="2" spans="1:8" ht="18" customHeight="1" x14ac:dyDescent="0.3">
      <c r="A2" s="270" t="s">
        <v>461</v>
      </c>
      <c r="B2" s="160"/>
      <c r="C2" s="160"/>
      <c r="D2" s="160"/>
      <c r="E2" s="160"/>
      <c r="F2" s="160"/>
      <c r="G2" s="160"/>
      <c r="H2" s="160"/>
    </row>
    <row r="3" spans="1:8" ht="18" customHeight="1" x14ac:dyDescent="0.3">
      <c r="A3" s="270" t="s">
        <v>87</v>
      </c>
      <c r="B3" s="160"/>
      <c r="C3" s="160"/>
      <c r="D3" s="160"/>
      <c r="E3" s="160"/>
      <c r="F3" s="160"/>
      <c r="G3" s="160"/>
      <c r="H3" s="160"/>
    </row>
    <row r="4" spans="1:8" ht="0" hidden="1" customHeight="1" x14ac:dyDescent="0.3"/>
    <row r="5" spans="1:8" ht="2.65" customHeight="1" x14ac:dyDescent="0.3"/>
    <row r="6" spans="1:8" x14ac:dyDescent="0.3">
      <c r="A6" s="320" t="s">
        <v>1</v>
      </c>
      <c r="B6" s="277"/>
      <c r="C6" s="277"/>
      <c r="D6" s="277"/>
      <c r="E6" s="277"/>
      <c r="F6" s="279"/>
      <c r="G6" s="321" t="s">
        <v>61</v>
      </c>
    </row>
    <row r="7" spans="1:8" x14ac:dyDescent="0.3">
      <c r="A7" s="311" t="s">
        <v>462</v>
      </c>
      <c r="B7" s="155"/>
      <c r="C7" s="155"/>
      <c r="D7" s="155"/>
      <c r="E7" s="155"/>
      <c r="F7" s="156"/>
      <c r="G7" s="312">
        <v>1046884.86</v>
      </c>
    </row>
    <row r="8" spans="1:8" x14ac:dyDescent="0.3">
      <c r="A8" s="313" t="s">
        <v>463</v>
      </c>
      <c r="B8" s="314" t="s">
        <v>464</v>
      </c>
      <c r="C8" s="155"/>
      <c r="D8" s="156"/>
      <c r="E8" s="158">
        <v>34</v>
      </c>
      <c r="F8" s="156"/>
      <c r="G8" s="131" t="s">
        <v>115</v>
      </c>
    </row>
    <row r="9" spans="1:8" x14ac:dyDescent="0.3">
      <c r="A9" s="112" t="s">
        <v>115</v>
      </c>
      <c r="B9" s="314" t="s">
        <v>465</v>
      </c>
      <c r="C9" s="155"/>
      <c r="D9" s="156"/>
      <c r="E9" s="158">
        <v>0</v>
      </c>
      <c r="F9" s="156"/>
      <c r="G9" s="131" t="s">
        <v>115</v>
      </c>
    </row>
    <row r="10" spans="1:8" x14ac:dyDescent="0.3">
      <c r="A10" s="112" t="s">
        <v>115</v>
      </c>
      <c r="B10" s="314" t="s">
        <v>466</v>
      </c>
      <c r="C10" s="155"/>
      <c r="D10" s="156"/>
      <c r="E10" s="315"/>
      <c r="F10" s="156"/>
      <c r="G10" s="312">
        <v>34</v>
      </c>
    </row>
    <row r="11" spans="1:8" x14ac:dyDescent="0.3">
      <c r="A11" s="313" t="s">
        <v>467</v>
      </c>
      <c r="B11" s="314" t="s">
        <v>468</v>
      </c>
      <c r="C11" s="155"/>
      <c r="D11" s="156"/>
      <c r="E11" s="158">
        <v>0</v>
      </c>
      <c r="F11" s="156"/>
      <c r="G11" s="131" t="s">
        <v>115</v>
      </c>
    </row>
    <row r="12" spans="1:8" x14ac:dyDescent="0.3">
      <c r="A12" s="313" t="s">
        <v>115</v>
      </c>
      <c r="B12" s="314" t="s">
        <v>466</v>
      </c>
      <c r="C12" s="155"/>
      <c r="D12" s="156"/>
      <c r="E12" s="315"/>
      <c r="F12" s="156"/>
      <c r="G12" s="312">
        <v>0</v>
      </c>
    </row>
    <row r="13" spans="1:8" ht="19.5" thickBot="1" x14ac:dyDescent="0.35">
      <c r="A13" s="316" t="s">
        <v>469</v>
      </c>
      <c r="B13" s="317"/>
      <c r="C13" s="317"/>
      <c r="D13" s="317"/>
      <c r="E13" s="317"/>
      <c r="F13" s="318"/>
      <c r="G13" s="319">
        <v>1046918.86</v>
      </c>
    </row>
    <row r="14" spans="1:8" ht="18" customHeight="1" thickTop="1" x14ac:dyDescent="0.3"/>
  </sheetData>
  <mergeCells count="16">
    <mergeCell ref="B12:D12"/>
    <mergeCell ref="E12:F12"/>
    <mergeCell ref="A13:F13"/>
    <mergeCell ref="B9:D9"/>
    <mergeCell ref="E9:F9"/>
    <mergeCell ref="B10:D10"/>
    <mergeCell ref="E10:F10"/>
    <mergeCell ref="B11:D11"/>
    <mergeCell ref="E11:F11"/>
    <mergeCell ref="A1:H1"/>
    <mergeCell ref="A2:H2"/>
    <mergeCell ref="A3:H3"/>
    <mergeCell ref="A6:F6"/>
    <mergeCell ref="A7:F7"/>
    <mergeCell ref="B8:D8"/>
    <mergeCell ref="E8:F8"/>
  </mergeCells>
  <pageMargins left="0.47244094488188998" right="0.24" top="0.86614173228346503" bottom="0.47244094488188998" header="0.86614173228346503" footer="0.47244094488188998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9</vt:i4>
      </vt:variant>
      <vt:variant>
        <vt:lpstr>ช่วงที่มีชื่อ</vt:lpstr>
      </vt:variant>
      <vt:variant>
        <vt:i4>8</vt:i4>
      </vt:variant>
    </vt:vector>
  </HeadingPairs>
  <TitlesOfParts>
    <vt:vector size="17" baseType="lpstr">
      <vt:lpstr>งบทดลอง</vt:lpstr>
      <vt:lpstr>งบรับ-จ่าย</vt:lpstr>
      <vt:lpstr>หมายเหตุรายจ่ายค้างจ่าย</vt:lpstr>
      <vt:lpstr>หมายเหตุ 1</vt:lpstr>
      <vt:lpstr>กระดาษทำการจ่ายจากรายรับ</vt:lpstr>
      <vt:lpstr>กระดาษทำการ งปม.คงเหลือ</vt:lpstr>
      <vt:lpstr>กระดาษทำการจ่ายจากเงินสะสม</vt:lpstr>
      <vt:lpstr>กระดาษทำการโอนงปม.</vt:lpstr>
      <vt:lpstr>กระทบยอด ศศก</vt:lpstr>
      <vt:lpstr>'กระดาษทำการ งปม.คงเหลือ'!Print_Titles</vt:lpstr>
      <vt:lpstr>กระดาษทำการจ่ายจากเงินสะสม!Print_Titles</vt:lpstr>
      <vt:lpstr>กระดาษทำการจ่ายจากรายรับ!Print_Titles</vt:lpstr>
      <vt:lpstr>กระดาษทำการโอนงปม.!Print_Titles</vt:lpstr>
      <vt:lpstr>งบทดลอง!Print_Titles</vt:lpstr>
      <vt:lpstr>'งบรับ-จ่าย'!Print_Titles</vt:lpstr>
      <vt:lpstr>'หมายเหตุ 1'!Print_Titles</vt:lpstr>
      <vt:lpstr>หมายเหตุรายจ่ายค้างจ่าย!Print_Titles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SC_WAN</dc:creator>
  <cp:lastModifiedBy>SC_WAN</cp:lastModifiedBy>
  <cp:lastPrinted>2018-12-04T03:41:09Z</cp:lastPrinted>
  <dcterms:created xsi:type="dcterms:W3CDTF">2018-09-28T04:39:06Z</dcterms:created>
  <dcterms:modified xsi:type="dcterms:W3CDTF">2018-12-04T03:41:13Z</dcterms:modified>
</cp:coreProperties>
</file>