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9975" firstSheet="1" activeTab="2"/>
  </bookViews>
  <sheets>
    <sheet name="งบรับจ่าย" sheetId="14" r:id="rId1"/>
    <sheet name="หมายเหตุรายจ่ายค้างจ่าย" sheetId="12" r:id="rId2"/>
    <sheet name="งบทดลอง" sheetId="13" r:id="rId3"/>
    <sheet name="หมายเหตุ 1" sheetId="9" r:id="rId4"/>
    <sheet name="กระดาษทำการกระทบยอดจ่ายจากรายรั" sheetId="16" r:id="rId5"/>
    <sheet name="กระดาษทำการกระทบยอด เงินสะสม" sheetId="17" r:id="rId6"/>
    <sheet name="กระดาษทำการกระทบยอด งปม.คงเหลือ" sheetId="15" r:id="rId7"/>
  </sheets>
  <definedNames>
    <definedName name="_xlnm.Print_Titles" localSheetId="6">'กระดาษทำการกระทบยอด งปม.คงเหลือ'!$6:$9</definedName>
    <definedName name="_xlnm.Print_Titles" localSheetId="5">'กระดาษทำการกระทบยอด เงินสะสม'!$1:$2</definedName>
    <definedName name="_xlnm.Print_Titles" localSheetId="4">กระดาษทำการกระทบยอดจ่ายจากรายรั!$6:$9</definedName>
    <definedName name="_xlnm.Print_Titles" localSheetId="2">งบทดลอง!$9:$9</definedName>
    <definedName name="_xlnm.Print_Titles" localSheetId="0">งบรับจ่าย!$4:$5</definedName>
    <definedName name="_xlnm.Print_Titles" localSheetId="3">'หมายเหตุ 1'!$5:$6</definedName>
    <definedName name="_xlnm.Print_Titles" localSheetId="1">หมายเหตุรายจ่ายค้างจ่าย!$8:$8</definedName>
  </definedNames>
  <calcPr calcId="144525"/>
</workbook>
</file>

<file path=xl/calcChain.xml><?xml version="1.0" encoding="utf-8"?>
<calcChain xmlns="http://schemas.openxmlformats.org/spreadsheetml/2006/main">
  <c r="I22" i="12" l="1"/>
  <c r="V73" i="15"/>
  <c r="V72" i="15"/>
  <c r="V71" i="15"/>
  <c r="V70" i="15"/>
  <c r="V69" i="15"/>
  <c r="V68" i="15"/>
  <c r="V67" i="15"/>
  <c r="V65" i="15"/>
  <c r="V64" i="15"/>
  <c r="V63" i="15"/>
  <c r="V61" i="15"/>
  <c r="V60" i="15"/>
  <c r="V58" i="15"/>
  <c r="V59" i="15" s="1"/>
  <c r="V56" i="15"/>
  <c r="V55" i="15"/>
  <c r="V54" i="15"/>
  <c r="V53" i="15"/>
  <c r="V52" i="15"/>
  <c r="V51" i="15"/>
  <c r="V49" i="15"/>
  <c r="V48" i="15"/>
  <c r="V47" i="15"/>
  <c r="V46" i="15"/>
  <c r="V45" i="15"/>
  <c r="V43" i="15"/>
  <c r="V42" i="15"/>
  <c r="V41" i="15"/>
  <c r="V40" i="15"/>
  <c r="V39" i="15"/>
  <c r="V38" i="15"/>
  <c r="V37" i="15"/>
  <c r="V36" i="15"/>
  <c r="V35" i="15"/>
  <c r="V34" i="15"/>
  <c r="V33" i="15"/>
  <c r="V31" i="15"/>
  <c r="V30" i="15"/>
  <c r="V29" i="15"/>
  <c r="V28" i="15"/>
  <c r="V26" i="15"/>
  <c r="V25" i="15"/>
  <c r="V24" i="15"/>
  <c r="V23" i="15"/>
  <c r="V21" i="15"/>
  <c r="V20" i="15"/>
  <c r="V19" i="15"/>
  <c r="V18" i="15"/>
  <c r="V17" i="15"/>
  <c r="V15" i="15"/>
  <c r="V14" i="15"/>
  <c r="V13" i="15"/>
  <c r="V12" i="15"/>
  <c r="V11" i="15"/>
  <c r="W75" i="15"/>
  <c r="U75" i="15"/>
  <c r="T75" i="15"/>
  <c r="S75" i="15"/>
  <c r="R75" i="15"/>
  <c r="Q75" i="15"/>
  <c r="P75" i="15"/>
  <c r="O75" i="15"/>
  <c r="N75" i="15"/>
  <c r="M75" i="15"/>
  <c r="L75" i="15"/>
  <c r="K75" i="15"/>
  <c r="J75" i="15"/>
  <c r="I75" i="15"/>
  <c r="H75" i="15"/>
  <c r="G75" i="15"/>
  <c r="V74" i="15"/>
  <c r="U74" i="15"/>
  <c r="T74" i="15"/>
  <c r="S74" i="15"/>
  <c r="R74" i="15"/>
  <c r="Q74" i="15"/>
  <c r="P74" i="15"/>
  <c r="O74" i="15"/>
  <c r="N74" i="15"/>
  <c r="M74" i="15"/>
  <c r="L74" i="15"/>
  <c r="K74" i="15"/>
  <c r="J74" i="15"/>
  <c r="I74" i="15"/>
  <c r="H74" i="15"/>
  <c r="G74" i="15"/>
  <c r="V66" i="15"/>
  <c r="U66" i="15"/>
  <c r="T66" i="15"/>
  <c r="S66" i="15"/>
  <c r="R66" i="15"/>
  <c r="Q66" i="15"/>
  <c r="P66" i="15"/>
  <c r="O66" i="15"/>
  <c r="N66" i="15"/>
  <c r="M66" i="15"/>
  <c r="L66" i="15"/>
  <c r="K66" i="15"/>
  <c r="J66" i="15"/>
  <c r="I66" i="15"/>
  <c r="H66" i="15"/>
  <c r="G66" i="15"/>
  <c r="V62" i="15"/>
  <c r="U62" i="15"/>
  <c r="T62" i="15"/>
  <c r="S62" i="15"/>
  <c r="R62" i="15"/>
  <c r="Q62" i="15"/>
  <c r="P62" i="15"/>
  <c r="O62" i="15"/>
  <c r="N62" i="15"/>
  <c r="M62" i="15"/>
  <c r="L62" i="15"/>
  <c r="K62" i="15"/>
  <c r="J62" i="15"/>
  <c r="I62" i="15"/>
  <c r="H62" i="15"/>
  <c r="G62" i="15"/>
  <c r="U59" i="15"/>
  <c r="T59" i="15"/>
  <c r="S59" i="15"/>
  <c r="R59" i="15"/>
  <c r="Q59" i="15"/>
  <c r="P59" i="15"/>
  <c r="O59" i="15"/>
  <c r="N59" i="15"/>
  <c r="M59" i="15"/>
  <c r="L59" i="15"/>
  <c r="K59" i="15"/>
  <c r="J59" i="15"/>
  <c r="I59" i="15"/>
  <c r="H59" i="15"/>
  <c r="G59" i="15"/>
  <c r="V57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V50" i="15"/>
  <c r="U50" i="15"/>
  <c r="T50" i="15"/>
  <c r="S50" i="15"/>
  <c r="R50" i="15"/>
  <c r="Q50" i="15"/>
  <c r="P50" i="15"/>
  <c r="O50" i="15"/>
  <c r="N50" i="15"/>
  <c r="M50" i="15"/>
  <c r="L50" i="15"/>
  <c r="K50" i="15"/>
  <c r="J50" i="15"/>
  <c r="I50" i="15"/>
  <c r="H50" i="15"/>
  <c r="G50" i="15"/>
  <c r="V44" i="15"/>
  <c r="U44" i="15"/>
  <c r="T44" i="15"/>
  <c r="S44" i="15"/>
  <c r="R44" i="15"/>
  <c r="Q44" i="15"/>
  <c r="P44" i="15"/>
  <c r="O44" i="15"/>
  <c r="N44" i="15"/>
  <c r="M44" i="15"/>
  <c r="L44" i="15"/>
  <c r="K44" i="15"/>
  <c r="J44" i="15"/>
  <c r="I44" i="15"/>
  <c r="H44" i="15"/>
  <c r="G44" i="15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V27" i="15"/>
  <c r="U27" i="15"/>
  <c r="T27" i="15"/>
  <c r="S27" i="15"/>
  <c r="R27" i="15"/>
  <c r="Q27" i="15"/>
  <c r="P27" i="15"/>
  <c r="O27" i="15"/>
  <c r="N27" i="15"/>
  <c r="M27" i="15"/>
  <c r="L27" i="15"/>
  <c r="K27" i="15"/>
  <c r="J27" i="15"/>
  <c r="I27" i="15"/>
  <c r="H27" i="15"/>
  <c r="G27" i="15"/>
  <c r="V22" i="15"/>
  <c r="U22" i="15"/>
  <c r="T22" i="15"/>
  <c r="S22" i="15"/>
  <c r="R22" i="15"/>
  <c r="Q22" i="15"/>
  <c r="P22" i="15"/>
  <c r="O22" i="15"/>
  <c r="N22" i="15"/>
  <c r="M22" i="15"/>
  <c r="L22" i="15"/>
  <c r="K22" i="15"/>
  <c r="J22" i="15"/>
  <c r="I22" i="15"/>
  <c r="H22" i="15"/>
  <c r="G22" i="15"/>
  <c r="V16" i="15"/>
  <c r="U16" i="15"/>
  <c r="T16" i="15"/>
  <c r="S16" i="15"/>
  <c r="R16" i="15"/>
  <c r="Q16" i="15"/>
  <c r="P16" i="15"/>
  <c r="O16" i="15"/>
  <c r="N16" i="15"/>
  <c r="M16" i="15"/>
  <c r="L16" i="15"/>
  <c r="K16" i="15"/>
  <c r="J16" i="15"/>
  <c r="I16" i="15"/>
  <c r="H16" i="15"/>
  <c r="G16" i="15"/>
  <c r="E41" i="13"/>
  <c r="D41" i="13"/>
  <c r="V75" i="15" l="1"/>
  <c r="F76" i="9"/>
  <c r="E26" i="9"/>
  <c r="E76" i="9"/>
  <c r="E53" i="9"/>
  <c r="E39" i="9"/>
  <c r="E37" i="9"/>
  <c r="E30" i="9"/>
  <c r="D26" i="9"/>
  <c r="H76" i="9" l="1"/>
  <c r="G76" i="9"/>
  <c r="H53" i="9"/>
  <c r="G53" i="9"/>
  <c r="H39" i="9"/>
  <c r="G39" i="9"/>
  <c r="H37" i="9"/>
  <c r="G37" i="9"/>
  <c r="H33" i="9"/>
  <c r="G33" i="9"/>
  <c r="H30" i="9"/>
  <c r="G30" i="9"/>
  <c r="H26" i="9"/>
  <c r="G26" i="9"/>
  <c r="H13" i="9"/>
  <c r="H77" i="9" s="1"/>
  <c r="G13" i="9"/>
  <c r="G77" i="9" s="1"/>
  <c r="BI76" i="9"/>
  <c r="BH76" i="9"/>
  <c r="BJ76" i="9" s="1"/>
  <c r="BE76" i="9"/>
  <c r="BD76" i="9"/>
  <c r="BF76" i="9" s="1"/>
  <c r="U76" i="9"/>
  <c r="T76" i="9"/>
  <c r="D76" i="9"/>
  <c r="BJ57" i="9"/>
  <c r="BF57" i="9"/>
  <c r="I57" i="9"/>
  <c r="T57" i="9" s="1"/>
  <c r="V57" i="9" s="1"/>
  <c r="BJ56" i="9"/>
  <c r="BF56" i="9"/>
  <c r="I56" i="9"/>
  <c r="T56" i="9" s="1"/>
  <c r="V56" i="9" s="1"/>
  <c r="BJ55" i="9"/>
  <c r="BF55" i="9"/>
  <c r="T55" i="9"/>
  <c r="V55" i="9" s="1"/>
  <c r="BJ54" i="9"/>
  <c r="BF54" i="9"/>
  <c r="T54" i="9"/>
  <c r="V54" i="9" s="1"/>
  <c r="BI53" i="9"/>
  <c r="BH53" i="9"/>
  <c r="BJ53" i="9" s="1"/>
  <c r="BE53" i="9"/>
  <c r="BD53" i="9"/>
  <c r="BF53" i="9" s="1"/>
  <c r="U53" i="9"/>
  <c r="T53" i="9"/>
  <c r="F53" i="9"/>
  <c r="D53" i="9"/>
  <c r="BJ52" i="9"/>
  <c r="BF52" i="9"/>
  <c r="I52" i="9"/>
  <c r="T52" i="9" s="1"/>
  <c r="V52" i="9" s="1"/>
  <c r="BJ51" i="9"/>
  <c r="BF51" i="9"/>
  <c r="I51" i="9"/>
  <c r="T51" i="9" s="1"/>
  <c r="V51" i="9" s="1"/>
  <c r="BJ50" i="9"/>
  <c r="BF50" i="9"/>
  <c r="I50" i="9"/>
  <c r="T50" i="9" s="1"/>
  <c r="V50" i="9" s="1"/>
  <c r="BJ49" i="9"/>
  <c r="BF49" i="9"/>
  <c r="I49" i="9"/>
  <c r="T49" i="9" s="1"/>
  <c r="V49" i="9" s="1"/>
  <c r="BJ48" i="9"/>
  <c r="BF48" i="9"/>
  <c r="I48" i="9"/>
  <c r="T48" i="9" s="1"/>
  <c r="V48" i="9" s="1"/>
  <c r="BJ47" i="9"/>
  <c r="BF47" i="9"/>
  <c r="I47" i="9"/>
  <c r="T47" i="9" s="1"/>
  <c r="V47" i="9" s="1"/>
  <c r="BJ46" i="9"/>
  <c r="BF46" i="9"/>
  <c r="I46" i="9"/>
  <c r="T46" i="9" s="1"/>
  <c r="V46" i="9" s="1"/>
  <c r="BJ45" i="9"/>
  <c r="BF45" i="9"/>
  <c r="I45" i="9"/>
  <c r="T45" i="9" s="1"/>
  <c r="V45" i="9" s="1"/>
  <c r="BJ44" i="9"/>
  <c r="BF44" i="9"/>
  <c r="I44" i="9"/>
  <c r="T44" i="9" s="1"/>
  <c r="V44" i="9" s="1"/>
  <c r="BJ43" i="9"/>
  <c r="BF43" i="9"/>
  <c r="I43" i="9"/>
  <c r="T43" i="9" s="1"/>
  <c r="V43" i="9" s="1"/>
  <c r="BJ42" i="9"/>
  <c r="BF42" i="9"/>
  <c r="I42" i="9"/>
  <c r="T42" i="9" s="1"/>
  <c r="V42" i="9" s="1"/>
  <c r="BJ41" i="9"/>
  <c r="BF41" i="9"/>
  <c r="T41" i="9"/>
  <c r="V41" i="9" s="1"/>
  <c r="BJ40" i="9"/>
  <c r="BF40" i="9"/>
  <c r="T40" i="9"/>
  <c r="V40" i="9" s="1"/>
  <c r="BI39" i="9"/>
  <c r="BH39" i="9"/>
  <c r="BJ39" i="9" s="1"/>
  <c r="BE39" i="9"/>
  <c r="BD39" i="9"/>
  <c r="BF39" i="9" s="1"/>
  <c r="U39" i="9"/>
  <c r="T39" i="9"/>
  <c r="V39" i="9" s="1"/>
  <c r="F39" i="9"/>
  <c r="D39" i="9"/>
  <c r="BJ38" i="9"/>
  <c r="BF38" i="9"/>
  <c r="T38" i="9"/>
  <c r="V38" i="9" s="1"/>
  <c r="BI37" i="9"/>
  <c r="BH37" i="9"/>
  <c r="BE37" i="9"/>
  <c r="BD37" i="9"/>
  <c r="BF37" i="9" s="1"/>
  <c r="U37" i="9"/>
  <c r="T37" i="9"/>
  <c r="F37" i="9"/>
  <c r="D37" i="9"/>
  <c r="BJ36" i="9"/>
  <c r="BF36" i="9"/>
  <c r="I36" i="9"/>
  <c r="T36" i="9" s="1"/>
  <c r="V36" i="9" s="1"/>
  <c r="BJ35" i="9"/>
  <c r="BF35" i="9"/>
  <c r="I35" i="9"/>
  <c r="T35" i="9" s="1"/>
  <c r="V35" i="9" s="1"/>
  <c r="W37" i="9" s="1"/>
  <c r="BJ34" i="9"/>
  <c r="BF34" i="9"/>
  <c r="T34" i="9"/>
  <c r="V34" i="9" s="1"/>
  <c r="BI33" i="9"/>
  <c r="BH33" i="9"/>
  <c r="BE33" i="9"/>
  <c r="BD33" i="9"/>
  <c r="U33" i="9"/>
  <c r="T33" i="9"/>
  <c r="F33" i="9"/>
  <c r="E33" i="9"/>
  <c r="D33" i="9"/>
  <c r="BJ32" i="9"/>
  <c r="BF32" i="9"/>
  <c r="T32" i="9"/>
  <c r="V32" i="9" s="1"/>
  <c r="BJ31" i="9"/>
  <c r="BF31" i="9"/>
  <c r="T31" i="9"/>
  <c r="V31" i="9" s="1"/>
  <c r="W33" i="9" s="1"/>
  <c r="BI30" i="9"/>
  <c r="BH30" i="9"/>
  <c r="BE30" i="9"/>
  <c r="BD30" i="9"/>
  <c r="BF30" i="9" s="1"/>
  <c r="U30" i="9"/>
  <c r="T30" i="9"/>
  <c r="F30" i="9"/>
  <c r="D30" i="9"/>
  <c r="BJ29" i="9"/>
  <c r="BF29" i="9"/>
  <c r="I29" i="9"/>
  <c r="T29" i="9" s="1"/>
  <c r="V29" i="9" s="1"/>
  <c r="BJ28" i="9"/>
  <c r="BF28" i="9"/>
  <c r="I28" i="9"/>
  <c r="T28" i="9" s="1"/>
  <c r="V28" i="9" s="1"/>
  <c r="BJ27" i="9"/>
  <c r="BF27" i="9"/>
  <c r="T27" i="9"/>
  <c r="V27" i="9" s="1"/>
  <c r="BI26" i="9"/>
  <c r="BH26" i="9"/>
  <c r="BJ26" i="9" s="1"/>
  <c r="BE26" i="9"/>
  <c r="BD26" i="9"/>
  <c r="BF26" i="9" s="1"/>
  <c r="U26" i="9"/>
  <c r="T26" i="9"/>
  <c r="F26" i="9"/>
  <c r="BJ25" i="9"/>
  <c r="BF25" i="9"/>
  <c r="I25" i="9"/>
  <c r="T25" i="9" s="1"/>
  <c r="V25" i="9" s="1"/>
  <c r="BJ21" i="9"/>
  <c r="BF21" i="9"/>
  <c r="I21" i="9"/>
  <c r="T21" i="9" s="1"/>
  <c r="V21" i="9" s="1"/>
  <c r="BJ20" i="9"/>
  <c r="BF20" i="9"/>
  <c r="I20" i="9"/>
  <c r="T20" i="9" s="1"/>
  <c r="V20" i="9" s="1"/>
  <c r="BJ19" i="9"/>
  <c r="BF19" i="9"/>
  <c r="I19" i="9"/>
  <c r="T19" i="9" s="1"/>
  <c r="V19" i="9" s="1"/>
  <c r="BJ18" i="9"/>
  <c r="BF18" i="9"/>
  <c r="I18" i="9"/>
  <c r="T18" i="9" s="1"/>
  <c r="V18" i="9" s="1"/>
  <c r="BJ17" i="9"/>
  <c r="BF17" i="9"/>
  <c r="I17" i="9"/>
  <c r="T17" i="9" s="1"/>
  <c r="V17" i="9" s="1"/>
  <c r="BJ16" i="9"/>
  <c r="BF16" i="9"/>
  <c r="I16" i="9"/>
  <c r="T16" i="9" s="1"/>
  <c r="V16" i="9" s="1"/>
  <c r="BJ15" i="9"/>
  <c r="BF15" i="9"/>
  <c r="I15" i="9"/>
  <c r="T15" i="9" s="1"/>
  <c r="V15" i="9" s="1"/>
  <c r="BJ14" i="9"/>
  <c r="BF14" i="9"/>
  <c r="T14" i="9"/>
  <c r="BI13" i="9"/>
  <c r="BI77" i="9" s="1"/>
  <c r="BH13" i="9"/>
  <c r="BH77" i="9" s="1"/>
  <c r="BE13" i="9"/>
  <c r="BE77" i="9" s="1"/>
  <c r="BD13" i="9"/>
  <c r="U13" i="9"/>
  <c r="U77" i="9" s="1"/>
  <c r="F13" i="9"/>
  <c r="F77" i="9" s="1"/>
  <c r="E13" i="9"/>
  <c r="E77" i="9" s="1"/>
  <c r="D13" i="9"/>
  <c r="D77" i="9" s="1"/>
  <c r="BJ12" i="9"/>
  <c r="BF12" i="9"/>
  <c r="I12" i="9"/>
  <c r="T12" i="9" s="1"/>
  <c r="V12" i="9" s="1"/>
  <c r="BJ11" i="9"/>
  <c r="BF11" i="9"/>
  <c r="I11" i="9"/>
  <c r="T11" i="9" s="1"/>
  <c r="V11" i="9" s="1"/>
  <c r="BJ10" i="9"/>
  <c r="BF10" i="9"/>
  <c r="I10" i="9"/>
  <c r="T10" i="9" s="1"/>
  <c r="V10" i="9" s="1"/>
  <c r="BJ9" i="9"/>
  <c r="BF9" i="9"/>
  <c r="I9" i="9"/>
  <c r="BJ37" i="9" l="1"/>
  <c r="BJ30" i="9"/>
  <c r="BF13" i="9"/>
  <c r="V33" i="9"/>
  <c r="BF33" i="9"/>
  <c r="BJ33" i="9"/>
  <c r="I77" i="9"/>
  <c r="V30" i="9"/>
  <c r="W53" i="9"/>
  <c r="W26" i="9"/>
  <c r="BJ77" i="9"/>
  <c r="W30" i="9"/>
  <c r="W76" i="9"/>
  <c r="BJ13" i="9"/>
  <c r="BD77" i="9"/>
  <c r="BF77" i="9" s="1"/>
  <c r="T9" i="9"/>
  <c r="T13" i="9"/>
  <c r="T77" i="9" l="1"/>
  <c r="W77" i="9" s="1"/>
  <c r="V9" i="9"/>
  <c r="V13" i="9" l="1"/>
  <c r="V77" i="9" s="1"/>
  <c r="W13" i="9" l="1"/>
</calcChain>
</file>

<file path=xl/sharedStrings.xml><?xml version="1.0" encoding="utf-8"?>
<sst xmlns="http://schemas.openxmlformats.org/spreadsheetml/2006/main" count="937" uniqueCount="427">
  <si>
    <t>องค์การบริหารส่วนตำบลฉลอง</t>
  </si>
  <si>
    <t>งบทดลอง</t>
  </si>
  <si>
    <t>รายการ</t>
  </si>
  <si>
    <t>รหัสบัญชี</t>
  </si>
  <si>
    <t>เดบิต</t>
  </si>
  <si>
    <t>เครดิต</t>
  </si>
  <si>
    <t>เงินสด</t>
  </si>
  <si>
    <t xml:space="preserve">11011000  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</si>
  <si>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</si>
  <si>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</si>
  <si>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</si>
  <si>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</si>
  <si>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</si>
  <si>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>ลูกหนี้เงินยืม</t>
  </si>
  <si>
    <t>ลูกหนี้เงินทุนโครงการเศรษฐกิจชุมชน</t>
  </si>
  <si>
    <t xml:space="preserve">11045000  </t>
  </si>
  <si>
    <t>รายจ่ายค้างจ่าย</t>
  </si>
  <si>
    <t xml:space="preserve">21010000  </t>
  </si>
  <si>
    <t>เงินรับฝากภาษีหัก ณ ที่จ่าย</t>
  </si>
  <si>
    <t xml:space="preserve">21040001  </t>
  </si>
  <si>
    <t>เงินรับฝากประกันสัญญา</t>
  </si>
  <si>
    <t xml:space="preserve">21040008  </t>
  </si>
  <si>
    <t>เงินรับฝากประกันสังคม</t>
  </si>
  <si>
    <t xml:space="preserve">21040013  </t>
  </si>
  <si>
    <t>เงินรับฝากเงินทุนโครงการเศรษฐกิจชุมชน</t>
  </si>
  <si>
    <t xml:space="preserve">21040016  </t>
  </si>
  <si>
    <t>เงินสะสม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</si>
  <si>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</si>
  <si>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</si>
  <si>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</si>
  <si>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</si>
  <si>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</si>
  <si>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</si>
  <si>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</si>
  <si>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ค่าธรรมเนียมเกี่ยวกับทะเบียนพาณิชย์</t>
  </si>
  <si>
    <t xml:space="preserve">41210029  </t>
  </si>
  <si>
    <t>ค่าปรับการผิดสัญญา</t>
  </si>
  <si>
    <t xml:space="preserve">41220010  </t>
  </si>
  <si>
    <t>ค่าใบอนุญาตอื่นๆ</t>
  </si>
  <si>
    <t>ดอกเบี้ย</t>
  </si>
  <si>
    <t>รายได้เบ็ดเตล็ดอื่นๆ</t>
  </si>
  <si>
    <t xml:space="preserve">41599999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</si>
  <si>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</si>
  <si>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</si>
  <si>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</si>
  <si>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</si>
  <si>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ภาษีธุรกิจเฉพาะ</t>
  </si>
  <si>
    <t>ภาษีสรรพสามิต</t>
  </si>
  <si>
    <t xml:space="preserve">42100007  </t>
  </si>
  <si>
    <t>ค่าภาคหลวงและค่าธรรมเนียมตามกฎหมายว่าด้วยป่าไม้</t>
  </si>
  <si>
    <t>ค่าภาคหลวงแร่</t>
  </si>
  <si>
    <t>ค่าภาคหลวงปิโตรเลียม</t>
  </si>
  <si>
    <t xml:space="preserve">42100013  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</si>
  <si>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</si>
  <si>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</si>
  <si>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</si>
  <si>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ค่าธรรมเนียมและค่าใช้น้ำบาดาล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</si>
  <si>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</si>
  <si>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</si>
  <si>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>งบกลาง</t>
  </si>
  <si>
    <t xml:space="preserve">51100000  </t>
  </si>
  <si>
    <t>เงินเดือน (ฝ่ายการเมือง)</t>
  </si>
  <si>
    <t xml:space="preserve">52100000  </t>
  </si>
  <si>
    <t>เงินเดือน (ฝ่ายประจำ)</t>
  </si>
  <si>
    <t xml:space="preserve">52200000  </t>
  </si>
  <si>
    <t>ค่าตอบแทน</t>
  </si>
  <si>
    <t xml:space="preserve">53100000  </t>
  </si>
  <si>
    <t>ค่าใช้สอย</t>
  </si>
  <si>
    <t xml:space="preserve">53200000  </t>
  </si>
  <si>
    <t>ค่าวัสดุ</t>
  </si>
  <si>
    <t>ค่าสาธารณูปโภค</t>
  </si>
  <si>
    <t xml:space="preserve">53400000  </t>
  </si>
  <si>
    <t>ค่าครุภัณฑ์</t>
  </si>
  <si>
    <t>ค่าที่ดินและสิ่งก่อสร้าง</t>
  </si>
  <si>
    <t>เงินอุดหนุน</t>
  </si>
  <si>
    <t xml:space="preserve">56100000  </t>
  </si>
  <si>
    <t>รวม</t>
  </si>
  <si>
    <t>รายจ่ายอื่น</t>
  </si>
  <si>
    <t>ค่าปรับผู้กระทำผิดกฎหมายจราจรทางบก</t>
  </si>
  <si>
    <t>เงินปันผลหรือเงินรางวัลต่าง ๆ</t>
  </si>
  <si>
    <t>หมายเหตุประกอบงบรับ-จ่าย</t>
  </si>
  <si>
    <t>ประมาณการ</t>
  </si>
  <si>
    <t>รับจริง/เดือนนี้</t>
  </si>
  <si>
    <t>จนถึงปัจจุบัน</t>
  </si>
  <si>
    <t>บาท/สต.</t>
  </si>
  <si>
    <t>รายได้จัดเก็บเอง</t>
  </si>
  <si>
    <t>หมวดภาษีอากร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</si>
  <si>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</si>
  <si>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</si>
  <si>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</si>
  <si>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</si>
  <si>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</si>
  <si>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</si>
  <si>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3.  รายได้จากทรัพย์สิน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</si>
  <si>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</si>
  <si>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</si>
  <si>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</si>
  <si>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</si>
  <si>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</si>
  <si>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</si>
  <si>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</si>
  <si>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</si>
  <si>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</si>
  <si>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</si>
  <si>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</si>
  <si>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</si>
  <si>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</si>
  <si>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</si>
  <si>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อาหารเสริม (นม) (เด็กปฐมวัย)</t>
  </si>
  <si>
    <t>เงินอุดหนุนทั่วไป อาหารเสริม (นม) (ประถมศึกษา)</t>
  </si>
  <si>
    <t>รวมรายรับทั้งสิ้น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</si>
  <si>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</si>
  <si>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</si>
  <si>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</si>
  <si>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</si>
  <si>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</si>
  <si>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</si>
  <si>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จำนวนเงิน</t>
  </si>
  <si>
    <t>เงินงบประมาณ</t>
  </si>
  <si>
    <t>แผนงานบริหารงานทั่วไป</t>
  </si>
  <si>
    <t>งานบริหารทั่วไป</t>
  </si>
  <si>
    <t>แผนงานเคหะและชุมชน</t>
  </si>
  <si>
    <t>งานไฟฟ้าถนน</t>
  </si>
  <si>
    <t>ค่าก่อสร้างสิ่งสาธารณูปโภค</t>
  </si>
  <si>
    <t>กระดาษทำการกระทบยอดรายจ่ายตามงบประมาณ (จ่ายจากเงินรายรับ)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</si>
  <si>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</si>
  <si>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</si>
  <si>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</si>
  <si>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</si>
  <si>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</si>
  <si>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แผนงานงบกลาง</t>
  </si>
  <si>
    <t>แผนงาน / งาน</t>
  </si>
  <si>
    <t>00110</t>
  </si>
  <si>
    <t>00120</t>
  </si>
  <si>
    <t>00210</t>
  </si>
  <si>
    <t>00220</t>
  </si>
  <si>
    <t>00240</t>
  </si>
  <si>
    <t>00250</t>
  </si>
  <si>
    <t>00260</t>
  </si>
  <si>
    <t>00410</t>
  </si>
  <si>
    <t>งานบริหารงานคลัง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</si>
  <si>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</si>
  <si>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</si>
  <si>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</si>
  <si>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งานบริการสาธารณสุขและงานสาธารณสุขอื่น</t>
  </si>
  <si>
    <t>งานบริหารทั่วไปเกี่ยวกับเคหะและชุมชน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</si>
  <si>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</si>
  <si>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</si>
  <si>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</si>
  <si>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</si>
  <si>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00111</t>
  </si>
  <si>
    <t>00113</t>
  </si>
  <si>
    <t>00121</t>
  </si>
  <si>
    <t>00211</t>
  </si>
  <si>
    <t>00212</t>
  </si>
  <si>
    <t>00223</t>
  </si>
  <si>
    <t>00241</t>
  </si>
  <si>
    <t>00242</t>
  </si>
  <si>
    <t>00252</t>
  </si>
  <si>
    <t>00261</t>
  </si>
  <si>
    <t>00262</t>
  </si>
  <si>
    <t>00263</t>
  </si>
  <si>
    <t>00411</t>
  </si>
  <si>
    <t/>
  </si>
  <si>
    <t>110000</t>
  </si>
  <si>
    <t>เงินสมทบกองทุนประกันสังคม</t>
  </si>
  <si>
    <t>5110300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</si>
  <si>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</si>
  <si>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</si>
  <si>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</si>
  <si>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</si>
  <si>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</si>
  <si>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</si>
  <si>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</si>
  <si>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</si>
  <si>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</si>
  <si>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</si>
  <si>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</si>
  <si>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</si>
  <si>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</si>
  <si>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</si>
  <si>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</si>
  <si>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</si>
  <si>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</si>
  <si>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</si>
  <si>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</si>
  <si>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</si>
  <si>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</si>
  <si>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</si>
  <si>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</si>
  <si>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</si>
  <si>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</si>
  <si>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220000</t>
  </si>
  <si>
    <t>เงินเดือนพนักงาน</t>
  </si>
  <si>
    <t>5220100</t>
  </si>
  <si>
    <t>เงินเพิ่มต่าง ๆ ของพนักงาน</t>
  </si>
  <si>
    <t>5220200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</si>
  <si>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</si>
  <si>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</si>
  <si>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</si>
  <si>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</si>
  <si>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</si>
  <si>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</si>
  <si>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</si>
  <si>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ค่าตอบแทนผู้ปฏิบัติราชการอันเป็นประโยชน์แก่องค์กรปกครองส่วนท้องถิ่น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</si>
  <si>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</si>
  <si>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</si>
  <si>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</si>
  <si>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</si>
  <si>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</si>
  <si>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</si>
  <si>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</si>
  <si>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</si>
  <si>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</si>
  <si>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</si>
  <si>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</si>
  <si>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</si>
  <si>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</si>
  <si>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</si>
  <si>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</si>
  <si>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</si>
  <si>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330000</t>
  </si>
  <si>
    <t>วัสดุสำนักงาน</t>
  </si>
  <si>
    <t>5330100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</si>
  <si>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</si>
  <si>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</si>
  <si>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</si>
  <si>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</si>
  <si>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</si>
  <si>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</si>
  <si>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</si>
  <si>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</si>
  <si>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</si>
  <si>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</si>
  <si>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วัสดุวิทยาศาสตร์หรือการแพทย์</t>
  </si>
  <si>
    <t>5330900</t>
  </si>
  <si>
    <t>วัสดุคอมพิวเตอร์</t>
  </si>
  <si>
    <t>5331400</t>
  </si>
  <si>
    <t>340000</t>
  </si>
  <si>
    <t>ค่าไฟฟ้า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</si>
  <si>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</si>
  <si>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</si>
  <si>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</si>
  <si>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</si>
  <si>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</si>
  <si>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</si>
  <si>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</si>
  <si>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</si>
  <si>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</si>
  <si>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410000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</si>
  <si>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</si>
  <si>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</si>
  <si>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</si>
  <si>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</si>
  <si>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420000</t>
  </si>
  <si>
    <t>5421000</t>
  </si>
  <si>
    <t>610000</t>
  </si>
  <si>
    <t>เงินอุดหนุนองค์กรปกครองส่วนท้องถิ่น</t>
  </si>
  <si>
    <t>5610100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</si>
  <si>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</si>
  <si>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</si>
  <si>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</si>
  <si>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</si>
  <si>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กระดาษทำการกระทบยอดรายจ่าย (จ่ายจากเงินสะสม)</t>
  </si>
  <si>
    <t>กระดาษทำการกระทบยอดงบประมาณคงเหลือ</t>
  </si>
  <si>
    <t>แผนงานสังคมสงเคราะห์</t>
  </si>
  <si>
    <t>แผนงานการเกษตร</t>
  </si>
  <si>
    <t>00230</t>
  </si>
  <si>
    <t>00320</t>
  </si>
  <si>
    <t>งานสวัสดิการสังคมและสังคมสงเคราะห์</t>
  </si>
  <si>
    <t>งานส่งเสริมการเกษตร</t>
  </si>
  <si>
    <t>00232</t>
  </si>
  <si>
    <t>00321</t>
  </si>
  <si>
    <t>วัสดุไฟฟ้าและวิทยุ</t>
  </si>
  <si>
    <t>5330200</t>
  </si>
  <si>
    <t>วัสดุการเกษตร</t>
  </si>
  <si>
    <t>5331000</t>
  </si>
  <si>
    <t>วัสดุโฆษณาและเผยแพร่</t>
  </si>
  <si>
    <t>5331100</t>
  </si>
  <si>
    <t>ค่าบำรุงรักษาและปรับปรุงที่ดินและสิ่งก่อสร้าง</t>
  </si>
  <si>
    <t>5421100</t>
  </si>
  <si>
    <t>รายงานรับ-จ่ายเงิน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</si>
  <si>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</si>
  <si>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</si>
  <si>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</si>
  <si>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</si>
  <si>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</si>
  <si>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</si>
  <si>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</si>
  <si>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</si>
  <si>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150,500.00</t>
  </si>
  <si>
    <t>0.00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</si>
  <si>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</si>
  <si>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</si>
  <si>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</si>
  <si>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</si>
  <si>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</si>
  <si>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</si>
  <si>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</si>
  <si>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</si>
  <si>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</si>
  <si>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</si>
  <si>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</si>
  <si>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 xml:space="preserve"> 11041000  </t>
  </si>
  <si>
    <t xml:space="preserve"> 21040001  </t>
  </si>
  <si>
    <t>26,062.26</t>
  </si>
  <si>
    <t xml:space="preserve"> 21040008  </t>
  </si>
  <si>
    <t xml:space="preserve"> 21040013  </t>
  </si>
  <si>
    <t>เงินรับฝากค่าใช้จ่ายอื่น</t>
  </si>
  <si>
    <t xml:space="preserve"> 21040015  </t>
  </si>
  <si>
    <t xml:space="preserve"> 31000000  </t>
  </si>
  <si>
    <t>รวมรายรับ</t>
  </si>
  <si>
    <t>รายจ่าย</t>
  </si>
  <si>
    <t xml:space="preserve"> 51100000  </t>
  </si>
  <si>
    <t>2,657,520.00</t>
  </si>
  <si>
    <t xml:space="preserve"> 52100000  </t>
  </si>
  <si>
    <t>214,260.00</t>
  </si>
  <si>
    <t xml:space="preserve"> 52200000  </t>
  </si>
  <si>
    <t xml:space="preserve"> 53100000  </t>
  </si>
  <si>
    <t xml:space="preserve"> 53200000  </t>
  </si>
  <si>
    <t xml:space="preserve"> 53300000  </t>
  </si>
  <si>
    <t>346,400.00</t>
  </si>
  <si>
    <t xml:space="preserve"> 53400000  </t>
  </si>
  <si>
    <t xml:space="preserve"> 54100000  </t>
  </si>
  <si>
    <t xml:space="preserve"> 54200000  </t>
  </si>
  <si>
    <t>25,000.00</t>
  </si>
  <si>
    <t xml:space="preserve"> 55100000  </t>
  </si>
  <si>
    <t xml:space="preserve"> 56100000  </t>
  </si>
  <si>
    <t xml:space="preserve"> 21010000  </t>
  </si>
  <si>
    <t>รวมรายจ่าย</t>
  </si>
  <si>
    <t>รายรับสูงกว่า (ต่ำกว่า) รายจ่าย</t>
  </si>
  <si>
    <t>33,721,300.67</t>
  </si>
  <si>
    <t>ยอดยกไป</t>
  </si>
  <si>
    <t>อาคารต่าง ๆ</t>
  </si>
  <si>
    <t>โครงการก่อสร้างอาคารอเนกประสงค์</t>
  </si>
  <si>
    <t>โครงการก่อสร้างถนน คสล.สายแยกบ้านสบาย-ร.ร.บ้านน้ำขาว หมู่ที่ 2</t>
  </si>
  <si>
    <t>โครงการก่อสร้างถนน คสล.สายพังมัด หมู่ที่ 5</t>
  </si>
  <si>
    <t>โครงการก่อสร้างถนน คสล.สายแยกราษฎร์อุทิศ-สระเคียน หมู่ที่ 7</t>
  </si>
  <si>
    <t>โครงการก่อสร้างถนน คสล.สายชายเขาพรง - วัดเบิก หมู่ที่ 4</t>
  </si>
  <si>
    <t>โครงการก่อสร้างถนน คสล.สายนาหัน -ชายเขาพรง หมู่ที่ 3</t>
  </si>
  <si>
    <t>โครงการก่อสร้างถนน คสล.สายนางตุ้ย-ศูนย์สาธิต หมู่ที่ 6</t>
  </si>
  <si>
    <t>โครงการก่อสร้างถนน คสล.สายหมอวี ม่วงข้าวแพง หมู่ที่ 6</t>
  </si>
  <si>
    <t>ณ วันที่ 31 ตุลาคม 2561</t>
  </si>
  <si>
    <t>ค่าใช้จ่ายสำหรับสนับสนุนการสงเคราะห์เบี้ยยังชีพผู้สูงอายุ</t>
  </si>
  <si>
    <t>ใบอนุญาตเกี่ยวกับการควบคุมอาหาร</t>
  </si>
  <si>
    <t>เงินอุดหนุนทั่วไป อาหารกลาวัน (เด็กปฐมวัย)</t>
  </si>
  <si>
    <t>ค่าใบอนุญาติประกอบการค้าสำหรับกิจการที่เป็น</t>
  </si>
  <si>
    <t>อันตรายต่อสุขภาพ</t>
  </si>
  <si>
    <t>แก่ผู้สูงอายุ</t>
  </si>
  <si>
    <t>เงินอุดหนุนทั่วไป โครงการสร้างหลักประกันรายได้</t>
  </si>
  <si>
    <t>เงินอุดหนุนทั่วไป โครงการสนับสนุนการเสริมสร้างสวัสดิ</t>
  </si>
  <si>
    <t>การทางสังคมให้แก่ผู้พิการหรือทุพพลภาพา ค่าใช้จ่าย</t>
  </si>
  <si>
    <t>สำหรับสนับสนุนการสงเคราะห์เบี้ยยังชีพความพิการ</t>
  </si>
  <si>
    <t>เงินอุดหนุนทั่วไป โครงการสนับสนุนการจัดสวัสดิการ</t>
  </si>
  <si>
    <t>ทางสังคมแก่ผู้ด้อยโอกาสทางสังคม เงินอุดหนุนสำหรับส</t>
  </si>
  <si>
    <t>นับสนุนการสงเคราะห์เบี้ยยังชีพผู้ป่วยเอดส์</t>
  </si>
  <si>
    <t xml:space="preserve">เงินอุดหนุนทั่วไป สำหรับสนับสนุนอาหารกลางวัน </t>
  </si>
  <si>
    <t>(ประถมศึกษา)</t>
  </si>
  <si>
    <t>เงินอุดหนุนสำหรับการดำเนินงานตามแนวทางโครงการ</t>
  </si>
  <si>
    <t>พระราชดำริ ด้านสาธรารณสุข</t>
  </si>
  <si>
    <t>เงินอุดหนุนสำหรับสนับสนุนการจัดการเรียนการสอน</t>
  </si>
  <si>
    <t>ของศูนย์พัฒนาเด็กเล็ก</t>
  </si>
  <si>
    <t xml:space="preserve">         </t>
  </si>
  <si>
    <t>ปีงบประมาณ 2562</t>
  </si>
  <si>
    <t xml:space="preserve">41210007  </t>
  </si>
  <si>
    <t>ค่าใบอนุญาตเกี่ยวกับการควบคุมอาคาร</t>
  </si>
  <si>
    <t xml:space="preserve">41230007  </t>
  </si>
  <si>
    <t>ปีงบประมาณ 2562 ประจำเดือน ตุลาคม</t>
  </si>
  <si>
    <t>173,500.00</t>
  </si>
  <si>
    <t>70,260.00</t>
  </si>
  <si>
    <t>5,720.88</t>
  </si>
  <si>
    <t>3,500.00</t>
  </si>
  <si>
    <t>20.00</t>
  </si>
  <si>
    <t>21,424,000.00</t>
  </si>
  <si>
    <t>1,662,247.79</t>
  </si>
  <si>
    <t>21,178,240.00</t>
  </si>
  <si>
    <t>6,601,593.00</t>
  </si>
  <si>
    <t>43,000,000.00</t>
  </si>
  <si>
    <t>8,269,581.67</t>
  </si>
  <si>
    <t>6,300.00</t>
  </si>
  <si>
    <t>1,624.91</t>
  </si>
  <si>
    <t>5,511.00</t>
  </si>
  <si>
    <t>119,211.00</t>
  </si>
  <si>
    <t>132,646.91</t>
  </si>
  <si>
    <t>8,402,228.58</t>
  </si>
  <si>
    <t>16,204,020.00</t>
  </si>
  <si>
    <t>1,110,800.00</t>
  </si>
  <si>
    <t>6,654,320.00</t>
  </si>
  <si>
    <t>524,500.00</t>
  </si>
  <si>
    <t>952,000.00</t>
  </si>
  <si>
    <t>18,200.00</t>
  </si>
  <si>
    <t>5,825,060.00</t>
  </si>
  <si>
    <t>19,561.61</t>
  </si>
  <si>
    <t>2,774,580.00</t>
  </si>
  <si>
    <t>25,957.06</t>
  </si>
  <si>
    <t>971,100.00</t>
  </si>
  <si>
    <t>4,996,000.00</t>
  </si>
  <si>
    <t>1,594,000.00</t>
  </si>
  <si>
    <t>1,000.00</t>
  </si>
  <si>
    <t>1,914,278.67</t>
  </si>
  <si>
    <t>15,500.00</t>
  </si>
  <si>
    <t>20,000.00</t>
  </si>
  <si>
    <t>141,462.50</t>
  </si>
  <si>
    <t>328,535.76</t>
  </si>
  <si>
    <t>2,242,814.43</t>
  </si>
  <si>
    <t>6,159,414.15</t>
  </si>
  <si>
    <t>39,880,714.82</t>
  </si>
  <si>
    <t>ครุภัณฑ์สำนักงาน</t>
  </si>
  <si>
    <t>5410100</t>
  </si>
  <si>
    <t>ครุภัณฑ์ก่อสร้าง</t>
  </si>
  <si>
    <t>5410500</t>
  </si>
  <si>
    <t>ครุภัณฑ์กีฬา</t>
  </si>
  <si>
    <t>5411200</t>
  </si>
  <si>
    <t>ครุภัณฑ์อื่น</t>
  </si>
  <si>
    <t>5411700</t>
  </si>
  <si>
    <t>510000</t>
  </si>
  <si>
    <t>5510100</t>
  </si>
  <si>
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</si>
  <si>
    <t>5421200</t>
  </si>
  <si>
    <t>หมวด/ประเภทรายจ่าย</t>
  </si>
  <si>
    <t>แผนงาน/งาน</t>
  </si>
  <si>
    <t>ประจำเดือน ตุลาคม ปีงบประมาณ พ.ศ. 2561</t>
  </si>
  <si>
    <t>องค์การบริหารส่วนตำบลหฉลอง</t>
  </si>
  <si>
    <t>ประจำเดือนตุลาคม ปีงบประมาณ พ.ซ. 2561</t>
  </si>
  <si>
    <t>ประจำเดือน กันยายน ปีงบประมาณ พ.ศ. 2561</t>
  </si>
  <si>
    <t>ประจำเดือน ตุลาคม  2561</t>
  </si>
  <si>
    <t>รายจ่ายค้างจ่าย  หมายเหตุประกอบงบทดลอง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</si>
</sst>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33" x14ac:knownFonts="1">
    <font>
      <sz val="11"/>
      <color rgb="FF000000"/>
      <name val="Tahoma"/>
      <family val="2"/>
      <scheme val="minor"/>
    </font>
    <font>
      <sz val="8"/>
      <color rgb="FF000000"/>
      <name val="Mangal"/>
      <family val="1"/>
    </font>
    <font>
      <sz val="11"/>
      <name val="Mangal"/>
      <family val="1"/>
    </font>
    <font>
      <b/>
      <sz val="12"/>
      <color rgb="FF000000"/>
      <name val="Mangal"/>
      <family val="1"/>
    </font>
    <font>
      <sz val="10"/>
      <color rgb="FF000000"/>
      <name val="Mangal"/>
      <family val="1"/>
    </font>
    <font>
      <b/>
      <sz val="10"/>
      <color rgb="FF000000"/>
      <name val="Mangal"/>
      <family val="1"/>
    </font>
    <font>
      <sz val="10"/>
      <name val="Mangal"/>
      <family val="1"/>
    </font>
    <font>
      <sz val="10"/>
      <color rgb="FFFF0000"/>
      <name val="Mangal"/>
      <family val="1"/>
    </font>
    <font>
      <b/>
      <sz val="10"/>
      <color rgb="FF00B050"/>
      <name val="Mangal"/>
      <family val="1"/>
    </font>
    <font>
      <sz val="10"/>
      <color rgb="FF00B0F0"/>
      <name val="Mangal"/>
      <family val="1"/>
    </font>
    <font>
      <b/>
      <sz val="10"/>
      <name val="Mangal"/>
      <family val="1"/>
    </font>
    <font>
      <sz val="10"/>
      <color theme="1"/>
      <name val="Mangal"/>
      <family val="1"/>
    </font>
    <font>
      <b/>
      <sz val="9"/>
      <name val="Mangal"/>
      <family val="1"/>
    </font>
    <font>
      <sz val="9"/>
      <name val="Mangal"/>
      <family val="1"/>
    </font>
    <font>
      <b/>
      <u/>
      <sz val="10"/>
      <color rgb="FF000000"/>
      <name val="Mangal"/>
      <family val="1"/>
    </font>
    <font>
      <b/>
      <sz val="10"/>
      <color rgb="FF00008B"/>
      <name val="Mangal"/>
      <family val="1"/>
    </font>
    <font>
      <b/>
      <sz val="10"/>
      <color rgb="FF006400"/>
      <name val="Mangal"/>
      <family val="1"/>
    </font>
    <font>
      <sz val="10"/>
      <color rgb="FF00008B"/>
      <name val="Mangal"/>
      <family val="1"/>
    </font>
    <font>
      <b/>
      <sz val="11"/>
      <color rgb="FF000000"/>
      <name val="Mangal"/>
      <family val="1"/>
    </font>
    <font>
      <b/>
      <sz val="9"/>
      <color rgb="FF000000"/>
      <name val="Mangal"/>
      <family val="1"/>
    </font>
    <font>
      <sz val="9"/>
      <color rgb="FF000000"/>
      <name val="Mangal"/>
      <family val="1"/>
    </font>
    <font>
      <sz val="1"/>
      <color rgb="FF000000"/>
      <name val="Mangal"/>
      <family val="1"/>
    </font>
    <font>
      <b/>
      <sz val="10"/>
      <color rgb="FF483D8B"/>
      <name val="Mangal"/>
      <family val="1"/>
    </font>
    <font>
      <sz val="7.5"/>
      <color rgb="FF000000"/>
      <name val="Mangal"/>
      <family val="1"/>
    </font>
    <font>
      <sz val="7.5"/>
      <name val="Mangal"/>
      <family val="1"/>
    </font>
    <font>
      <b/>
      <sz val="7.5"/>
      <color rgb="FF000000"/>
      <name val="Mangal"/>
      <family val="1"/>
    </font>
    <font>
      <b/>
      <sz val="7.5"/>
      <color rgb="FF483D8B"/>
      <name val="Mangal"/>
      <family val="1"/>
    </font>
    <font>
      <b/>
      <sz val="10"/>
      <color rgb="FF0000FF"/>
      <name val="Mangal"/>
      <family val="1"/>
    </font>
    <font>
      <sz val="7"/>
      <name val="Mangal"/>
      <family val="1"/>
    </font>
    <font>
      <b/>
      <sz val="7"/>
      <color rgb="FF000000"/>
      <name val="Mangal"/>
      <family val="1"/>
    </font>
    <font>
      <sz val="7"/>
      <color rgb="FF000000"/>
      <name val="Mangal"/>
      <family val="1"/>
    </font>
    <font>
      <b/>
      <sz val="7"/>
      <color rgb="FF483D8B"/>
      <name val="Mangal"/>
      <family val="1"/>
    </font>
    <font>
      <b/>
      <sz val="7"/>
      <color rgb="FF0000FF"/>
      <name val="Mangal"/>
      <family val="1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D3D3D3"/>
      </top>
      <bottom style="thin">
        <color rgb="FFA9A9A9"/>
      </bottom>
      <diagonal/>
    </border>
  </borders>
  <cellStyleXfs count="1">
    <xf numFmtId="0" fontId="0" fillId="0" borderId="0"/>
  </cellStyleXfs>
  <cellXfs count="253">
    <xf numFmtId="0" fontId="0" fillId="0" borderId="0" xfId="0"/>
    <xf numFmtId="4" fontId="7" fillId="0" borderId="0" xfId="0" applyNumberFormat="1" applyFont="1"/>
    <xf numFmtId="4" fontId="8" fillId="0" borderId="0" xfId="0" applyNumberFormat="1" applyFont="1"/>
    <xf numFmtId="4" fontId="9" fillId="0" borderId="0" xfId="0" applyNumberFormat="1" applyFont="1"/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7" xfId="0" applyFont="1" applyBorder="1"/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43" fontId="6" fillId="0" borderId="13" xfId="0" applyNumberFormat="1" applyFont="1" applyBorder="1" applyAlignment="1">
      <alignment horizontal="center"/>
    </xf>
    <xf numFmtId="0" fontId="10" fillId="0" borderId="14" xfId="0" applyFont="1" applyBorder="1" applyAlignment="1">
      <alignment horizontal="left" vertical="center"/>
    </xf>
    <xf numFmtId="0" fontId="6" fillId="0" borderId="15" xfId="0" applyFont="1" applyBorder="1"/>
    <xf numFmtId="0" fontId="6" fillId="0" borderId="13" xfId="0" applyFont="1" applyBorder="1" applyAlignment="1">
      <alignment horizontal="center" vertical="center"/>
    </xf>
    <xf numFmtId="43" fontId="6" fillId="0" borderId="13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10" fillId="0" borderId="14" xfId="0" applyFont="1" applyBorder="1"/>
    <xf numFmtId="0" fontId="6" fillId="0" borderId="13" xfId="0" applyFont="1" applyBorder="1" applyAlignment="1">
      <alignment horizontal="center"/>
    </xf>
    <xf numFmtId="43" fontId="10" fillId="0" borderId="13" xfId="0" applyNumberFormat="1" applyFont="1" applyBorder="1"/>
    <xf numFmtId="43" fontId="10" fillId="0" borderId="13" xfId="0" applyNumberFormat="1" applyFont="1" applyBorder="1" applyAlignment="1">
      <alignment horizontal="right"/>
    </xf>
    <xf numFmtId="0" fontId="6" fillId="0" borderId="14" xfId="0" applyFont="1" applyBorder="1"/>
    <xf numFmtId="43" fontId="6" fillId="0" borderId="13" xfId="0" applyNumberFormat="1" applyFont="1" applyBorder="1"/>
    <xf numFmtId="43" fontId="6" fillId="0" borderId="13" xfId="0" applyNumberFormat="1" applyFont="1" applyBorder="1" applyAlignment="1">
      <alignment horizontal="right"/>
    </xf>
    <xf numFmtId="0" fontId="10" fillId="0" borderId="15" xfId="0" applyFont="1" applyBorder="1" applyAlignment="1">
      <alignment horizontal="center"/>
    </xf>
    <xf numFmtId="43" fontId="10" fillId="0" borderId="10" xfId="0" applyNumberFormat="1" applyFont="1" applyBorder="1"/>
    <xf numFmtId="43" fontId="6" fillId="0" borderId="10" xfId="0" applyNumberFormat="1" applyFont="1" applyBorder="1" applyAlignment="1">
      <alignment horizontal="right"/>
    </xf>
    <xf numFmtId="43" fontId="10" fillId="0" borderId="9" xfId="0" applyNumberFormat="1" applyFont="1" applyBorder="1" applyAlignment="1">
      <alignment horizontal="right"/>
    </xf>
    <xf numFmtId="0" fontId="10" fillId="0" borderId="13" xfId="0" applyFont="1" applyBorder="1" applyAlignment="1">
      <alignment horizontal="center"/>
    </xf>
    <xf numFmtId="43" fontId="10" fillId="0" borderId="10" xfId="0" applyNumberFormat="1" applyFont="1" applyBorder="1" applyAlignment="1">
      <alignment horizontal="right"/>
    </xf>
    <xf numFmtId="43" fontId="6" fillId="0" borderId="10" xfId="0" applyNumberFormat="1" applyFont="1" applyBorder="1"/>
    <xf numFmtId="0" fontId="10" fillId="0" borderId="1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0" fillId="0" borderId="7" xfId="0" applyFont="1" applyBorder="1"/>
    <xf numFmtId="0" fontId="6" fillId="0" borderId="17" xfId="0" applyFont="1" applyBorder="1"/>
    <xf numFmtId="43" fontId="10" fillId="0" borderId="9" xfId="0" applyNumberFormat="1" applyFont="1" applyBorder="1"/>
    <xf numFmtId="0" fontId="10" fillId="0" borderId="11" xfId="0" applyFont="1" applyBorder="1"/>
    <xf numFmtId="43" fontId="11" fillId="0" borderId="13" xfId="0" applyNumberFormat="1" applyFont="1" applyBorder="1" applyAlignment="1">
      <alignment horizontal="right"/>
    </xf>
    <xf numFmtId="43" fontId="12" fillId="0" borderId="10" xfId="0" applyNumberFormat="1" applyFont="1" applyBorder="1"/>
    <xf numFmtId="43" fontId="13" fillId="0" borderId="13" xfId="0" applyNumberFormat="1" applyFont="1" applyBorder="1"/>
    <xf numFmtId="43" fontId="13" fillId="0" borderId="13" xfId="0" applyNumberFormat="1" applyFont="1" applyBorder="1" applyAlignment="1">
      <alignment horizontal="right"/>
    </xf>
    <xf numFmtId="43" fontId="12" fillId="0" borderId="13" xfId="0" applyNumberFormat="1" applyFont="1" applyBorder="1"/>
    <xf numFmtId="43" fontId="12" fillId="0" borderId="13" xfId="0" applyNumberFormat="1" applyFont="1" applyBorder="1" applyAlignment="1">
      <alignment horizontal="right"/>
    </xf>
    <xf numFmtId="0" fontId="6" fillId="3" borderId="18" xfId="0" applyFont="1" applyFill="1" applyBorder="1"/>
    <xf numFmtId="0" fontId="10" fillId="3" borderId="8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43" fontId="12" fillId="3" borderId="10" xfId="0" applyNumberFormat="1" applyFont="1" applyFill="1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6" xfId="0" applyFont="1" applyBorder="1"/>
    <xf numFmtId="43" fontId="13" fillId="0" borderId="12" xfId="0" applyNumberFormat="1" applyFont="1" applyBorder="1"/>
    <xf numFmtId="43" fontId="13" fillId="0" borderId="12" xfId="0" applyNumberFormat="1" applyFont="1" applyBorder="1" applyAlignment="1">
      <alignment horizontal="right"/>
    </xf>
    <xf numFmtId="0" fontId="1" fillId="0" borderId="0" xfId="0" applyNumberFormat="1" applyFont="1" applyFill="1" applyBorder="1" applyAlignment="1">
      <alignment horizontal="right" vertical="top" wrapText="1" readingOrder="1"/>
    </xf>
    <xf numFmtId="188" fontId="4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9" xfId="0" applyNumberFormat="1" applyFont="1" applyFill="1" applyBorder="1" applyAlignment="1">
      <alignment horizontal="left" vertical="center" wrapText="1" readingOrder="1"/>
    </xf>
    <xf numFmtId="0" fontId="4" fillId="0" borderId="19" xfId="0" applyNumberFormat="1" applyFont="1" applyFill="1" applyBorder="1" applyAlignment="1">
      <alignment vertical="center" wrapText="1" readingOrder="1"/>
    </xf>
    <xf numFmtId="0" fontId="5" fillId="0" borderId="19" xfId="0" applyNumberFormat="1" applyFont="1" applyFill="1" applyBorder="1" applyAlignment="1">
      <alignment horizontal="right" vertical="center" wrapText="1" readingOrder="1"/>
    </xf>
    <xf numFmtId="0" fontId="15" fillId="0" borderId="35" xfId="0" applyNumberFormat="1" applyFont="1" applyFill="1" applyBorder="1" applyAlignment="1">
      <alignment horizontal="right" vertical="center" wrapText="1" readingOrder="1"/>
    </xf>
    <xf numFmtId="0" fontId="16" fillId="0" borderId="35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9" fillId="2" borderId="1" xfId="0" applyNumberFormat="1" applyFont="1" applyFill="1" applyBorder="1" applyAlignment="1">
      <alignment horizontal="center" vertical="center" wrapText="1" readingOrder="1"/>
    </xf>
    <xf numFmtId="0" fontId="20" fillId="0" borderId="1" xfId="0" applyNumberFormat="1" applyFont="1" applyFill="1" applyBorder="1" applyAlignment="1">
      <alignment vertical="center" wrapText="1" readingOrder="1"/>
    </xf>
    <xf numFmtId="187" fontId="20" fillId="0" borderId="1" xfId="0" applyNumberFormat="1" applyFont="1" applyFill="1" applyBorder="1" applyAlignment="1">
      <alignment horizontal="right" vertical="center" wrapText="1" readingOrder="1"/>
    </xf>
    <xf numFmtId="187" fontId="19" fillId="0" borderId="1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33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0" fontId="15" fillId="0" borderId="34" xfId="0" applyNumberFormat="1" applyFont="1" applyFill="1" applyBorder="1" applyAlignment="1">
      <alignment horizontal="right" vertical="center" wrapText="1" readingOrder="1"/>
    </xf>
    <xf numFmtId="0" fontId="16" fillId="0" borderId="34" xfId="0" applyNumberFormat="1" applyFont="1" applyFill="1" applyBorder="1" applyAlignment="1">
      <alignment horizontal="right" vertical="center" wrapText="1" readingOrder="1"/>
    </xf>
    <xf numFmtId="0" fontId="5" fillId="0" borderId="6" xfId="0" applyNumberFormat="1" applyFont="1" applyFill="1" applyBorder="1" applyAlignment="1">
      <alignment horizontal="right" vertical="center" wrapText="1" readingOrder="1"/>
    </xf>
    <xf numFmtId="0" fontId="6" fillId="0" borderId="18" xfId="0" applyFont="1" applyBorder="1"/>
    <xf numFmtId="0" fontId="10" fillId="0" borderId="8" xfId="0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9" fillId="2" borderId="1" xfId="0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20" fillId="0" borderId="1" xfId="0" applyNumberFormat="1" applyFont="1" applyFill="1" applyBorder="1" applyAlignment="1">
      <alignment horizontal="center" vertical="center" wrapText="1" readingOrder="1"/>
    </xf>
    <xf numFmtId="0" fontId="2" fillId="2" borderId="20" xfId="0" applyNumberFormat="1" applyFont="1" applyFill="1" applyBorder="1" applyAlignment="1">
      <alignment vertical="top" wrapText="1"/>
    </xf>
    <xf numFmtId="0" fontId="2" fillId="2" borderId="21" xfId="0" applyNumberFormat="1" applyFont="1" applyFill="1" applyBorder="1" applyAlignment="1">
      <alignment vertical="top" wrapText="1"/>
    </xf>
    <xf numFmtId="0" fontId="2" fillId="2" borderId="22" xfId="0" applyNumberFormat="1" applyFont="1" applyFill="1" applyBorder="1" applyAlignment="1">
      <alignment vertical="top" wrapText="1"/>
    </xf>
    <xf numFmtId="0" fontId="2" fillId="2" borderId="24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2" fillId="2" borderId="25" xfId="0" applyNumberFormat="1" applyFont="1" applyFill="1" applyBorder="1" applyAlignment="1">
      <alignment vertical="top" wrapText="1"/>
    </xf>
    <xf numFmtId="0" fontId="5" fillId="2" borderId="28" xfId="0" applyNumberFormat="1" applyFont="1" applyFill="1" applyBorder="1" applyAlignment="1">
      <alignment horizontal="center" vertical="center" wrapText="1" readingOrder="1"/>
    </xf>
    <xf numFmtId="0" fontId="2" fillId="2" borderId="31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2" borderId="5" xfId="0" applyNumberFormat="1" applyFont="1" applyFill="1" applyBorder="1" applyAlignment="1">
      <alignment vertical="top" wrapText="1"/>
    </xf>
    <xf numFmtId="0" fontId="24" fillId="0" borderId="0" xfId="0" applyFont="1" applyFill="1" applyBorder="1"/>
    <xf numFmtId="0" fontId="24" fillId="2" borderId="21" xfId="0" applyNumberFormat="1" applyFont="1" applyFill="1" applyBorder="1" applyAlignment="1">
      <alignment vertical="top" wrapText="1"/>
    </xf>
    <xf numFmtId="0" fontId="24" fillId="2" borderId="0" xfId="0" applyNumberFormat="1" applyFont="1" applyFill="1" applyBorder="1" applyAlignment="1">
      <alignment vertical="top" wrapText="1"/>
    </xf>
    <xf numFmtId="0" fontId="25" fillId="2" borderId="28" xfId="0" applyNumberFormat="1" applyFont="1" applyFill="1" applyBorder="1" applyAlignment="1">
      <alignment horizontal="center" vertical="center" wrapText="1" readingOrder="1"/>
    </xf>
    <xf numFmtId="0" fontId="24" fillId="2" borderId="4" xfId="0" applyNumberFormat="1" applyFont="1" applyFill="1" applyBorder="1" applyAlignment="1">
      <alignment vertical="top" wrapText="1"/>
    </xf>
    <xf numFmtId="0" fontId="23" fillId="2" borderId="28" xfId="0" applyNumberFormat="1" applyFont="1" applyFill="1" applyBorder="1" applyAlignment="1">
      <alignment horizontal="center" vertical="center" wrapText="1" readingOrder="1"/>
    </xf>
    <xf numFmtId="187" fontId="23" fillId="0" borderId="1" xfId="0" applyNumberFormat="1" applyFont="1" applyFill="1" applyBorder="1" applyAlignment="1">
      <alignment horizontal="right" vertical="top" wrapText="1" readingOrder="1"/>
    </xf>
    <xf numFmtId="187" fontId="26" fillId="0" borderId="1" xfId="0" applyNumberFormat="1" applyFont="1" applyFill="1" applyBorder="1" applyAlignment="1">
      <alignment horizontal="right" vertical="top" wrapText="1" readingOrder="1"/>
    </xf>
    <xf numFmtId="0" fontId="25" fillId="2" borderId="23" xfId="0" applyNumberFormat="1" applyFont="1" applyFill="1" applyBorder="1" applyAlignment="1">
      <alignment horizontal="center" vertical="center" wrapText="1" readingOrder="1"/>
    </xf>
    <xf numFmtId="0" fontId="23" fillId="2" borderId="23" xfId="0" applyNumberFormat="1" applyFont="1" applyFill="1" applyBorder="1" applyAlignment="1">
      <alignment horizontal="center" vertical="center" wrapText="1" readingOrder="1"/>
    </xf>
    <xf numFmtId="0" fontId="25" fillId="2" borderId="37" xfId="0" applyNumberFormat="1" applyFont="1" applyFill="1" applyBorder="1" applyAlignment="1">
      <alignment horizontal="center" vertical="center" wrapText="1" readingOrder="1"/>
    </xf>
    <xf numFmtId="0" fontId="24" fillId="0" borderId="0" xfId="0" applyFont="1" applyFill="1" applyBorder="1" applyAlignment="1">
      <alignment horizontal="center"/>
    </xf>
    <xf numFmtId="0" fontId="24" fillId="2" borderId="21" xfId="0" applyNumberFormat="1" applyFont="1" applyFill="1" applyBorder="1" applyAlignment="1">
      <alignment horizontal="center" vertical="top" wrapText="1"/>
    </xf>
    <xf numFmtId="0" fontId="24" fillId="2" borderId="0" xfId="0" applyNumberFormat="1" applyFont="1" applyFill="1" applyBorder="1" applyAlignment="1">
      <alignment horizontal="center" vertical="top" wrapText="1"/>
    </xf>
    <xf numFmtId="0" fontId="24" fillId="2" borderId="4" xfId="0" applyNumberFormat="1" applyFont="1" applyFill="1" applyBorder="1" applyAlignment="1">
      <alignment horizontal="center" vertical="top" wrapText="1"/>
    </xf>
    <xf numFmtId="0" fontId="23" fillId="4" borderId="6" xfId="0" applyNumberFormat="1" applyFont="1" applyFill="1" applyBorder="1" applyAlignment="1">
      <alignment vertical="top" wrapText="1" readingOrder="1"/>
    </xf>
    <xf numFmtId="0" fontId="23" fillId="0" borderId="2" xfId="0" applyNumberFormat="1" applyFont="1" applyFill="1" applyBorder="1" applyAlignment="1">
      <alignment vertical="center" wrapText="1" readingOrder="1"/>
    </xf>
    <xf numFmtId="0" fontId="23" fillId="4" borderId="6" xfId="0" applyNumberFormat="1" applyFont="1" applyFill="1" applyBorder="1" applyAlignment="1">
      <alignment vertical="center" wrapText="1" readingOrder="1"/>
    </xf>
    <xf numFmtId="0" fontId="5" fillId="4" borderId="32" xfId="0" applyNumberFormat="1" applyFont="1" applyFill="1" applyBorder="1" applyAlignment="1">
      <alignment vertical="top" wrapText="1" readingOrder="1"/>
    </xf>
    <xf numFmtId="187" fontId="22" fillId="0" borderId="1" xfId="0" applyNumberFormat="1" applyFont="1" applyFill="1" applyBorder="1" applyAlignment="1">
      <alignment horizontal="right" vertical="center" wrapText="1" readingOrder="1"/>
    </xf>
    <xf numFmtId="187" fontId="27" fillId="0" borderId="1" xfId="0" applyNumberFormat="1" applyFont="1" applyFill="1" applyBorder="1" applyAlignment="1">
      <alignment vertical="top" wrapText="1" readingOrder="1"/>
    </xf>
    <xf numFmtId="0" fontId="24" fillId="2" borderId="21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/>
    <xf numFmtId="0" fontId="28" fillId="0" borderId="0" xfId="0" applyFont="1" applyFill="1" applyBorder="1"/>
    <xf numFmtId="0" fontId="28" fillId="2" borderId="21" xfId="0" applyNumberFormat="1" applyFont="1" applyFill="1" applyBorder="1" applyAlignment="1">
      <alignment vertical="top" wrapText="1"/>
    </xf>
    <xf numFmtId="0" fontId="29" fillId="2" borderId="23" xfId="0" applyNumberFormat="1" applyFont="1" applyFill="1" applyBorder="1" applyAlignment="1">
      <alignment horizontal="center" vertical="center" wrapText="1" readingOrder="1"/>
    </xf>
    <xf numFmtId="0" fontId="28" fillId="2" borderId="0" xfId="0" applyNumberFormat="1" applyFont="1" applyFill="1" applyBorder="1" applyAlignment="1">
      <alignment vertical="top" wrapText="1"/>
    </xf>
    <xf numFmtId="0" fontId="28" fillId="2" borderId="25" xfId="0" applyNumberFormat="1" applyFont="1" applyFill="1" applyBorder="1" applyAlignment="1">
      <alignment vertical="top" wrapText="1"/>
    </xf>
    <xf numFmtId="0" fontId="29" fillId="2" borderId="28" xfId="0" applyNumberFormat="1" applyFont="1" applyFill="1" applyBorder="1" applyAlignment="1">
      <alignment horizontal="center" vertical="center" wrapText="1" readingOrder="1"/>
    </xf>
    <xf numFmtId="0" fontId="30" fillId="2" borderId="23" xfId="0" applyNumberFormat="1" applyFont="1" applyFill="1" applyBorder="1" applyAlignment="1">
      <alignment horizontal="center" vertical="center" wrapText="1" readingOrder="1"/>
    </xf>
    <xf numFmtId="0" fontId="28" fillId="2" borderId="4" xfId="0" applyNumberFormat="1" applyFont="1" applyFill="1" applyBorder="1" applyAlignment="1">
      <alignment vertical="top" wrapText="1"/>
    </xf>
    <xf numFmtId="0" fontId="28" fillId="2" borderId="5" xfId="0" applyNumberFormat="1" applyFont="1" applyFill="1" applyBorder="1" applyAlignment="1">
      <alignment vertical="top" wrapText="1"/>
    </xf>
    <xf numFmtId="0" fontId="30" fillId="2" borderId="28" xfId="0" applyNumberFormat="1" applyFont="1" applyFill="1" applyBorder="1" applyAlignment="1">
      <alignment horizontal="center" vertical="center" wrapText="1" readingOrder="1"/>
    </xf>
    <xf numFmtId="0" fontId="29" fillId="4" borderId="6" xfId="0" applyNumberFormat="1" applyFont="1" applyFill="1" applyBorder="1" applyAlignment="1">
      <alignment vertical="center" wrapText="1" readingOrder="1"/>
    </xf>
    <xf numFmtId="0" fontId="30" fillId="0" borderId="2" xfId="0" applyNumberFormat="1" applyFont="1" applyFill="1" applyBorder="1" applyAlignment="1">
      <alignment vertical="center" wrapText="1" readingOrder="1"/>
    </xf>
    <xf numFmtId="188" fontId="30" fillId="0" borderId="1" xfId="0" applyNumberFormat="1" applyFont="1" applyFill="1" applyBorder="1" applyAlignment="1">
      <alignment horizontal="right" vertical="center" wrapText="1" readingOrder="1"/>
    </xf>
    <xf numFmtId="188" fontId="31" fillId="0" borderId="1" xfId="0" applyNumberFormat="1" applyFont="1" applyFill="1" applyBorder="1" applyAlignment="1">
      <alignment horizontal="right" vertical="center" wrapText="1" readingOrder="1"/>
    </xf>
    <xf numFmtId="0" fontId="29" fillId="4" borderId="1" xfId="0" applyNumberFormat="1" applyFont="1" applyFill="1" applyBorder="1" applyAlignment="1">
      <alignment vertical="center" wrapText="1" readingOrder="1"/>
    </xf>
    <xf numFmtId="0" fontId="30" fillId="0" borderId="1" xfId="0" applyNumberFormat="1" applyFont="1" applyFill="1" applyBorder="1" applyAlignment="1">
      <alignment vertical="center" wrapText="1" readingOrder="1"/>
    </xf>
    <xf numFmtId="188" fontId="32" fillId="0" borderId="1" xfId="0" applyNumberFormat="1" applyFont="1" applyFill="1" applyBorder="1" applyAlignment="1">
      <alignment horizontal="right" vertical="center" wrapText="1" readingOrder="1"/>
    </xf>
    <xf numFmtId="188" fontId="28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4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vertical="top" wrapText="1"/>
    </xf>
    <xf numFmtId="0" fontId="5" fillId="2" borderId="33" xfId="0" applyNumberFormat="1" applyFont="1" applyFill="1" applyBorder="1" applyAlignment="1">
      <alignment horizontal="center" vertical="center" wrapText="1" readingOrder="1"/>
    </xf>
    <xf numFmtId="0" fontId="2" fillId="0" borderId="21" xfId="0" applyNumberFormat="1" applyFont="1" applyFill="1" applyBorder="1" applyAlignment="1">
      <alignment vertical="top" wrapText="1"/>
    </xf>
    <xf numFmtId="0" fontId="2" fillId="0" borderId="22" xfId="0" applyNumberFormat="1" applyFont="1" applyFill="1" applyBorder="1" applyAlignment="1">
      <alignment vertical="top" wrapText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right" vertical="center" wrapText="1" readingOrder="1"/>
    </xf>
    <xf numFmtId="0" fontId="14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5" fillId="0" borderId="34" xfId="0" applyNumberFormat="1" applyFont="1" applyFill="1" applyBorder="1" applyAlignment="1">
      <alignment horizontal="right" vertical="center" wrapText="1" readingOrder="1"/>
    </xf>
    <xf numFmtId="0" fontId="2" fillId="0" borderId="35" xfId="0" applyNumberFormat="1" applyFont="1" applyFill="1" applyBorder="1" applyAlignment="1">
      <alignment vertical="top" wrapText="1"/>
    </xf>
    <xf numFmtId="0" fontId="2" fillId="0" borderId="36" xfId="0" applyNumberFormat="1" applyFont="1" applyFill="1" applyBorder="1" applyAlignment="1">
      <alignment vertical="top" wrapText="1"/>
    </xf>
    <xf numFmtId="0" fontId="15" fillId="0" borderId="34" xfId="0" applyNumberFormat="1" applyFont="1" applyFill="1" applyBorder="1" applyAlignment="1">
      <alignment horizontal="center" vertical="center" wrapText="1" readingOrder="1"/>
    </xf>
    <xf numFmtId="0" fontId="16" fillId="0" borderId="34" xfId="0" applyNumberFormat="1" applyFont="1" applyFill="1" applyBorder="1" applyAlignment="1">
      <alignment horizontal="right" vertical="center" wrapText="1" readingOrder="1"/>
    </xf>
    <xf numFmtId="0" fontId="16" fillId="0" borderId="34" xfId="0" applyNumberFormat="1" applyFont="1" applyFill="1" applyBorder="1" applyAlignment="1">
      <alignment horizontal="center" vertical="center" wrapText="1" readingOrder="1"/>
    </xf>
    <xf numFmtId="0" fontId="15" fillId="0" borderId="0" xfId="0" applyNumberFormat="1" applyFont="1" applyFill="1" applyBorder="1" applyAlignment="1">
      <alignment vertical="top" wrapText="1" readingOrder="1"/>
    </xf>
    <xf numFmtId="0" fontId="17" fillId="0" borderId="0" xfId="0" applyNumberFormat="1" applyFont="1" applyFill="1" applyBorder="1" applyAlignment="1">
      <alignment vertical="top" wrapText="1" readingOrder="1"/>
    </xf>
    <xf numFmtId="0" fontId="4" fillId="0" borderId="6" xfId="0" applyNumberFormat="1" applyFont="1" applyFill="1" applyBorder="1" applyAlignment="1">
      <alignment vertical="center" wrapText="1" readingOrder="1"/>
    </xf>
    <xf numFmtId="0" fontId="5" fillId="0" borderId="6" xfId="0" applyNumberFormat="1" applyFont="1" applyFill="1" applyBorder="1" applyAlignment="1">
      <alignment horizontal="right" vertical="center" wrapText="1" readingOrder="1"/>
    </xf>
    <xf numFmtId="0" fontId="20" fillId="0" borderId="1" xfId="0" applyNumberFormat="1" applyFont="1" applyFill="1" applyBorder="1" applyAlignment="1">
      <alignment vertical="center" wrapText="1" readingOrder="1"/>
    </xf>
    <xf numFmtId="0" fontId="2" fillId="0" borderId="2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18" fillId="0" borderId="0" xfId="0" applyNumberFormat="1" applyFont="1" applyFill="1" applyBorder="1" applyAlignment="1">
      <alignment horizontal="left" vertical="top" wrapText="1" readingOrder="1"/>
    </xf>
    <xf numFmtId="0" fontId="19" fillId="2" borderId="1" xfId="0" applyNumberFormat="1" applyFont="1" applyFill="1" applyBorder="1" applyAlignment="1">
      <alignment horizontal="center" vertical="center" wrapText="1" readingOrder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vertical="center" wrapText="1"/>
    </xf>
    <xf numFmtId="0" fontId="19" fillId="0" borderId="0" xfId="0" applyNumberFormat="1" applyFont="1" applyFill="1" applyBorder="1" applyAlignment="1">
      <alignment horizontal="center" vertical="top" wrapText="1" readingOrder="1"/>
    </xf>
    <xf numFmtId="0" fontId="13" fillId="0" borderId="0" xfId="0" applyFont="1" applyFill="1" applyBorder="1"/>
    <xf numFmtId="0" fontId="20" fillId="0" borderId="0" xfId="0" applyNumberFormat="1" applyFont="1" applyFill="1" applyBorder="1" applyAlignment="1">
      <alignment horizontal="center" vertical="top" wrapText="1" readingOrder="1"/>
    </xf>
    <xf numFmtId="0" fontId="13" fillId="0" borderId="2" xfId="0" applyNumberFormat="1" applyFont="1" applyFill="1" applyBorder="1" applyAlignment="1">
      <alignment vertical="top" wrapText="1"/>
    </xf>
    <xf numFmtId="0" fontId="19" fillId="0" borderId="3" xfId="0" applyNumberFormat="1" applyFont="1" applyFill="1" applyBorder="1" applyAlignment="1">
      <alignment horizontal="right" vertical="center" wrapText="1" readingOrder="1"/>
    </xf>
    <xf numFmtId="0" fontId="13" fillId="0" borderId="4" xfId="0" applyNumberFormat="1" applyFont="1" applyFill="1" applyBorder="1" applyAlignment="1">
      <alignment vertical="top" wrapText="1"/>
    </xf>
    <xf numFmtId="0" fontId="13" fillId="0" borderId="5" xfId="0" applyNumberFormat="1" applyFont="1" applyFill="1" applyBorder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4" fillId="0" borderId="0" xfId="0" applyFont="1" applyFill="1" applyBorder="1"/>
    <xf numFmtId="0" fontId="25" fillId="2" borderId="23" xfId="0" applyNumberFormat="1" applyFont="1" applyFill="1" applyBorder="1" applyAlignment="1">
      <alignment horizontal="center" vertical="center" wrapText="1" readingOrder="1"/>
    </xf>
    <xf numFmtId="0" fontId="24" fillId="0" borderId="21" xfId="0" applyNumberFormat="1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center"/>
    </xf>
    <xf numFmtId="0" fontId="25" fillId="2" borderId="1" xfId="0" applyNumberFormat="1" applyFont="1" applyFill="1" applyBorder="1" applyAlignment="1">
      <alignment horizontal="center" vertical="center" wrapText="1" readingOrder="1"/>
    </xf>
    <xf numFmtId="0" fontId="24" fillId="2" borderId="27" xfId="0" applyNumberFormat="1" applyFont="1" applyFill="1" applyBorder="1" applyAlignment="1">
      <alignment vertical="top" wrapText="1"/>
    </xf>
    <xf numFmtId="0" fontId="24" fillId="2" borderId="3" xfId="0" applyNumberFormat="1" applyFont="1" applyFill="1" applyBorder="1" applyAlignment="1">
      <alignment vertical="top" wrapText="1"/>
    </xf>
    <xf numFmtId="0" fontId="24" fillId="2" borderId="0" xfId="0" applyNumberFormat="1" applyFont="1" applyFill="1" applyBorder="1" applyAlignment="1">
      <alignment vertical="top" wrapText="1"/>
    </xf>
    <xf numFmtId="0" fontId="25" fillId="2" borderId="37" xfId="0" applyNumberFormat="1" applyFont="1" applyFill="1" applyBorder="1" applyAlignment="1">
      <alignment horizontal="center" vertical="center" wrapText="1" readingOrder="1"/>
    </xf>
    <xf numFmtId="0" fontId="25" fillId="2" borderId="29" xfId="0" applyNumberFormat="1" applyFont="1" applyFill="1" applyBorder="1" applyAlignment="1">
      <alignment horizontal="center" vertical="center" wrapText="1" readingOrder="1"/>
    </xf>
    <xf numFmtId="0" fontId="23" fillId="0" borderId="1" xfId="0" applyNumberFormat="1" applyFont="1" applyFill="1" applyBorder="1" applyAlignment="1">
      <alignment horizontal="right" vertical="center" wrapText="1" readingOrder="1"/>
    </xf>
    <xf numFmtId="0" fontId="24" fillId="0" borderId="1" xfId="0" applyNumberFormat="1" applyFont="1" applyFill="1" applyBorder="1" applyAlignment="1">
      <alignment vertical="center" wrapText="1"/>
    </xf>
    <xf numFmtId="0" fontId="23" fillId="0" borderId="1" xfId="0" applyNumberFormat="1" applyFont="1" applyFill="1" applyBorder="1" applyAlignment="1">
      <alignment vertical="center" wrapText="1" readingOrder="1"/>
    </xf>
    <xf numFmtId="0" fontId="23" fillId="0" borderId="1" xfId="0" applyNumberFormat="1" applyFont="1" applyFill="1" applyBorder="1" applyAlignment="1">
      <alignment vertical="top" wrapText="1" readingOrder="1"/>
    </xf>
    <xf numFmtId="0" fontId="24" fillId="0" borderId="27" xfId="0" applyNumberFormat="1" applyFont="1" applyFill="1" applyBorder="1" applyAlignment="1">
      <alignment vertical="top" wrapText="1"/>
    </xf>
    <xf numFmtId="0" fontId="24" fillId="0" borderId="3" xfId="0" applyNumberFormat="1" applyFont="1" applyFill="1" applyBorder="1" applyAlignment="1">
      <alignment vertical="top" wrapText="1"/>
    </xf>
    <xf numFmtId="0" fontId="23" fillId="0" borderId="33" xfId="0" applyNumberFormat="1" applyFont="1" applyFill="1" applyBorder="1" applyAlignment="1">
      <alignment horizontal="center" vertical="top" wrapText="1" readingOrder="1"/>
    </xf>
    <xf numFmtId="0" fontId="24" fillId="0" borderId="27" xfId="0" applyFont="1" applyFill="1" applyBorder="1" applyAlignment="1">
      <alignment horizontal="center"/>
    </xf>
    <xf numFmtId="0" fontId="24" fillId="0" borderId="3" xfId="0" applyNumberFormat="1" applyFont="1" applyFill="1" applyBorder="1" applyAlignment="1">
      <alignment horizontal="center" vertical="top" wrapText="1"/>
    </xf>
    <xf numFmtId="0" fontId="26" fillId="0" borderId="1" xfId="0" applyNumberFormat="1" applyFont="1" applyFill="1" applyBorder="1" applyAlignment="1">
      <alignment horizontal="right" vertical="center" wrapText="1" readingOrder="1"/>
    </xf>
    <xf numFmtId="0" fontId="24" fillId="0" borderId="1" xfId="0" applyNumberFormat="1" applyFont="1" applyFill="1" applyBorder="1" applyAlignment="1">
      <alignment vertical="top" wrapText="1"/>
    </xf>
    <xf numFmtId="0" fontId="24" fillId="0" borderId="19" xfId="0" applyNumberFormat="1" applyFont="1" applyFill="1" applyBorder="1" applyAlignment="1">
      <alignment vertical="top" wrapText="1"/>
    </xf>
    <xf numFmtId="0" fontId="23" fillId="0" borderId="1" xfId="0" applyNumberFormat="1" applyFont="1" applyFill="1" applyBorder="1" applyAlignment="1">
      <alignment horizontal="center" vertical="top" wrapText="1" readingOrder="1"/>
    </xf>
    <xf numFmtId="0" fontId="5" fillId="2" borderId="21" xfId="0" applyNumberFormat="1" applyFont="1" applyFill="1" applyBorder="1" applyAlignment="1">
      <alignment horizontal="left" vertical="center" wrapText="1" readingOrder="1"/>
    </xf>
    <xf numFmtId="0" fontId="2" fillId="2" borderId="21" xfId="0" applyNumberFormat="1" applyFont="1" applyFill="1" applyBorder="1" applyAlignment="1">
      <alignment vertical="top" wrapText="1"/>
    </xf>
    <xf numFmtId="0" fontId="5" fillId="2" borderId="23" xfId="0" applyNumberFormat="1" applyFont="1" applyFill="1" applyBorder="1" applyAlignment="1">
      <alignment horizontal="center" vertical="center" wrapText="1" readingOrder="1"/>
    </xf>
    <xf numFmtId="0" fontId="2" fillId="2" borderId="26" xfId="0" applyNumberFormat="1" applyFont="1" applyFill="1" applyBorder="1" applyAlignment="1">
      <alignment vertical="top" wrapText="1"/>
    </xf>
    <xf numFmtId="0" fontId="2" fillId="2" borderId="27" xfId="0" applyNumberFormat="1" applyFont="1" applyFill="1" applyBorder="1" applyAlignment="1">
      <alignment vertical="top" wrapText="1"/>
    </xf>
    <xf numFmtId="0" fontId="2" fillId="2" borderId="3" xfId="0" applyNumberFormat="1" applyFont="1" applyFill="1" applyBorder="1" applyAlignment="1">
      <alignment vertical="top" wrapText="1"/>
    </xf>
    <xf numFmtId="0" fontId="4" fillId="2" borderId="23" xfId="0" applyNumberFormat="1" applyFont="1" applyFill="1" applyBorder="1" applyAlignment="1">
      <alignment horizontal="center" vertical="center" wrapText="1" readingOrder="1"/>
    </xf>
    <xf numFmtId="0" fontId="2" fillId="2" borderId="24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0" fontId="4" fillId="2" borderId="28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top" wrapText="1" readingOrder="1"/>
    </xf>
    <xf numFmtId="0" fontId="2" fillId="0" borderId="6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4" fillId="0" borderId="21" xfId="0" applyNumberFormat="1" applyFont="1" applyFill="1" applyBorder="1" applyAlignment="1">
      <alignment horizontal="center" vertical="top" wrapText="1" readingOrder="1"/>
    </xf>
    <xf numFmtId="0" fontId="4" fillId="0" borderId="22" xfId="0" applyNumberFormat="1" applyFont="1" applyFill="1" applyBorder="1" applyAlignment="1">
      <alignment horizontal="center" vertical="top" wrapText="1" readingOrder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horizontal="center" vertical="top" wrapText="1" readingOrder="1"/>
    </xf>
    <xf numFmtId="0" fontId="4" fillId="0" borderId="32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right" vertical="top" wrapText="1" readingOrder="1"/>
    </xf>
    <xf numFmtId="0" fontId="22" fillId="0" borderId="1" xfId="0" applyNumberFormat="1" applyFont="1" applyFill="1" applyBorder="1" applyAlignment="1">
      <alignment horizontal="right" vertical="center" wrapText="1" readingOrder="1"/>
    </xf>
    <xf numFmtId="0" fontId="28" fillId="0" borderId="0" xfId="0" applyFont="1" applyFill="1" applyBorder="1"/>
    <xf numFmtId="0" fontId="29" fillId="2" borderId="23" xfId="0" applyNumberFormat="1" applyFont="1" applyFill="1" applyBorder="1" applyAlignment="1">
      <alignment horizontal="center" vertical="center" wrapText="1" readingOrder="1"/>
    </xf>
    <xf numFmtId="0" fontId="28" fillId="0" borderId="21" xfId="0" applyNumberFormat="1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center"/>
    </xf>
    <xf numFmtId="0" fontId="29" fillId="2" borderId="21" xfId="0" applyNumberFormat="1" applyFont="1" applyFill="1" applyBorder="1" applyAlignment="1">
      <alignment horizontal="right" vertical="center" wrapText="1" readingOrder="1"/>
    </xf>
    <xf numFmtId="0" fontId="29" fillId="2" borderId="22" xfId="0" applyNumberFormat="1" applyFont="1" applyFill="1" applyBorder="1" applyAlignment="1">
      <alignment horizontal="right" vertical="center" wrapText="1" readingOrder="1"/>
    </xf>
    <xf numFmtId="0" fontId="29" fillId="2" borderId="1" xfId="0" applyNumberFormat="1" applyFont="1" applyFill="1" applyBorder="1" applyAlignment="1">
      <alignment horizontal="center" vertical="center" wrapText="1" readingOrder="1"/>
    </xf>
    <xf numFmtId="0" fontId="28" fillId="2" borderId="27" xfId="0" applyNumberFormat="1" applyFont="1" applyFill="1" applyBorder="1" applyAlignment="1">
      <alignment vertical="top" wrapText="1"/>
    </xf>
    <xf numFmtId="0" fontId="28" fillId="2" borderId="3" xfId="0" applyNumberFormat="1" applyFont="1" applyFill="1" applyBorder="1" applyAlignment="1">
      <alignment vertical="top" wrapText="1"/>
    </xf>
    <xf numFmtId="0" fontId="29" fillId="2" borderId="28" xfId="0" applyNumberFormat="1" applyFont="1" applyFill="1" applyBorder="1" applyAlignment="1">
      <alignment horizontal="center" vertical="center" wrapText="1" readingOrder="1"/>
    </xf>
    <xf numFmtId="0" fontId="28" fillId="0" borderId="29" xfId="0" applyNumberFormat="1" applyFont="1" applyFill="1" applyBorder="1" applyAlignment="1">
      <alignment vertical="top" wrapText="1"/>
    </xf>
    <xf numFmtId="0" fontId="28" fillId="0" borderId="30" xfId="0" applyNumberFormat="1" applyFont="1" applyFill="1" applyBorder="1" applyAlignment="1">
      <alignment vertical="top" wrapText="1"/>
    </xf>
    <xf numFmtId="0" fontId="28" fillId="0" borderId="22" xfId="0" applyNumberFormat="1" applyFont="1" applyFill="1" applyBorder="1" applyAlignment="1">
      <alignment vertical="top" wrapText="1"/>
    </xf>
    <xf numFmtId="0" fontId="28" fillId="2" borderId="4" xfId="0" applyNumberFormat="1" applyFont="1" applyFill="1" applyBorder="1" applyAlignment="1">
      <alignment vertical="top" wrapText="1"/>
    </xf>
    <xf numFmtId="0" fontId="30" fillId="0" borderId="1" xfId="0" applyNumberFormat="1" applyFont="1" applyFill="1" applyBorder="1" applyAlignment="1">
      <alignment horizontal="right" vertical="center" wrapText="1" readingOrder="1"/>
    </xf>
    <xf numFmtId="0" fontId="28" fillId="0" borderId="1" xfId="0" applyNumberFormat="1" applyFont="1" applyFill="1" applyBorder="1" applyAlignment="1">
      <alignment vertical="center" wrapText="1"/>
    </xf>
    <xf numFmtId="0" fontId="30" fillId="0" borderId="6" xfId="0" applyNumberFormat="1" applyFont="1" applyFill="1" applyBorder="1" applyAlignment="1">
      <alignment vertical="top" wrapText="1" readingOrder="1"/>
    </xf>
    <xf numFmtId="0" fontId="28" fillId="0" borderId="24" xfId="0" applyNumberFormat="1" applyFont="1" applyFill="1" applyBorder="1" applyAlignment="1">
      <alignment vertical="top" wrapText="1"/>
    </xf>
    <xf numFmtId="0" fontId="28" fillId="0" borderId="31" xfId="0" applyNumberFormat="1" applyFont="1" applyFill="1" applyBorder="1" applyAlignment="1">
      <alignment vertical="top" wrapText="1"/>
    </xf>
    <xf numFmtId="0" fontId="30" fillId="0" borderId="33" xfId="0" applyNumberFormat="1" applyFont="1" applyFill="1" applyBorder="1" applyAlignment="1">
      <alignment horizontal="center" vertical="top" wrapText="1" readingOrder="1"/>
    </xf>
    <xf numFmtId="0" fontId="28" fillId="0" borderId="27" xfId="0" applyFont="1" applyFill="1" applyBorder="1" applyAlignment="1">
      <alignment horizontal="center"/>
    </xf>
    <xf numFmtId="0" fontId="28" fillId="0" borderId="3" xfId="0" applyNumberFormat="1" applyFont="1" applyFill="1" applyBorder="1" applyAlignment="1">
      <alignment horizontal="center" vertical="top" wrapText="1"/>
    </xf>
    <xf numFmtId="0" fontId="31" fillId="0" borderId="1" xfId="0" applyNumberFormat="1" applyFont="1" applyFill="1" applyBorder="1" applyAlignment="1">
      <alignment horizontal="right" vertical="center" wrapText="1" readingOrder="1"/>
    </xf>
    <xf numFmtId="0" fontId="30" fillId="0" borderId="1" xfId="0" applyNumberFormat="1" applyFont="1" applyFill="1" applyBorder="1" applyAlignment="1">
      <alignment horizontal="center" vertical="top" wrapText="1" readingOrder="1"/>
    </xf>
    <xf numFmtId="0" fontId="28" fillId="0" borderId="19" xfId="0" applyNumberFormat="1" applyFont="1" applyFill="1" applyBorder="1" applyAlignment="1">
      <alignment vertical="top" wrapText="1"/>
    </xf>
    <xf numFmtId="0" fontId="28" fillId="0" borderId="2" xfId="0" applyNumberFormat="1" applyFont="1" applyFill="1" applyBorder="1" applyAlignment="1">
      <alignment vertical="top" wrapText="1"/>
    </xf>
    <xf numFmtId="0" fontId="28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50</xdr:row>
      <xdr:rowOff>266700</xdr:rowOff>
    </xdr:from>
    <xdr:to>
      <xdr:col>6</xdr:col>
      <xdr:colOff>495300</xdr:colOff>
      <xdr:row>54</xdr:row>
      <xdr:rowOff>17457</xdr:rowOff>
    </xdr:to>
    <xdr:sp macro="" textlink="">
      <xdr:nvSpPr>
        <xdr:cNvPr id="3" name="TextBox 2"/>
        <xdr:cNvSpPr txBox="1"/>
      </xdr:nvSpPr>
      <xdr:spPr>
        <a:xfrm>
          <a:off x="228600" y="15525750"/>
          <a:ext cx="2162175" cy="10461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(นางอิษยา  บุญเหลือ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ผู้อำนวยการกองคลัง</a:t>
          </a:r>
        </a:p>
      </xdr:txBody>
    </xdr:sp>
    <xdr:clientData/>
  </xdr:twoCellAnchor>
  <xdr:twoCellAnchor>
    <xdr:from>
      <xdr:col>7</xdr:col>
      <xdr:colOff>1143000</xdr:colOff>
      <xdr:row>51</xdr:row>
      <xdr:rowOff>38100</xdr:rowOff>
    </xdr:from>
    <xdr:to>
      <xdr:col>9</xdr:col>
      <xdr:colOff>914400</xdr:colOff>
      <xdr:row>53</xdr:row>
      <xdr:rowOff>314325</xdr:rowOff>
    </xdr:to>
    <xdr:sp macro="" textlink="">
      <xdr:nvSpPr>
        <xdr:cNvPr id="4" name="TextBox 3"/>
        <xdr:cNvSpPr txBox="1"/>
      </xdr:nvSpPr>
      <xdr:spPr>
        <a:xfrm>
          <a:off x="4019550" y="15621000"/>
          <a:ext cx="2724150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(นางสุมิตรา  รักบำรุง)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2057400</xdr:colOff>
      <xdr:row>50</xdr:row>
      <xdr:rowOff>161925</xdr:rowOff>
    </xdr:from>
    <xdr:to>
      <xdr:col>14</xdr:col>
      <xdr:colOff>428625</xdr:colOff>
      <xdr:row>53</xdr:row>
      <xdr:rowOff>47625</xdr:rowOff>
    </xdr:to>
    <xdr:sp macro="" textlink="">
      <xdr:nvSpPr>
        <xdr:cNvPr id="6" name="TextBox 5"/>
        <xdr:cNvSpPr txBox="1"/>
      </xdr:nvSpPr>
      <xdr:spPr>
        <a:xfrm>
          <a:off x="7886700" y="15420975"/>
          <a:ext cx="2009775" cy="857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en-US" sz="1100">
              <a:latin typeface="Microsoft Sans Serif" pitchFamily="34" charset="0"/>
              <a:cs typeface="Microsoft Sans Serif" pitchFamily="34" charset="0"/>
            </a:rPr>
            <a:t>  </a:t>
          </a:r>
          <a:r>
            <a:rPr lang="th-TH" sz="1100">
              <a:latin typeface="Microsoft Sans Serif" pitchFamily="34" charset="0"/>
              <a:cs typeface="Microsoft Sans Serif" pitchFamily="34" charset="0"/>
            </a:rPr>
            <a:t>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(นายสุนทร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ใจห้าว)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2028825</xdr:colOff>
      <xdr:row>56</xdr:row>
      <xdr:rowOff>85725</xdr:rowOff>
    </xdr:from>
    <xdr:to>
      <xdr:col>14</xdr:col>
      <xdr:colOff>490537</xdr:colOff>
      <xdr:row>59</xdr:row>
      <xdr:rowOff>38100</xdr:rowOff>
    </xdr:to>
    <xdr:sp macro="" textlink="">
      <xdr:nvSpPr>
        <xdr:cNvPr id="7" name="TextBox 6"/>
        <xdr:cNvSpPr txBox="1"/>
      </xdr:nvSpPr>
      <xdr:spPr>
        <a:xfrm>
          <a:off x="7858125" y="17287875"/>
          <a:ext cx="2100262" cy="9239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                                                                                                .............................................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(นางสาววัลภา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ธรรมธวัช)</a:t>
          </a:r>
          <a:endParaRPr lang="th-TH" sz="1100">
            <a:latin typeface="Microsoft Sans Serif" pitchFamily="34" charset="0"/>
            <a:cs typeface="Microsoft Sans Serif" pitchFamily="34" charset="0"/>
          </a:endParaRP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นักวิชาการเงินและบัญชีชำนาญการ</a:t>
          </a:r>
        </a:p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showGridLines="0" workbookViewId="0">
      <selection activeCell="E16" sqref="E16:G16"/>
    </sheetView>
  </sheetViews>
  <sheetFormatPr defaultRowHeight="25.5" x14ac:dyDescent="0.7"/>
  <cols>
    <col min="1" max="1" width="0.125" style="64" customWidth="1"/>
    <col min="2" max="2" width="2.625" style="64" customWidth="1"/>
    <col min="3" max="3" width="15.375" style="64" customWidth="1"/>
    <col min="4" max="4" width="0" style="64" hidden="1" customWidth="1"/>
    <col min="5" max="5" width="4" style="64" customWidth="1"/>
    <col min="6" max="6" width="2.75" style="64" customWidth="1"/>
    <col min="7" max="7" width="12.875" style="64" customWidth="1"/>
    <col min="8" max="8" width="19.75" style="64" customWidth="1"/>
    <col min="9" max="9" width="19" style="64" customWidth="1"/>
    <col min="10" max="10" width="30.75" style="64" customWidth="1"/>
    <col min="11" max="11" width="3.25" style="64" customWidth="1"/>
    <col min="12" max="12" width="0.75" style="64" customWidth="1"/>
    <col min="13" max="13" width="6.25" style="64" customWidth="1"/>
    <col min="14" max="14" width="6.75" style="64" customWidth="1"/>
    <col min="15" max="15" width="10.75" style="64" customWidth="1"/>
    <col min="16" max="16" width="0.75" style="64" customWidth="1"/>
    <col min="17" max="17" width="1" style="64" customWidth="1"/>
    <col min="18" max="16384" width="9" style="64"/>
  </cols>
  <sheetData>
    <row r="1" spans="1:16" ht="18.75" customHeight="1" x14ac:dyDescent="0.7">
      <c r="A1" s="131"/>
      <c r="B1" s="132"/>
      <c r="C1" s="132"/>
      <c r="D1" s="132"/>
      <c r="E1" s="132"/>
      <c r="G1" s="133" t="s">
        <v>0</v>
      </c>
      <c r="H1" s="134"/>
      <c r="I1" s="134"/>
      <c r="J1" s="134"/>
      <c r="K1" s="134"/>
      <c r="O1" s="51"/>
    </row>
    <row r="2" spans="1:16" ht="18.75" customHeight="1" x14ac:dyDescent="0.7">
      <c r="G2" s="135" t="s">
        <v>281</v>
      </c>
      <c r="H2" s="134"/>
      <c r="I2" s="134"/>
      <c r="J2" s="134"/>
      <c r="K2" s="134"/>
    </row>
    <row r="3" spans="1:16" ht="18.75" customHeight="1" x14ac:dyDescent="0.7">
      <c r="G3" s="133" t="s">
        <v>367</v>
      </c>
      <c r="H3" s="134"/>
      <c r="I3" s="134"/>
      <c r="J3" s="134"/>
      <c r="K3" s="134"/>
    </row>
    <row r="4" spans="1:16" x14ac:dyDescent="0.7">
      <c r="A4" s="136" t="s">
        <v>83</v>
      </c>
      <c r="B4" s="137"/>
      <c r="C4" s="137"/>
      <c r="D4" s="137"/>
      <c r="E4" s="137"/>
      <c r="F4" s="137"/>
      <c r="G4" s="137"/>
      <c r="H4" s="137"/>
      <c r="I4" s="138"/>
      <c r="J4" s="66" t="s">
        <v>2</v>
      </c>
      <c r="K4" s="139" t="s">
        <v>3</v>
      </c>
      <c r="L4" s="140"/>
      <c r="M4" s="141"/>
      <c r="N4" s="139" t="s">
        <v>117</v>
      </c>
      <c r="O4" s="140"/>
      <c r="P4" s="141"/>
    </row>
    <row r="5" spans="1:16" ht="42" x14ac:dyDescent="0.7">
      <c r="A5" s="136" t="s">
        <v>282</v>
      </c>
      <c r="B5" s="137"/>
      <c r="C5" s="138"/>
      <c r="E5" s="136" t="s">
        <v>283</v>
      </c>
      <c r="F5" s="137"/>
      <c r="G5" s="138"/>
      <c r="H5" s="65" t="s">
        <v>284</v>
      </c>
      <c r="I5" s="65" t="s">
        <v>285</v>
      </c>
      <c r="J5" s="67" t="s">
        <v>163</v>
      </c>
      <c r="K5" s="142" t="s">
        <v>163</v>
      </c>
      <c r="L5" s="143"/>
      <c r="M5" s="144"/>
      <c r="N5" s="142" t="s">
        <v>286</v>
      </c>
      <c r="O5" s="143"/>
      <c r="P5" s="144"/>
    </row>
    <row r="6" spans="1:16" x14ac:dyDescent="0.7">
      <c r="A6" s="145" t="s">
        <v>163</v>
      </c>
      <c r="B6" s="137"/>
      <c r="C6" s="138"/>
      <c r="E6" s="146" t="s">
        <v>163</v>
      </c>
      <c r="F6" s="137"/>
      <c r="G6" s="138"/>
      <c r="H6" s="68" t="s">
        <v>163</v>
      </c>
      <c r="I6" s="52">
        <v>33721300.670000002</v>
      </c>
      <c r="J6" s="53" t="s">
        <v>287</v>
      </c>
      <c r="K6" s="145" t="s">
        <v>163</v>
      </c>
      <c r="L6" s="137"/>
      <c r="M6" s="138"/>
      <c r="N6" s="146" t="s">
        <v>331</v>
      </c>
      <c r="O6" s="137"/>
      <c r="P6" s="138"/>
    </row>
    <row r="7" spans="1:16" x14ac:dyDescent="0.7">
      <c r="A7" s="148" t="s">
        <v>163</v>
      </c>
      <c r="B7" s="137"/>
      <c r="C7" s="138"/>
      <c r="E7" s="148" t="s">
        <v>163</v>
      </c>
      <c r="F7" s="137"/>
      <c r="G7" s="138"/>
      <c r="H7" s="69" t="s">
        <v>163</v>
      </c>
      <c r="I7" s="69" t="s">
        <v>163</v>
      </c>
      <c r="J7" s="54" t="s">
        <v>288</v>
      </c>
      <c r="K7" s="149"/>
      <c r="L7" s="137"/>
      <c r="M7" s="138"/>
      <c r="N7" s="148" t="s">
        <v>163</v>
      </c>
      <c r="O7" s="137"/>
      <c r="P7" s="138"/>
    </row>
    <row r="8" spans="1:16" x14ac:dyDescent="0.7">
      <c r="A8" s="146" t="s">
        <v>368</v>
      </c>
      <c r="B8" s="137"/>
      <c r="C8" s="138"/>
      <c r="E8" s="146" t="s">
        <v>291</v>
      </c>
      <c r="F8" s="137"/>
      <c r="G8" s="138"/>
      <c r="H8" s="68" t="s">
        <v>368</v>
      </c>
      <c r="I8" s="68" t="s">
        <v>291</v>
      </c>
      <c r="J8" s="55" t="s">
        <v>86</v>
      </c>
      <c r="K8" s="147" t="s">
        <v>292</v>
      </c>
      <c r="L8" s="137"/>
      <c r="M8" s="138"/>
      <c r="N8" s="146" t="s">
        <v>291</v>
      </c>
      <c r="O8" s="137"/>
      <c r="P8" s="138"/>
    </row>
    <row r="9" spans="1:16" x14ac:dyDescent="0.7">
      <c r="A9" s="146" t="s">
        <v>369</v>
      </c>
      <c r="B9" s="137"/>
      <c r="C9" s="138"/>
      <c r="E9" s="146" t="s">
        <v>291</v>
      </c>
      <c r="F9" s="137"/>
      <c r="G9" s="138"/>
      <c r="H9" s="68" t="s">
        <v>369</v>
      </c>
      <c r="I9" s="68" t="s">
        <v>370</v>
      </c>
      <c r="J9" s="55" t="s">
        <v>293</v>
      </c>
      <c r="K9" s="147" t="s">
        <v>294</v>
      </c>
      <c r="L9" s="137"/>
      <c r="M9" s="138"/>
      <c r="N9" s="146" t="s">
        <v>370</v>
      </c>
      <c r="O9" s="137"/>
      <c r="P9" s="138"/>
    </row>
    <row r="10" spans="1:16" x14ac:dyDescent="0.7">
      <c r="A10" s="146" t="s">
        <v>290</v>
      </c>
      <c r="B10" s="137"/>
      <c r="C10" s="138"/>
      <c r="E10" s="146" t="s">
        <v>291</v>
      </c>
      <c r="F10" s="137"/>
      <c r="G10" s="138"/>
      <c r="H10" s="68" t="s">
        <v>290</v>
      </c>
      <c r="I10" s="68" t="s">
        <v>291</v>
      </c>
      <c r="J10" s="55" t="s">
        <v>295</v>
      </c>
      <c r="K10" s="147" t="s">
        <v>296</v>
      </c>
      <c r="L10" s="137"/>
      <c r="M10" s="138"/>
      <c r="N10" s="146" t="s">
        <v>291</v>
      </c>
      <c r="O10" s="137"/>
      <c r="P10" s="138"/>
    </row>
    <row r="11" spans="1:16" x14ac:dyDescent="0.7">
      <c r="A11" s="146" t="s">
        <v>371</v>
      </c>
      <c r="B11" s="137"/>
      <c r="C11" s="138"/>
      <c r="E11" s="146" t="s">
        <v>291</v>
      </c>
      <c r="F11" s="137"/>
      <c r="G11" s="138"/>
      <c r="H11" s="68" t="s">
        <v>371</v>
      </c>
      <c r="I11" s="68" t="s">
        <v>372</v>
      </c>
      <c r="J11" s="55" t="s">
        <v>297</v>
      </c>
      <c r="K11" s="147" t="s">
        <v>298</v>
      </c>
      <c r="L11" s="137"/>
      <c r="M11" s="138"/>
      <c r="N11" s="146" t="s">
        <v>372</v>
      </c>
      <c r="O11" s="137"/>
      <c r="P11" s="138"/>
    </row>
    <row r="12" spans="1:16" x14ac:dyDescent="0.7">
      <c r="A12" s="146" t="s">
        <v>373</v>
      </c>
      <c r="B12" s="137"/>
      <c r="C12" s="138"/>
      <c r="E12" s="146" t="s">
        <v>291</v>
      </c>
      <c r="F12" s="137"/>
      <c r="G12" s="138"/>
      <c r="H12" s="68" t="s">
        <v>373</v>
      </c>
      <c r="I12" s="68" t="s">
        <v>374</v>
      </c>
      <c r="J12" s="55" t="s">
        <v>299</v>
      </c>
      <c r="K12" s="147" t="s">
        <v>300</v>
      </c>
      <c r="L12" s="137"/>
      <c r="M12" s="138"/>
      <c r="N12" s="146" t="s">
        <v>374</v>
      </c>
      <c r="O12" s="137"/>
      <c r="P12" s="138"/>
    </row>
    <row r="13" spans="1:16" x14ac:dyDescent="0.7">
      <c r="A13" s="146" t="s">
        <v>375</v>
      </c>
      <c r="B13" s="137"/>
      <c r="C13" s="138"/>
      <c r="E13" s="146" t="s">
        <v>291</v>
      </c>
      <c r="F13" s="137"/>
      <c r="G13" s="138"/>
      <c r="H13" s="68" t="s">
        <v>375</v>
      </c>
      <c r="I13" s="68" t="s">
        <v>376</v>
      </c>
      <c r="J13" s="55" t="s">
        <v>301</v>
      </c>
      <c r="K13" s="147" t="s">
        <v>302</v>
      </c>
      <c r="L13" s="137"/>
      <c r="M13" s="138"/>
      <c r="N13" s="146" t="s">
        <v>376</v>
      </c>
      <c r="O13" s="137"/>
      <c r="P13" s="138"/>
    </row>
    <row r="14" spans="1:16" x14ac:dyDescent="0.7">
      <c r="A14" s="148" t="s">
        <v>377</v>
      </c>
      <c r="B14" s="137"/>
      <c r="C14" s="138"/>
      <c r="E14" s="148" t="s">
        <v>291</v>
      </c>
      <c r="F14" s="137"/>
      <c r="G14" s="138"/>
      <c r="H14" s="69" t="s">
        <v>377</v>
      </c>
      <c r="I14" s="69" t="s">
        <v>378</v>
      </c>
      <c r="J14" s="56" t="s">
        <v>76</v>
      </c>
      <c r="K14" s="150" t="s">
        <v>289</v>
      </c>
      <c r="L14" s="137"/>
      <c r="M14" s="138"/>
      <c r="N14" s="148" t="s">
        <v>378</v>
      </c>
      <c r="O14" s="137"/>
      <c r="P14" s="138"/>
    </row>
    <row r="15" spans="1:16" x14ac:dyDescent="0.7">
      <c r="A15" s="148" t="s">
        <v>377</v>
      </c>
      <c r="B15" s="137"/>
      <c r="C15" s="138"/>
      <c r="E15" s="148" t="s">
        <v>291</v>
      </c>
      <c r="F15" s="137"/>
      <c r="G15" s="138"/>
      <c r="H15" s="69" t="s">
        <v>377</v>
      </c>
      <c r="I15" s="69" t="s">
        <v>378</v>
      </c>
      <c r="J15" s="56" t="s">
        <v>76</v>
      </c>
      <c r="K15" s="150" t="s">
        <v>289</v>
      </c>
      <c r="L15" s="137"/>
      <c r="M15" s="138"/>
      <c r="N15" s="148" t="s">
        <v>378</v>
      </c>
      <c r="O15" s="137"/>
      <c r="P15" s="138"/>
    </row>
    <row r="16" spans="1:16" x14ac:dyDescent="0.7">
      <c r="A16" s="146" t="s">
        <v>291</v>
      </c>
      <c r="B16" s="137"/>
      <c r="C16" s="138"/>
      <c r="E16" s="146" t="s">
        <v>291</v>
      </c>
      <c r="F16" s="137"/>
      <c r="G16" s="138"/>
      <c r="H16" s="68" t="s">
        <v>291</v>
      </c>
      <c r="I16" s="68" t="s">
        <v>379</v>
      </c>
      <c r="J16" s="55" t="s">
        <v>13</v>
      </c>
      <c r="K16" s="147" t="s">
        <v>303</v>
      </c>
      <c r="L16" s="137"/>
      <c r="M16" s="138"/>
      <c r="N16" s="146" t="s">
        <v>379</v>
      </c>
      <c r="O16" s="137"/>
      <c r="P16" s="138"/>
    </row>
    <row r="17" spans="1:16" x14ac:dyDescent="0.7">
      <c r="A17" s="146" t="s">
        <v>291</v>
      </c>
      <c r="B17" s="137"/>
      <c r="C17" s="138"/>
      <c r="E17" s="146" t="s">
        <v>291</v>
      </c>
      <c r="F17" s="137"/>
      <c r="G17" s="138"/>
      <c r="H17" s="68" t="s">
        <v>291</v>
      </c>
      <c r="I17" s="68" t="s">
        <v>380</v>
      </c>
      <c r="J17" s="55" t="s">
        <v>18</v>
      </c>
      <c r="K17" s="147" t="s">
        <v>304</v>
      </c>
      <c r="L17" s="137"/>
      <c r="M17" s="138"/>
      <c r="N17" s="146" t="s">
        <v>380</v>
      </c>
      <c r="O17" s="137"/>
      <c r="P17" s="138"/>
    </row>
    <row r="18" spans="1:16" x14ac:dyDescent="0.7">
      <c r="A18" s="146" t="s">
        <v>291</v>
      </c>
      <c r="B18" s="137"/>
      <c r="C18" s="138"/>
      <c r="E18" s="146" t="s">
        <v>291</v>
      </c>
      <c r="F18" s="137"/>
      <c r="G18" s="138"/>
      <c r="H18" s="68" t="s">
        <v>291</v>
      </c>
      <c r="I18" s="68" t="s">
        <v>381</v>
      </c>
      <c r="J18" s="55" t="s">
        <v>22</v>
      </c>
      <c r="K18" s="147" t="s">
        <v>307</v>
      </c>
      <c r="L18" s="137"/>
      <c r="M18" s="138"/>
      <c r="N18" s="146" t="s">
        <v>381</v>
      </c>
      <c r="O18" s="137"/>
      <c r="P18" s="138"/>
    </row>
    <row r="19" spans="1:16" x14ac:dyDescent="0.7">
      <c r="A19" s="146" t="s">
        <v>291</v>
      </c>
      <c r="B19" s="137"/>
      <c r="C19" s="138"/>
      <c r="E19" s="146" t="s">
        <v>291</v>
      </c>
      <c r="F19" s="137"/>
      <c r="G19" s="138"/>
      <c r="H19" s="68" t="s">
        <v>291</v>
      </c>
      <c r="I19" s="68" t="s">
        <v>382</v>
      </c>
      <c r="J19" s="55" t="s">
        <v>308</v>
      </c>
      <c r="K19" s="147" t="s">
        <v>309</v>
      </c>
      <c r="L19" s="137"/>
      <c r="M19" s="138"/>
      <c r="N19" s="146" t="s">
        <v>382</v>
      </c>
      <c r="O19" s="137"/>
      <c r="P19" s="138"/>
    </row>
    <row r="20" spans="1:16" x14ac:dyDescent="0.7">
      <c r="A20" s="148" t="s">
        <v>291</v>
      </c>
      <c r="B20" s="137"/>
      <c r="C20" s="138"/>
      <c r="E20" s="148" t="s">
        <v>291</v>
      </c>
      <c r="F20" s="137"/>
      <c r="G20" s="138"/>
      <c r="H20" s="69" t="s">
        <v>291</v>
      </c>
      <c r="I20" s="69" t="s">
        <v>383</v>
      </c>
      <c r="J20" s="56" t="s">
        <v>76</v>
      </c>
      <c r="K20" s="150" t="s">
        <v>289</v>
      </c>
      <c r="L20" s="137"/>
      <c r="M20" s="138"/>
      <c r="N20" s="148" t="s">
        <v>383</v>
      </c>
      <c r="O20" s="137"/>
      <c r="P20" s="138"/>
    </row>
    <row r="21" spans="1:16" ht="26.25" thickBot="1" x14ac:dyDescent="0.75">
      <c r="A21" s="151" t="s">
        <v>377</v>
      </c>
      <c r="B21" s="152"/>
      <c r="C21" s="153"/>
      <c r="E21" s="151" t="s">
        <v>291</v>
      </c>
      <c r="F21" s="152"/>
      <c r="G21" s="153"/>
      <c r="H21" s="70" t="s">
        <v>377</v>
      </c>
      <c r="I21" s="70" t="s">
        <v>384</v>
      </c>
      <c r="J21" s="57" t="s">
        <v>311</v>
      </c>
      <c r="K21" s="154" t="s">
        <v>289</v>
      </c>
      <c r="L21" s="152"/>
      <c r="M21" s="153"/>
      <c r="N21" s="151" t="s">
        <v>384</v>
      </c>
      <c r="O21" s="152"/>
      <c r="P21" s="153"/>
    </row>
    <row r="22" spans="1:16" ht="26.25" thickTop="1" x14ac:dyDescent="0.7">
      <c r="A22" s="148" t="s">
        <v>163</v>
      </c>
      <c r="B22" s="137"/>
      <c r="C22" s="138"/>
      <c r="E22" s="148" t="s">
        <v>163</v>
      </c>
      <c r="F22" s="137"/>
      <c r="G22" s="138"/>
      <c r="H22" s="69" t="s">
        <v>163</v>
      </c>
      <c r="I22" s="69" t="s">
        <v>163</v>
      </c>
      <c r="J22" s="54" t="s">
        <v>312</v>
      </c>
      <c r="K22" s="149"/>
      <c r="L22" s="137"/>
      <c r="M22" s="138"/>
      <c r="N22" s="148" t="s">
        <v>163</v>
      </c>
      <c r="O22" s="137"/>
      <c r="P22" s="138"/>
    </row>
    <row r="23" spans="1:16" x14ac:dyDescent="0.7">
      <c r="A23" s="146" t="s">
        <v>385</v>
      </c>
      <c r="B23" s="137"/>
      <c r="C23" s="138"/>
      <c r="E23" s="146" t="s">
        <v>291</v>
      </c>
      <c r="F23" s="137"/>
      <c r="G23" s="138"/>
      <c r="H23" s="68" t="s">
        <v>385</v>
      </c>
      <c r="I23" s="68" t="s">
        <v>386</v>
      </c>
      <c r="J23" s="55" t="s">
        <v>59</v>
      </c>
      <c r="K23" s="147" t="s">
        <v>313</v>
      </c>
      <c r="L23" s="137"/>
      <c r="M23" s="138"/>
      <c r="N23" s="146" t="s">
        <v>386</v>
      </c>
      <c r="O23" s="137"/>
      <c r="P23" s="138"/>
    </row>
    <row r="24" spans="1:16" x14ac:dyDescent="0.7">
      <c r="A24" s="146" t="s">
        <v>314</v>
      </c>
      <c r="B24" s="137"/>
      <c r="C24" s="138"/>
      <c r="E24" s="146" t="s">
        <v>291</v>
      </c>
      <c r="F24" s="137"/>
      <c r="G24" s="138"/>
      <c r="H24" s="68" t="s">
        <v>314</v>
      </c>
      <c r="I24" s="68" t="s">
        <v>316</v>
      </c>
      <c r="J24" s="55" t="s">
        <v>61</v>
      </c>
      <c r="K24" s="147" t="s">
        <v>315</v>
      </c>
      <c r="L24" s="137"/>
      <c r="M24" s="138"/>
      <c r="N24" s="146" t="s">
        <v>316</v>
      </c>
      <c r="O24" s="137"/>
      <c r="P24" s="138"/>
    </row>
    <row r="25" spans="1:16" x14ac:dyDescent="0.7">
      <c r="A25" s="146" t="s">
        <v>387</v>
      </c>
      <c r="B25" s="137"/>
      <c r="C25" s="138"/>
      <c r="E25" s="146" t="s">
        <v>291</v>
      </c>
      <c r="F25" s="137"/>
      <c r="G25" s="138"/>
      <c r="H25" s="68" t="s">
        <v>387</v>
      </c>
      <c r="I25" s="68" t="s">
        <v>388</v>
      </c>
      <c r="J25" s="55" t="s">
        <v>63</v>
      </c>
      <c r="K25" s="147" t="s">
        <v>317</v>
      </c>
      <c r="L25" s="137"/>
      <c r="M25" s="138"/>
      <c r="N25" s="146" t="s">
        <v>388</v>
      </c>
      <c r="O25" s="137"/>
      <c r="P25" s="138"/>
    </row>
    <row r="26" spans="1:16" x14ac:dyDescent="0.7">
      <c r="A26" s="146" t="s">
        <v>389</v>
      </c>
      <c r="B26" s="137"/>
      <c r="C26" s="138"/>
      <c r="E26" s="146" t="s">
        <v>291</v>
      </c>
      <c r="F26" s="137"/>
      <c r="G26" s="138"/>
      <c r="H26" s="68" t="s">
        <v>389</v>
      </c>
      <c r="I26" s="68" t="s">
        <v>390</v>
      </c>
      <c r="J26" s="55" t="s">
        <v>65</v>
      </c>
      <c r="K26" s="147" t="s">
        <v>318</v>
      </c>
      <c r="L26" s="137"/>
      <c r="M26" s="138"/>
      <c r="N26" s="146" t="s">
        <v>390</v>
      </c>
      <c r="O26" s="137"/>
      <c r="P26" s="138"/>
    </row>
    <row r="27" spans="1:16" x14ac:dyDescent="0.7">
      <c r="A27" s="146" t="s">
        <v>391</v>
      </c>
      <c r="B27" s="137"/>
      <c r="C27" s="138"/>
      <c r="E27" s="146" t="s">
        <v>291</v>
      </c>
      <c r="F27" s="137"/>
      <c r="G27" s="138"/>
      <c r="H27" s="68" t="s">
        <v>391</v>
      </c>
      <c r="I27" s="68" t="s">
        <v>392</v>
      </c>
      <c r="J27" s="55" t="s">
        <v>67</v>
      </c>
      <c r="K27" s="147" t="s">
        <v>319</v>
      </c>
      <c r="L27" s="137"/>
      <c r="M27" s="138"/>
      <c r="N27" s="146" t="s">
        <v>392</v>
      </c>
      <c r="O27" s="137"/>
      <c r="P27" s="138"/>
    </row>
    <row r="28" spans="1:16" x14ac:dyDescent="0.7">
      <c r="A28" s="146" t="s">
        <v>393</v>
      </c>
      <c r="B28" s="137"/>
      <c r="C28" s="138"/>
      <c r="E28" s="146" t="s">
        <v>291</v>
      </c>
      <c r="F28" s="137"/>
      <c r="G28" s="138"/>
      <c r="H28" s="68" t="s">
        <v>393</v>
      </c>
      <c r="I28" s="68" t="s">
        <v>291</v>
      </c>
      <c r="J28" s="55" t="s">
        <v>69</v>
      </c>
      <c r="K28" s="147" t="s">
        <v>320</v>
      </c>
      <c r="L28" s="137"/>
      <c r="M28" s="138"/>
      <c r="N28" s="146" t="s">
        <v>291</v>
      </c>
      <c r="O28" s="137"/>
      <c r="P28" s="138"/>
    </row>
    <row r="29" spans="1:16" x14ac:dyDescent="0.7">
      <c r="A29" s="146" t="s">
        <v>321</v>
      </c>
      <c r="B29" s="137"/>
      <c r="C29" s="138"/>
      <c r="E29" s="146" t="s">
        <v>291</v>
      </c>
      <c r="F29" s="137"/>
      <c r="G29" s="138"/>
      <c r="H29" s="68" t="s">
        <v>321</v>
      </c>
      <c r="I29" s="68" t="s">
        <v>394</v>
      </c>
      <c r="J29" s="55" t="s">
        <v>70</v>
      </c>
      <c r="K29" s="147" t="s">
        <v>322</v>
      </c>
      <c r="L29" s="137"/>
      <c r="M29" s="138"/>
      <c r="N29" s="146" t="s">
        <v>394</v>
      </c>
      <c r="O29" s="137"/>
      <c r="P29" s="138"/>
    </row>
    <row r="30" spans="1:16" x14ac:dyDescent="0.7">
      <c r="A30" s="146" t="s">
        <v>395</v>
      </c>
      <c r="B30" s="137"/>
      <c r="C30" s="138"/>
      <c r="E30" s="146" t="s">
        <v>291</v>
      </c>
      <c r="F30" s="137"/>
      <c r="G30" s="138"/>
      <c r="H30" s="68" t="s">
        <v>395</v>
      </c>
      <c r="I30" s="68" t="s">
        <v>291</v>
      </c>
      <c r="J30" s="55" t="s">
        <v>72</v>
      </c>
      <c r="K30" s="147" t="s">
        <v>323</v>
      </c>
      <c r="L30" s="137"/>
      <c r="M30" s="138"/>
      <c r="N30" s="146" t="s">
        <v>291</v>
      </c>
      <c r="O30" s="137"/>
      <c r="P30" s="138"/>
    </row>
    <row r="31" spans="1:16" x14ac:dyDescent="0.7">
      <c r="A31" s="146" t="s">
        <v>396</v>
      </c>
      <c r="B31" s="137"/>
      <c r="C31" s="138"/>
      <c r="E31" s="146" t="s">
        <v>291</v>
      </c>
      <c r="F31" s="137"/>
      <c r="G31" s="138"/>
      <c r="H31" s="68" t="s">
        <v>396</v>
      </c>
      <c r="I31" s="68" t="s">
        <v>291</v>
      </c>
      <c r="J31" s="55" t="s">
        <v>73</v>
      </c>
      <c r="K31" s="147" t="s">
        <v>324</v>
      </c>
      <c r="L31" s="137"/>
      <c r="M31" s="138"/>
      <c r="N31" s="146" t="s">
        <v>291</v>
      </c>
      <c r="O31" s="137"/>
      <c r="P31" s="138"/>
    </row>
    <row r="32" spans="1:16" x14ac:dyDescent="0.7">
      <c r="A32" s="146" t="s">
        <v>325</v>
      </c>
      <c r="B32" s="137"/>
      <c r="C32" s="138"/>
      <c r="E32" s="146" t="s">
        <v>291</v>
      </c>
      <c r="F32" s="137"/>
      <c r="G32" s="138"/>
      <c r="H32" s="68" t="s">
        <v>325</v>
      </c>
      <c r="I32" s="68" t="s">
        <v>291</v>
      </c>
      <c r="J32" s="55" t="s">
        <v>77</v>
      </c>
      <c r="K32" s="147" t="s">
        <v>326</v>
      </c>
      <c r="L32" s="137"/>
      <c r="M32" s="138"/>
      <c r="N32" s="146" t="s">
        <v>291</v>
      </c>
      <c r="O32" s="137"/>
      <c r="P32" s="138"/>
    </row>
    <row r="33" spans="1:16" x14ac:dyDescent="0.7">
      <c r="A33" s="146" t="s">
        <v>397</v>
      </c>
      <c r="B33" s="137"/>
      <c r="C33" s="138"/>
      <c r="E33" s="146" t="s">
        <v>291</v>
      </c>
      <c r="F33" s="137"/>
      <c r="G33" s="138"/>
      <c r="H33" s="68" t="s">
        <v>397</v>
      </c>
      <c r="I33" s="68" t="s">
        <v>398</v>
      </c>
      <c r="J33" s="55" t="s">
        <v>74</v>
      </c>
      <c r="K33" s="147" t="s">
        <v>327</v>
      </c>
      <c r="L33" s="137"/>
      <c r="M33" s="138"/>
      <c r="N33" s="146" t="s">
        <v>398</v>
      </c>
      <c r="O33" s="137"/>
      <c r="P33" s="138"/>
    </row>
    <row r="34" spans="1:16" x14ac:dyDescent="0.7">
      <c r="A34" s="148" t="s">
        <v>377</v>
      </c>
      <c r="B34" s="137"/>
      <c r="C34" s="138"/>
      <c r="E34" s="148" t="s">
        <v>291</v>
      </c>
      <c r="F34" s="137"/>
      <c r="G34" s="138"/>
      <c r="H34" s="69" t="s">
        <v>377</v>
      </c>
      <c r="I34" s="69" t="s">
        <v>399</v>
      </c>
      <c r="J34" s="56" t="s">
        <v>76</v>
      </c>
      <c r="K34" s="150" t="s">
        <v>289</v>
      </c>
      <c r="L34" s="137"/>
      <c r="M34" s="138"/>
      <c r="N34" s="148" t="s">
        <v>399</v>
      </c>
      <c r="O34" s="137"/>
      <c r="P34" s="138"/>
    </row>
    <row r="35" spans="1:16" x14ac:dyDescent="0.7">
      <c r="A35" s="146" t="s">
        <v>291</v>
      </c>
      <c r="B35" s="137"/>
      <c r="C35" s="138"/>
      <c r="E35" s="146" t="s">
        <v>291</v>
      </c>
      <c r="F35" s="137"/>
      <c r="G35" s="138"/>
      <c r="H35" s="68" t="s">
        <v>291</v>
      </c>
      <c r="I35" s="68" t="s">
        <v>379</v>
      </c>
      <c r="J35" s="55" t="s">
        <v>13</v>
      </c>
      <c r="K35" s="147" t="s">
        <v>303</v>
      </c>
      <c r="L35" s="137"/>
      <c r="M35" s="138"/>
      <c r="N35" s="146" t="s">
        <v>379</v>
      </c>
      <c r="O35" s="137"/>
      <c r="P35" s="138"/>
    </row>
    <row r="36" spans="1:16" x14ac:dyDescent="0.7">
      <c r="A36" s="146" t="s">
        <v>291</v>
      </c>
      <c r="B36" s="137"/>
      <c r="C36" s="138"/>
      <c r="E36" s="146" t="s">
        <v>291</v>
      </c>
      <c r="F36" s="137"/>
      <c r="G36" s="138"/>
      <c r="H36" s="68" t="s">
        <v>291</v>
      </c>
      <c r="I36" s="68" t="s">
        <v>400</v>
      </c>
      <c r="J36" s="55" t="s">
        <v>16</v>
      </c>
      <c r="K36" s="147" t="s">
        <v>328</v>
      </c>
      <c r="L36" s="137"/>
      <c r="M36" s="138"/>
      <c r="N36" s="146" t="s">
        <v>400</v>
      </c>
      <c r="O36" s="137"/>
      <c r="P36" s="138"/>
    </row>
    <row r="37" spans="1:16" x14ac:dyDescent="0.7">
      <c r="A37" s="146" t="s">
        <v>291</v>
      </c>
      <c r="B37" s="137"/>
      <c r="C37" s="138"/>
      <c r="E37" s="146" t="s">
        <v>291</v>
      </c>
      <c r="F37" s="137"/>
      <c r="G37" s="138"/>
      <c r="H37" s="68" t="s">
        <v>291</v>
      </c>
      <c r="I37" s="68" t="s">
        <v>305</v>
      </c>
      <c r="J37" s="55" t="s">
        <v>18</v>
      </c>
      <c r="K37" s="147" t="s">
        <v>304</v>
      </c>
      <c r="L37" s="137"/>
      <c r="M37" s="138"/>
      <c r="N37" s="146" t="s">
        <v>305</v>
      </c>
      <c r="O37" s="137"/>
      <c r="P37" s="138"/>
    </row>
    <row r="38" spans="1:16" x14ac:dyDescent="0.7">
      <c r="A38" s="146" t="s">
        <v>291</v>
      </c>
      <c r="B38" s="137"/>
      <c r="C38" s="138"/>
      <c r="E38" s="146" t="s">
        <v>291</v>
      </c>
      <c r="F38" s="137"/>
      <c r="G38" s="138"/>
      <c r="H38" s="68" t="s">
        <v>291</v>
      </c>
      <c r="I38" s="68" t="s">
        <v>401</v>
      </c>
      <c r="J38" s="55" t="s">
        <v>20</v>
      </c>
      <c r="K38" s="147" t="s">
        <v>306</v>
      </c>
      <c r="L38" s="137"/>
      <c r="M38" s="138"/>
      <c r="N38" s="146" t="s">
        <v>401</v>
      </c>
      <c r="O38" s="137"/>
      <c r="P38" s="138"/>
    </row>
    <row r="39" spans="1:16" x14ac:dyDescent="0.7">
      <c r="A39" s="146" t="s">
        <v>291</v>
      </c>
      <c r="B39" s="137"/>
      <c r="C39" s="138"/>
      <c r="E39" s="146" t="s">
        <v>291</v>
      </c>
      <c r="F39" s="137"/>
      <c r="G39" s="138"/>
      <c r="H39" s="68" t="s">
        <v>291</v>
      </c>
      <c r="I39" s="68" t="s">
        <v>382</v>
      </c>
      <c r="J39" s="55" t="s">
        <v>308</v>
      </c>
      <c r="K39" s="147" t="s">
        <v>309</v>
      </c>
      <c r="L39" s="137"/>
      <c r="M39" s="138"/>
      <c r="N39" s="146" t="s">
        <v>382</v>
      </c>
      <c r="O39" s="137"/>
      <c r="P39" s="138"/>
    </row>
    <row r="40" spans="1:16" x14ac:dyDescent="0.7">
      <c r="A40" s="146" t="s">
        <v>291</v>
      </c>
      <c r="B40" s="137"/>
      <c r="C40" s="138"/>
      <c r="E40" s="146" t="s">
        <v>291</v>
      </c>
      <c r="F40" s="137"/>
      <c r="G40" s="138"/>
      <c r="H40" s="68" t="s">
        <v>291</v>
      </c>
      <c r="I40" s="68" t="s">
        <v>402</v>
      </c>
      <c r="J40" s="55" t="s">
        <v>26</v>
      </c>
      <c r="K40" s="147" t="s">
        <v>310</v>
      </c>
      <c r="L40" s="137"/>
      <c r="M40" s="138"/>
      <c r="N40" s="146" t="s">
        <v>402</v>
      </c>
      <c r="O40" s="137"/>
      <c r="P40" s="138"/>
    </row>
    <row r="41" spans="1:16" x14ac:dyDescent="0.7">
      <c r="A41" s="148" t="s">
        <v>291</v>
      </c>
      <c r="B41" s="137"/>
      <c r="C41" s="138"/>
      <c r="E41" s="148" t="s">
        <v>291</v>
      </c>
      <c r="F41" s="137"/>
      <c r="G41" s="138"/>
      <c r="H41" s="69" t="s">
        <v>291</v>
      </c>
      <c r="I41" s="69" t="s">
        <v>403</v>
      </c>
      <c r="J41" s="56" t="s">
        <v>76</v>
      </c>
      <c r="K41" s="150" t="s">
        <v>289</v>
      </c>
      <c r="L41" s="137"/>
      <c r="M41" s="138"/>
      <c r="N41" s="148" t="s">
        <v>403</v>
      </c>
      <c r="O41" s="137"/>
      <c r="P41" s="138"/>
    </row>
    <row r="42" spans="1:16" ht="26.25" thickBot="1" x14ac:dyDescent="0.75">
      <c r="A42" s="155" t="s">
        <v>377</v>
      </c>
      <c r="B42" s="152"/>
      <c r="C42" s="153"/>
      <c r="E42" s="155" t="s">
        <v>291</v>
      </c>
      <c r="F42" s="152"/>
      <c r="G42" s="153"/>
      <c r="H42" s="71" t="s">
        <v>377</v>
      </c>
      <c r="I42" s="71" t="s">
        <v>404</v>
      </c>
      <c r="J42" s="58" t="s">
        <v>329</v>
      </c>
      <c r="K42" s="156" t="s">
        <v>289</v>
      </c>
      <c r="L42" s="152"/>
      <c r="M42" s="153"/>
      <c r="N42" s="155" t="s">
        <v>404</v>
      </c>
      <c r="O42" s="152"/>
      <c r="P42" s="153"/>
    </row>
    <row r="43" spans="1:16" ht="26.25" thickTop="1" x14ac:dyDescent="0.7">
      <c r="A43" s="148" t="s">
        <v>291</v>
      </c>
      <c r="B43" s="137"/>
      <c r="C43" s="138"/>
      <c r="E43" s="148" t="s">
        <v>291</v>
      </c>
      <c r="F43" s="137"/>
      <c r="G43" s="138"/>
      <c r="H43" s="69" t="s">
        <v>291</v>
      </c>
      <c r="I43" s="69" t="s">
        <v>405</v>
      </c>
      <c r="J43" s="56" t="s">
        <v>330</v>
      </c>
      <c r="K43" s="150" t="s">
        <v>289</v>
      </c>
      <c r="L43" s="137"/>
      <c r="M43" s="138"/>
      <c r="N43" s="148" t="s">
        <v>405</v>
      </c>
      <c r="O43" s="137"/>
      <c r="P43" s="138"/>
    </row>
    <row r="44" spans="1:16" x14ac:dyDescent="0.7">
      <c r="A44" s="159" t="s">
        <v>163</v>
      </c>
      <c r="B44" s="137"/>
      <c r="C44" s="137"/>
      <c r="E44" s="160" t="s">
        <v>163</v>
      </c>
      <c r="F44" s="137"/>
      <c r="G44" s="137"/>
      <c r="H44" s="72" t="s">
        <v>163</v>
      </c>
      <c r="I44" s="72" t="s">
        <v>406</v>
      </c>
      <c r="J44" s="69" t="s">
        <v>332</v>
      </c>
      <c r="K44" s="145" t="s">
        <v>163</v>
      </c>
      <c r="L44" s="137"/>
      <c r="M44" s="138"/>
      <c r="N44" s="148" t="s">
        <v>406</v>
      </c>
      <c r="O44" s="137"/>
      <c r="P44" s="138"/>
    </row>
    <row r="45" spans="1:16" ht="0" hidden="1" customHeight="1" x14ac:dyDescent="0.7"/>
    <row r="46" spans="1:16" ht="15.95" customHeight="1" x14ac:dyDescent="0.7"/>
    <row r="47" spans="1:16" ht="19.7" customHeight="1" x14ac:dyDescent="0.7">
      <c r="B47" s="157"/>
      <c r="C47" s="132"/>
    </row>
    <row r="48" spans="1:16" ht="0.6" customHeight="1" x14ac:dyDescent="0.7"/>
    <row r="49" spans="3:12" ht="19.7" customHeight="1" x14ac:dyDescent="0.7">
      <c r="C49" s="158"/>
      <c r="D49" s="132"/>
      <c r="E49" s="132"/>
      <c r="F49" s="132"/>
      <c r="G49" s="132"/>
      <c r="H49" s="132"/>
      <c r="I49" s="132"/>
      <c r="J49" s="132"/>
      <c r="K49" s="132"/>
      <c r="L49" s="132"/>
    </row>
  </sheetData>
  <mergeCells count="169">
    <mergeCell ref="B47:C47"/>
    <mergeCell ref="C49:L49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6:C6"/>
    <mergeCell ref="E6:G6"/>
    <mergeCell ref="K6:M6"/>
    <mergeCell ref="N6:P6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:E1"/>
    <mergeCell ref="G1:K1"/>
    <mergeCell ref="G2:K2"/>
    <mergeCell ref="G3:K3"/>
    <mergeCell ref="A4:I4"/>
    <mergeCell ref="K4:M4"/>
    <mergeCell ref="N4:P4"/>
    <mergeCell ref="A5:C5"/>
    <mergeCell ref="E5:G5"/>
    <mergeCell ref="K5:M5"/>
    <mergeCell ref="N5:P5"/>
  </mergeCells>
  <pageMargins left="3.937007874015748E-2" right="3.937007874015748E-2" top="0.39370078740157483" bottom="0.39370078740157483" header="0.39370078740157483" footer="0.39370078740157483"/>
  <pageSetup paperSize="9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2"/>
  <sheetViews>
    <sheetView showGridLines="0" topLeftCell="B1" workbookViewId="0">
      <selection activeCell="D13" sqref="D12:D13"/>
    </sheetView>
  </sheetViews>
  <sheetFormatPr defaultRowHeight="25.5" x14ac:dyDescent="0.7"/>
  <cols>
    <col min="1" max="1" width="0" style="59" hidden="1" customWidth="1"/>
    <col min="2" max="2" width="13.5" style="59" customWidth="1"/>
    <col min="3" max="3" width="15.75" style="59" customWidth="1"/>
    <col min="4" max="4" width="13.625" style="59" customWidth="1"/>
    <col min="5" max="5" width="6.375" style="59" customWidth="1"/>
    <col min="6" max="6" width="10.125" style="59" customWidth="1"/>
    <col min="7" max="7" width="27.875" style="59" customWidth="1"/>
    <col min="8" max="8" width="30.875" style="59" customWidth="1"/>
    <col min="9" max="9" width="15.5" style="59" customWidth="1"/>
    <col min="10" max="10" width="0" style="59" hidden="1" customWidth="1"/>
    <col min="11" max="16384" width="9" style="59"/>
  </cols>
  <sheetData>
    <row r="1" spans="2:9" ht="15.75" customHeight="1" x14ac:dyDescent="0.7">
      <c r="B1" s="163"/>
      <c r="C1" s="132"/>
      <c r="D1" s="132"/>
      <c r="E1" s="132"/>
    </row>
    <row r="2" spans="2:9" ht="19.899999999999999" customHeight="1" x14ac:dyDescent="0.7">
      <c r="B2" s="164" t="s">
        <v>0</v>
      </c>
      <c r="C2" s="132"/>
      <c r="D2" s="132"/>
      <c r="E2" s="132"/>
      <c r="F2" s="132"/>
      <c r="G2" s="132"/>
      <c r="H2" s="132"/>
      <c r="I2" s="132"/>
    </row>
    <row r="3" spans="2:9" ht="2.1" customHeight="1" x14ac:dyDescent="0.7"/>
    <row r="4" spans="2:9" ht="18" customHeight="1" x14ac:dyDescent="0.7">
      <c r="B4" s="164" t="s">
        <v>426</v>
      </c>
      <c r="C4" s="132"/>
      <c r="D4" s="132"/>
      <c r="E4" s="132"/>
      <c r="F4" s="132"/>
      <c r="G4" s="132"/>
      <c r="H4" s="132"/>
      <c r="I4" s="132"/>
    </row>
    <row r="5" spans="2:9" ht="1.35" customHeight="1" x14ac:dyDescent="0.7"/>
    <row r="6" spans="2:9" ht="18" customHeight="1" x14ac:dyDescent="0.7">
      <c r="B6" s="164" t="s">
        <v>425</v>
      </c>
      <c r="C6" s="132"/>
      <c r="D6" s="132"/>
      <c r="E6" s="132"/>
      <c r="F6" s="132"/>
      <c r="G6" s="132"/>
      <c r="H6" s="132"/>
      <c r="I6" s="132"/>
    </row>
    <row r="7" spans="2:9" ht="15.95" customHeight="1" x14ac:dyDescent="0.7">
      <c r="B7" s="165"/>
      <c r="C7" s="132"/>
      <c r="D7" s="132"/>
      <c r="E7" s="132"/>
      <c r="F7" s="132"/>
    </row>
    <row r="8" spans="2:9" x14ac:dyDescent="0.7">
      <c r="B8" s="60" t="s">
        <v>111</v>
      </c>
      <c r="C8" s="60" t="s">
        <v>112</v>
      </c>
      <c r="D8" s="60" t="s">
        <v>113</v>
      </c>
      <c r="E8" s="166" t="s">
        <v>114</v>
      </c>
      <c r="F8" s="138"/>
      <c r="G8" s="60" t="s">
        <v>115</v>
      </c>
      <c r="H8" s="60" t="s">
        <v>116</v>
      </c>
      <c r="I8" s="60" t="s">
        <v>117</v>
      </c>
    </row>
    <row r="9" spans="2:9" ht="42" customHeight="1" x14ac:dyDescent="0.7">
      <c r="B9" s="61" t="s">
        <v>118</v>
      </c>
      <c r="C9" s="61" t="s">
        <v>119</v>
      </c>
      <c r="D9" s="61" t="s">
        <v>120</v>
      </c>
      <c r="E9" s="161" t="s">
        <v>65</v>
      </c>
      <c r="F9" s="162"/>
      <c r="G9" s="61" t="s">
        <v>204</v>
      </c>
      <c r="H9" s="61"/>
      <c r="I9" s="62">
        <v>260000</v>
      </c>
    </row>
    <row r="10" spans="2:9" x14ac:dyDescent="0.7">
      <c r="B10" s="61" t="s">
        <v>118</v>
      </c>
      <c r="C10" s="61" t="s">
        <v>119</v>
      </c>
      <c r="D10" s="61" t="s">
        <v>120</v>
      </c>
      <c r="E10" s="161" t="s">
        <v>77</v>
      </c>
      <c r="F10" s="162"/>
      <c r="G10" s="61" t="s">
        <v>77</v>
      </c>
      <c r="H10" s="61"/>
      <c r="I10" s="62">
        <v>25000</v>
      </c>
    </row>
    <row r="11" spans="2:9" ht="36.75" customHeight="1" x14ac:dyDescent="0.7">
      <c r="B11" s="61" t="s">
        <v>118</v>
      </c>
      <c r="C11" s="61" t="s">
        <v>119</v>
      </c>
      <c r="D11" s="61" t="s">
        <v>140</v>
      </c>
      <c r="E11" s="161" t="s">
        <v>65</v>
      </c>
      <c r="F11" s="162"/>
      <c r="G11" s="61" t="s">
        <v>204</v>
      </c>
      <c r="H11" s="61"/>
      <c r="I11" s="62">
        <v>146000</v>
      </c>
    </row>
    <row r="12" spans="2:9" ht="35.25" customHeight="1" x14ac:dyDescent="0.7">
      <c r="B12" s="61" t="s">
        <v>118</v>
      </c>
      <c r="C12" s="61" t="s">
        <v>126</v>
      </c>
      <c r="D12" s="61" t="s">
        <v>143</v>
      </c>
      <c r="E12" s="161" t="s">
        <v>69</v>
      </c>
      <c r="F12" s="162"/>
      <c r="G12" s="61" t="s">
        <v>226</v>
      </c>
      <c r="H12" s="61"/>
      <c r="I12" s="62">
        <v>156998.16</v>
      </c>
    </row>
    <row r="13" spans="2:9" ht="54.75" customHeight="1" x14ac:dyDescent="0.7">
      <c r="B13" s="61" t="s">
        <v>118</v>
      </c>
      <c r="C13" s="61" t="s">
        <v>121</v>
      </c>
      <c r="D13" s="61" t="s">
        <v>145</v>
      </c>
      <c r="E13" s="161" t="s">
        <v>65</v>
      </c>
      <c r="F13" s="162"/>
      <c r="G13" s="61" t="s">
        <v>204</v>
      </c>
      <c r="H13" s="61"/>
      <c r="I13" s="62">
        <v>70000</v>
      </c>
    </row>
    <row r="14" spans="2:9" x14ac:dyDescent="0.7">
      <c r="B14" s="61" t="s">
        <v>118</v>
      </c>
      <c r="C14" s="61" t="s">
        <v>121</v>
      </c>
      <c r="D14" s="61" t="s">
        <v>122</v>
      </c>
      <c r="E14" s="161" t="s">
        <v>73</v>
      </c>
      <c r="F14" s="162"/>
      <c r="G14" s="61" t="s">
        <v>333</v>
      </c>
      <c r="H14" s="61" t="s">
        <v>334</v>
      </c>
      <c r="I14" s="62">
        <v>734000</v>
      </c>
    </row>
    <row r="15" spans="2:9" ht="35.25" customHeight="1" x14ac:dyDescent="0.7">
      <c r="B15" s="61" t="s">
        <v>118</v>
      </c>
      <c r="C15" s="61" t="s">
        <v>121</v>
      </c>
      <c r="D15" s="61" t="s">
        <v>122</v>
      </c>
      <c r="E15" s="161" t="s">
        <v>73</v>
      </c>
      <c r="F15" s="162"/>
      <c r="G15" s="61" t="s">
        <v>123</v>
      </c>
      <c r="H15" s="61" t="s">
        <v>335</v>
      </c>
      <c r="I15" s="62">
        <v>492000</v>
      </c>
    </row>
    <row r="16" spans="2:9" x14ac:dyDescent="0.7">
      <c r="B16" s="61" t="s">
        <v>118</v>
      </c>
      <c r="C16" s="61" t="s">
        <v>121</v>
      </c>
      <c r="D16" s="61" t="s">
        <v>122</v>
      </c>
      <c r="E16" s="161" t="s">
        <v>73</v>
      </c>
      <c r="F16" s="162"/>
      <c r="G16" s="61" t="s">
        <v>123</v>
      </c>
      <c r="H16" s="61" t="s">
        <v>336</v>
      </c>
      <c r="I16" s="62">
        <v>469000</v>
      </c>
    </row>
    <row r="17" spans="2:9" ht="36" customHeight="1" x14ac:dyDescent="0.7">
      <c r="B17" s="61" t="s">
        <v>118</v>
      </c>
      <c r="C17" s="61" t="s">
        <v>121</v>
      </c>
      <c r="D17" s="61" t="s">
        <v>122</v>
      </c>
      <c r="E17" s="161" t="s">
        <v>73</v>
      </c>
      <c r="F17" s="162"/>
      <c r="G17" s="61" t="s">
        <v>123</v>
      </c>
      <c r="H17" s="61" t="s">
        <v>337</v>
      </c>
      <c r="I17" s="62">
        <v>468000</v>
      </c>
    </row>
    <row r="18" spans="2:9" ht="36.75" customHeight="1" x14ac:dyDescent="0.7">
      <c r="B18" s="61" t="s">
        <v>118</v>
      </c>
      <c r="C18" s="61" t="s">
        <v>121</v>
      </c>
      <c r="D18" s="61" t="s">
        <v>122</v>
      </c>
      <c r="E18" s="161" t="s">
        <v>73</v>
      </c>
      <c r="F18" s="162"/>
      <c r="G18" s="61" t="s">
        <v>123</v>
      </c>
      <c r="H18" s="61" t="s">
        <v>338</v>
      </c>
      <c r="I18" s="62">
        <v>461000</v>
      </c>
    </row>
    <row r="19" spans="2:9" ht="35.25" customHeight="1" x14ac:dyDescent="0.7">
      <c r="B19" s="61" t="s">
        <v>118</v>
      </c>
      <c r="C19" s="61" t="s">
        <v>121</v>
      </c>
      <c r="D19" s="61" t="s">
        <v>122</v>
      </c>
      <c r="E19" s="161" t="s">
        <v>73</v>
      </c>
      <c r="F19" s="162"/>
      <c r="G19" s="61" t="s">
        <v>123</v>
      </c>
      <c r="H19" s="61" t="s">
        <v>339</v>
      </c>
      <c r="I19" s="62">
        <v>469000</v>
      </c>
    </row>
    <row r="20" spans="2:9" ht="33" customHeight="1" x14ac:dyDescent="0.7">
      <c r="B20" s="61" t="s">
        <v>118</v>
      </c>
      <c r="C20" s="61" t="s">
        <v>121</v>
      </c>
      <c r="D20" s="61" t="s">
        <v>122</v>
      </c>
      <c r="E20" s="161" t="s">
        <v>73</v>
      </c>
      <c r="F20" s="162"/>
      <c r="G20" s="61" t="s">
        <v>123</v>
      </c>
      <c r="H20" s="61" t="s">
        <v>340</v>
      </c>
      <c r="I20" s="62">
        <v>447500</v>
      </c>
    </row>
    <row r="21" spans="2:9" ht="38.25" customHeight="1" x14ac:dyDescent="0.7">
      <c r="B21" s="61" t="s">
        <v>118</v>
      </c>
      <c r="C21" s="61" t="s">
        <v>121</v>
      </c>
      <c r="D21" s="61" t="s">
        <v>122</v>
      </c>
      <c r="E21" s="161" t="s">
        <v>73</v>
      </c>
      <c r="F21" s="162"/>
      <c r="G21" s="61" t="s">
        <v>123</v>
      </c>
      <c r="H21" s="61" t="s">
        <v>341</v>
      </c>
      <c r="I21" s="62">
        <v>173000</v>
      </c>
    </row>
    <row r="22" spans="2:9" ht="17.100000000000001" customHeight="1" x14ac:dyDescent="0.7">
      <c r="B22" s="167" t="s">
        <v>76</v>
      </c>
      <c r="C22" s="168"/>
      <c r="D22" s="168"/>
      <c r="E22" s="168"/>
      <c r="F22" s="168"/>
      <c r="G22" s="168"/>
      <c r="H22" s="162"/>
      <c r="I22" s="63">
        <f>SUM(I9:I21)</f>
        <v>4371498.16</v>
      </c>
    </row>
  </sheetData>
  <mergeCells count="20">
    <mergeCell ref="E19:F19"/>
    <mergeCell ref="E20:F20"/>
    <mergeCell ref="E21:F21"/>
    <mergeCell ref="B22:H22"/>
    <mergeCell ref="E13:F13"/>
    <mergeCell ref="E14:F14"/>
    <mergeCell ref="E15:F15"/>
    <mergeCell ref="E16:F16"/>
    <mergeCell ref="E17:F17"/>
    <mergeCell ref="E18:F18"/>
    <mergeCell ref="E12:F12"/>
    <mergeCell ref="B1:E1"/>
    <mergeCell ref="B2:I2"/>
    <mergeCell ref="B4:I4"/>
    <mergeCell ref="B6:I6"/>
    <mergeCell ref="B7:F7"/>
    <mergeCell ref="E8:F8"/>
    <mergeCell ref="E9:F9"/>
    <mergeCell ref="E10:F10"/>
    <mergeCell ref="E11:F11"/>
  </mergeCells>
  <pageMargins left="0.23622047244094491" right="0.19685039370078741" top="0.23622047244094491" bottom="0.15748031496062992" header="0.27559055118110237" footer="0.23622047244094491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topLeftCell="A28" workbookViewId="0">
      <selection activeCell="H39" sqref="H39"/>
    </sheetView>
  </sheetViews>
  <sheetFormatPr defaultRowHeight="14.25" x14ac:dyDescent="0.3"/>
  <cols>
    <col min="1" max="1" width="47.125" style="78" customWidth="1"/>
    <col min="2" max="2" width="3.75" style="78" customWidth="1"/>
    <col min="3" max="3" width="11.125" style="78" customWidth="1"/>
    <col min="4" max="5" width="15.875" style="78" customWidth="1"/>
    <col min="6" max="16384" width="9" style="78"/>
  </cols>
  <sheetData>
    <row r="1" spans="1:5" ht="12.75" customHeight="1" x14ac:dyDescent="0.3"/>
    <row r="2" spans="1:5" ht="17.25" customHeight="1" x14ac:dyDescent="0.3">
      <c r="A2" s="169" t="s">
        <v>0</v>
      </c>
      <c r="B2" s="170"/>
      <c r="C2" s="170"/>
      <c r="D2" s="170"/>
      <c r="E2" s="170"/>
    </row>
    <row r="3" spans="1:5" ht="0.95" customHeight="1" x14ac:dyDescent="0.3"/>
    <row r="4" spans="1:5" ht="17.25" customHeight="1" x14ac:dyDescent="0.3">
      <c r="A4" s="171" t="s">
        <v>1</v>
      </c>
      <c r="B4" s="170"/>
      <c r="C4" s="170"/>
      <c r="D4" s="170"/>
      <c r="E4" s="170"/>
    </row>
    <row r="5" spans="1:5" ht="17.25" customHeight="1" x14ac:dyDescent="0.3">
      <c r="A5" s="171" t="s">
        <v>363</v>
      </c>
      <c r="B5" s="170"/>
      <c r="C5" s="170"/>
      <c r="D5" s="170"/>
      <c r="E5" s="170"/>
    </row>
    <row r="6" spans="1:5" ht="18" customHeight="1" x14ac:dyDescent="0.3">
      <c r="A6" s="171" t="s">
        <v>342</v>
      </c>
      <c r="B6" s="170"/>
      <c r="C6" s="170"/>
      <c r="D6" s="170"/>
      <c r="E6" s="170"/>
    </row>
    <row r="7" spans="1:5" ht="6.4" customHeight="1" x14ac:dyDescent="0.3"/>
    <row r="8" spans="1:5" ht="0.95" customHeight="1" x14ac:dyDescent="0.3"/>
    <row r="9" spans="1:5" ht="26.25" customHeight="1" x14ac:dyDescent="0.3">
      <c r="A9" s="166" t="s">
        <v>2</v>
      </c>
      <c r="B9" s="172"/>
      <c r="C9" s="77" t="s">
        <v>3</v>
      </c>
      <c r="D9" s="77" t="s">
        <v>4</v>
      </c>
      <c r="E9" s="77" t="s">
        <v>5</v>
      </c>
    </row>
    <row r="10" spans="1:5" ht="21.75" customHeight="1" x14ac:dyDescent="0.3">
      <c r="A10" s="161" t="s">
        <v>6</v>
      </c>
      <c r="B10" s="172"/>
      <c r="C10" s="79" t="s">
        <v>7</v>
      </c>
      <c r="D10" s="62">
        <v>1172</v>
      </c>
      <c r="E10" s="62">
        <v>0</v>
      </c>
    </row>
    <row r="11" spans="1:5" ht="21.75" customHeight="1" x14ac:dyDescent="0.3">
      <c r="A11" s="161" t="s">
        <v>8</v>
      </c>
      <c r="B11" s="172"/>
      <c r="C11" s="79" t="s">
        <v>9</v>
      </c>
      <c r="D11" s="62">
        <v>19237304.780000001</v>
      </c>
      <c r="E11" s="62">
        <v>0</v>
      </c>
    </row>
    <row r="12" spans="1:5" ht="21.75" customHeight="1" x14ac:dyDescent="0.3">
      <c r="A12" s="161" t="s">
        <v>10</v>
      </c>
      <c r="B12" s="172"/>
      <c r="C12" s="79" t="s">
        <v>9</v>
      </c>
      <c r="D12" s="62">
        <v>722884.86</v>
      </c>
      <c r="E12" s="62">
        <v>0</v>
      </c>
    </row>
    <row r="13" spans="1:5" ht="21.75" customHeight="1" x14ac:dyDescent="0.3">
      <c r="A13" s="161" t="s">
        <v>11</v>
      </c>
      <c r="B13" s="172"/>
      <c r="C13" s="79" t="s">
        <v>9</v>
      </c>
      <c r="D13" s="62">
        <v>13791190.800000001</v>
      </c>
      <c r="E13" s="62">
        <v>0</v>
      </c>
    </row>
    <row r="14" spans="1:5" ht="21.75" customHeight="1" x14ac:dyDescent="0.3">
      <c r="A14" s="161" t="s">
        <v>12</v>
      </c>
      <c r="B14" s="172"/>
      <c r="C14" s="79" t="s">
        <v>9</v>
      </c>
      <c r="D14" s="62">
        <v>6128162.3799999999</v>
      </c>
      <c r="E14" s="62">
        <v>0</v>
      </c>
    </row>
    <row r="15" spans="1:5" ht="21.75" customHeight="1" x14ac:dyDescent="0.3">
      <c r="A15" s="161" t="s">
        <v>14</v>
      </c>
      <c r="B15" s="172"/>
      <c r="C15" s="79" t="s">
        <v>15</v>
      </c>
      <c r="D15" s="62">
        <v>324000</v>
      </c>
      <c r="E15" s="62">
        <v>0</v>
      </c>
    </row>
    <row r="16" spans="1:5" ht="21.75" customHeight="1" x14ac:dyDescent="0.3">
      <c r="A16" s="161" t="s">
        <v>16</v>
      </c>
      <c r="B16" s="172"/>
      <c r="C16" s="79" t="s">
        <v>17</v>
      </c>
      <c r="D16" s="62">
        <v>0</v>
      </c>
      <c r="E16" s="62">
        <v>4371498.16</v>
      </c>
    </row>
    <row r="17" spans="1:5" ht="21.75" customHeight="1" x14ac:dyDescent="0.3">
      <c r="A17" s="161" t="s">
        <v>18</v>
      </c>
      <c r="B17" s="172"/>
      <c r="C17" s="79" t="s">
        <v>19</v>
      </c>
      <c r="D17" s="62">
        <v>0</v>
      </c>
      <c r="E17" s="62">
        <v>1624.91</v>
      </c>
    </row>
    <row r="18" spans="1:5" ht="21.75" customHeight="1" x14ac:dyDescent="0.3">
      <c r="A18" s="161" t="s">
        <v>20</v>
      </c>
      <c r="B18" s="172"/>
      <c r="C18" s="79" t="s">
        <v>21</v>
      </c>
      <c r="D18" s="62">
        <v>0</v>
      </c>
      <c r="E18" s="62">
        <v>628469.48</v>
      </c>
    </row>
    <row r="19" spans="1:5" ht="21.75" customHeight="1" x14ac:dyDescent="0.3">
      <c r="A19" s="161" t="s">
        <v>22</v>
      </c>
      <c r="B19" s="172"/>
      <c r="C19" s="79" t="s">
        <v>23</v>
      </c>
      <c r="D19" s="62">
        <v>0</v>
      </c>
      <c r="E19" s="62">
        <v>5511</v>
      </c>
    </row>
    <row r="20" spans="1:5" ht="21.75" customHeight="1" x14ac:dyDescent="0.3">
      <c r="A20" s="161" t="s">
        <v>24</v>
      </c>
      <c r="B20" s="172"/>
      <c r="C20" s="79" t="s">
        <v>25</v>
      </c>
      <c r="D20" s="62">
        <v>0</v>
      </c>
      <c r="E20" s="62">
        <v>1046884.86</v>
      </c>
    </row>
    <row r="21" spans="1:5" ht="21.75" customHeight="1" x14ac:dyDescent="0.3">
      <c r="A21" s="161" t="s">
        <v>26</v>
      </c>
      <c r="B21" s="172"/>
      <c r="C21" s="79" t="s">
        <v>27</v>
      </c>
      <c r="D21" s="62">
        <v>0</v>
      </c>
      <c r="E21" s="62">
        <v>13102619.630000001</v>
      </c>
    </row>
    <row r="22" spans="1:5" ht="21.75" customHeight="1" x14ac:dyDescent="0.3">
      <c r="A22" s="161" t="s">
        <v>28</v>
      </c>
      <c r="B22" s="172"/>
      <c r="C22" s="79" t="s">
        <v>29</v>
      </c>
      <c r="D22" s="62">
        <v>0</v>
      </c>
      <c r="E22" s="62">
        <v>14692803.779999999</v>
      </c>
    </row>
    <row r="23" spans="1:5" ht="21.75" customHeight="1" x14ac:dyDescent="0.3">
      <c r="A23" s="161" t="s">
        <v>90</v>
      </c>
      <c r="B23" s="172"/>
      <c r="C23" s="79" t="s">
        <v>364</v>
      </c>
      <c r="D23" s="62">
        <v>0</v>
      </c>
      <c r="E23" s="62">
        <v>1197</v>
      </c>
    </row>
    <row r="24" spans="1:5" ht="21.75" customHeight="1" x14ac:dyDescent="0.3">
      <c r="A24" s="161" t="s">
        <v>34</v>
      </c>
      <c r="B24" s="172"/>
      <c r="C24" s="79" t="s">
        <v>35</v>
      </c>
      <c r="D24" s="62">
        <v>0</v>
      </c>
      <c r="E24" s="62">
        <v>240</v>
      </c>
    </row>
    <row r="25" spans="1:5" ht="21.75" customHeight="1" x14ac:dyDescent="0.3">
      <c r="A25" s="161" t="s">
        <v>36</v>
      </c>
      <c r="B25" s="172"/>
      <c r="C25" s="79" t="s">
        <v>37</v>
      </c>
      <c r="D25" s="62">
        <v>0</v>
      </c>
      <c r="E25" s="62">
        <v>4243.88</v>
      </c>
    </row>
    <row r="26" spans="1:5" ht="21.75" customHeight="1" x14ac:dyDescent="0.3">
      <c r="A26" s="161" t="s">
        <v>365</v>
      </c>
      <c r="B26" s="172"/>
      <c r="C26" s="79" t="s">
        <v>366</v>
      </c>
      <c r="D26" s="62">
        <v>0</v>
      </c>
      <c r="E26" s="62">
        <v>40</v>
      </c>
    </row>
    <row r="27" spans="1:5" ht="21.75" customHeight="1" x14ac:dyDescent="0.3">
      <c r="A27" s="161" t="s">
        <v>40</v>
      </c>
      <c r="B27" s="172"/>
      <c r="C27" s="79" t="s">
        <v>41</v>
      </c>
      <c r="D27" s="62">
        <v>0</v>
      </c>
      <c r="E27" s="62">
        <v>20</v>
      </c>
    </row>
    <row r="28" spans="1:5" ht="21.75" customHeight="1" x14ac:dyDescent="0.3">
      <c r="A28" s="161" t="s">
        <v>42</v>
      </c>
      <c r="B28" s="172"/>
      <c r="C28" s="79" t="s">
        <v>43</v>
      </c>
      <c r="D28" s="62">
        <v>0</v>
      </c>
      <c r="E28" s="62">
        <v>836643.82</v>
      </c>
    </row>
    <row r="29" spans="1:5" ht="21.75" customHeight="1" x14ac:dyDescent="0.3">
      <c r="A29" s="161" t="s">
        <v>44</v>
      </c>
      <c r="B29" s="172"/>
      <c r="C29" s="79" t="s">
        <v>45</v>
      </c>
      <c r="D29" s="62">
        <v>0</v>
      </c>
      <c r="E29" s="62">
        <v>146620.85999999999</v>
      </c>
    </row>
    <row r="30" spans="1:5" ht="21.75" customHeight="1" x14ac:dyDescent="0.3">
      <c r="A30" s="161" t="s">
        <v>47</v>
      </c>
      <c r="B30" s="172"/>
      <c r="C30" s="79" t="s">
        <v>48</v>
      </c>
      <c r="D30" s="62">
        <v>0</v>
      </c>
      <c r="E30" s="62">
        <v>447828.76</v>
      </c>
    </row>
    <row r="31" spans="1:5" ht="21.75" customHeight="1" x14ac:dyDescent="0.3">
      <c r="A31" s="161" t="s">
        <v>51</v>
      </c>
      <c r="B31" s="172"/>
      <c r="C31" s="79" t="s">
        <v>52</v>
      </c>
      <c r="D31" s="62">
        <v>0</v>
      </c>
      <c r="E31" s="62">
        <v>189107.35</v>
      </c>
    </row>
    <row r="32" spans="1:5" ht="21.75" customHeight="1" x14ac:dyDescent="0.3">
      <c r="A32" s="161" t="s">
        <v>54</v>
      </c>
      <c r="B32" s="172"/>
      <c r="C32" s="79" t="s">
        <v>55</v>
      </c>
      <c r="D32" s="62">
        <v>0</v>
      </c>
      <c r="E32" s="62">
        <v>42047</v>
      </c>
    </row>
    <row r="33" spans="1:5" ht="21.75" customHeight="1" x14ac:dyDescent="0.3">
      <c r="A33" s="161" t="s">
        <v>57</v>
      </c>
      <c r="B33" s="172"/>
      <c r="C33" s="79" t="s">
        <v>58</v>
      </c>
      <c r="D33" s="62">
        <v>0</v>
      </c>
      <c r="E33" s="62">
        <v>6601593</v>
      </c>
    </row>
    <row r="34" spans="1:5" ht="21.75" customHeight="1" x14ac:dyDescent="0.3">
      <c r="A34" s="161" t="s">
        <v>59</v>
      </c>
      <c r="B34" s="172"/>
      <c r="C34" s="79" t="s">
        <v>60</v>
      </c>
      <c r="D34" s="62">
        <v>1110800</v>
      </c>
      <c r="E34" s="62">
        <v>0</v>
      </c>
    </row>
    <row r="35" spans="1:5" ht="21.75" customHeight="1" x14ac:dyDescent="0.3">
      <c r="A35" s="161" t="s">
        <v>61</v>
      </c>
      <c r="B35" s="172"/>
      <c r="C35" s="79" t="s">
        <v>62</v>
      </c>
      <c r="D35" s="62">
        <v>214260</v>
      </c>
      <c r="E35" s="62">
        <v>0</v>
      </c>
    </row>
    <row r="36" spans="1:5" ht="21.75" customHeight="1" x14ac:dyDescent="0.3">
      <c r="A36" s="161" t="s">
        <v>63</v>
      </c>
      <c r="B36" s="172"/>
      <c r="C36" s="79" t="s">
        <v>64</v>
      </c>
      <c r="D36" s="62">
        <v>524500</v>
      </c>
      <c r="E36" s="62">
        <v>0</v>
      </c>
    </row>
    <row r="37" spans="1:5" ht="21.75" customHeight="1" x14ac:dyDescent="0.3">
      <c r="A37" s="161" t="s">
        <v>65</v>
      </c>
      <c r="B37" s="172"/>
      <c r="C37" s="79" t="s">
        <v>66</v>
      </c>
      <c r="D37" s="62">
        <v>18200</v>
      </c>
      <c r="E37" s="62">
        <v>0</v>
      </c>
    </row>
    <row r="38" spans="1:5" ht="21.75" customHeight="1" x14ac:dyDescent="0.3">
      <c r="A38" s="161" t="s">
        <v>67</v>
      </c>
      <c r="B38" s="172"/>
      <c r="C38" s="79" t="s">
        <v>68</v>
      </c>
      <c r="D38" s="62">
        <v>19561.61</v>
      </c>
      <c r="E38" s="62">
        <v>0</v>
      </c>
    </row>
    <row r="39" spans="1:5" ht="21.75" customHeight="1" x14ac:dyDescent="0.3">
      <c r="A39" s="161" t="s">
        <v>70</v>
      </c>
      <c r="B39" s="172"/>
      <c r="C39" s="79" t="s">
        <v>71</v>
      </c>
      <c r="D39" s="62">
        <v>25957.06</v>
      </c>
      <c r="E39" s="62">
        <v>0</v>
      </c>
    </row>
    <row r="40" spans="1:5" ht="21.75" customHeight="1" x14ac:dyDescent="0.3">
      <c r="A40" s="161" t="s">
        <v>74</v>
      </c>
      <c r="B40" s="172"/>
      <c r="C40" s="79" t="s">
        <v>75</v>
      </c>
      <c r="D40" s="62">
        <v>1000</v>
      </c>
      <c r="E40" s="62">
        <v>0</v>
      </c>
    </row>
    <row r="41" spans="1:5" ht="21.75" customHeight="1" x14ac:dyDescent="0.3">
      <c r="A41" s="173" t="s">
        <v>76</v>
      </c>
      <c r="B41" s="174"/>
      <c r="C41" s="175"/>
      <c r="D41" s="63">
        <f>SUM(D10:D40)</f>
        <v>42118993.490000002</v>
      </c>
      <c r="E41" s="63">
        <f>SUM(E10:E40)</f>
        <v>42118993.490000002</v>
      </c>
    </row>
    <row r="42" spans="1:5" ht="0" hidden="1" customHeight="1" x14ac:dyDescent="0.3"/>
  </sheetData>
  <mergeCells count="37">
    <mergeCell ref="A35:B35"/>
    <mergeCell ref="A36:B36"/>
    <mergeCell ref="A40:B40"/>
    <mergeCell ref="A41:C41"/>
    <mergeCell ref="A37:B37"/>
    <mergeCell ref="A38:B38"/>
    <mergeCell ref="A39:B39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2:E2"/>
    <mergeCell ref="A4:E4"/>
    <mergeCell ref="A5:E5"/>
    <mergeCell ref="A6:E6"/>
    <mergeCell ref="A9:B9"/>
  </mergeCells>
  <pageMargins left="0.19685039370078741" right="0.15748031496062992" top="0.15748031496062992" bottom="0.15748031496062992" header="0.23622047244094491" footer="0.19685039370078741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77"/>
  <sheetViews>
    <sheetView workbookViewId="0">
      <selection activeCell="E20" sqref="E20"/>
    </sheetView>
  </sheetViews>
  <sheetFormatPr defaultRowHeight="21" x14ac:dyDescent="0.55000000000000004"/>
  <cols>
    <col min="1" max="1" width="2.375" style="45" customWidth="1"/>
    <col min="2" max="2" width="45" style="46" customWidth="1"/>
    <col min="3" max="3" width="9" style="47"/>
    <col min="4" max="8" width="11.875" style="46" customWidth="1"/>
    <col min="9" max="9" width="11.125" style="1" bestFit="1" customWidth="1"/>
    <col min="10" max="17" width="9" style="1"/>
    <col min="18" max="18" width="9.875" style="1" bestFit="1" customWidth="1"/>
    <col min="19" max="19" width="9" style="1"/>
    <col min="20" max="20" width="10.625" style="2" customWidth="1"/>
    <col min="21" max="21" width="11.875" style="46" customWidth="1"/>
    <col min="22" max="22" width="11" style="1" customWidth="1"/>
    <col min="23" max="23" width="12.125" style="3" customWidth="1"/>
    <col min="24" max="53" width="9" style="1"/>
    <col min="54" max="55" width="9" style="46"/>
    <col min="56" max="57" width="11.875" style="46" customWidth="1"/>
    <col min="58" max="58" width="11.125" style="46" bestFit="1" customWidth="1"/>
    <col min="59" max="59" width="9" style="46"/>
    <col min="60" max="61" width="11.875" style="46" customWidth="1"/>
    <col min="62" max="62" width="12.375" style="46" customWidth="1"/>
    <col min="63" max="16384" width="9" style="46"/>
  </cols>
  <sheetData>
    <row r="1" spans="1:62" s="1" customFormat="1" x14ac:dyDescent="0.55000000000000004">
      <c r="A1" s="176" t="s">
        <v>0</v>
      </c>
      <c r="B1" s="176"/>
      <c r="C1" s="176"/>
      <c r="D1" s="176"/>
      <c r="E1" s="176"/>
      <c r="F1" s="176"/>
      <c r="T1" s="2"/>
      <c r="W1" s="3"/>
    </row>
    <row r="2" spans="1:62" s="1" customFormat="1" x14ac:dyDescent="0.55000000000000004">
      <c r="A2" s="176" t="s">
        <v>80</v>
      </c>
      <c r="B2" s="176"/>
      <c r="C2" s="176"/>
      <c r="D2" s="176"/>
      <c r="E2" s="176"/>
      <c r="F2" s="176"/>
      <c r="T2" s="2"/>
      <c r="W2" s="3"/>
    </row>
    <row r="3" spans="1:62" s="1" customFormat="1" x14ac:dyDescent="0.55000000000000004">
      <c r="A3" s="177" t="s">
        <v>342</v>
      </c>
      <c r="B3" s="177"/>
      <c r="C3" s="177"/>
      <c r="D3" s="177"/>
      <c r="E3" s="177"/>
      <c r="F3" s="177"/>
      <c r="T3" s="2"/>
      <c r="W3" s="3"/>
    </row>
    <row r="4" spans="1:62" s="1" customFormat="1" ht="8.25" customHeight="1" x14ac:dyDescent="0.55000000000000004">
      <c r="A4" s="4"/>
      <c r="B4" s="5"/>
      <c r="C4" s="5"/>
      <c r="D4" s="5"/>
      <c r="E4" s="5"/>
      <c r="F4" s="5"/>
      <c r="G4" s="5"/>
      <c r="H4" s="5"/>
      <c r="T4" s="2"/>
      <c r="U4" s="5"/>
      <c r="W4" s="3"/>
      <c r="BD4" s="5"/>
      <c r="BE4" s="5"/>
      <c r="BH4" s="5"/>
      <c r="BI4" s="5"/>
    </row>
    <row r="5" spans="1:62" s="1" customFormat="1" x14ac:dyDescent="0.55000000000000004">
      <c r="A5" s="6"/>
      <c r="B5" s="178" t="s">
        <v>2</v>
      </c>
      <c r="C5" s="179" t="s">
        <v>3</v>
      </c>
      <c r="D5" s="179" t="s">
        <v>81</v>
      </c>
      <c r="E5" s="7" t="s">
        <v>82</v>
      </c>
      <c r="F5" s="7" t="s">
        <v>83</v>
      </c>
      <c r="G5" s="7" t="s">
        <v>82</v>
      </c>
      <c r="H5" s="7" t="s">
        <v>83</v>
      </c>
      <c r="T5" s="2"/>
      <c r="U5" s="7" t="s">
        <v>83</v>
      </c>
      <c r="W5" s="3"/>
      <c r="BD5" s="7" t="s">
        <v>82</v>
      </c>
      <c r="BE5" s="7" t="s">
        <v>83</v>
      </c>
      <c r="BH5" s="7" t="s">
        <v>82</v>
      </c>
      <c r="BI5" s="7" t="s">
        <v>83</v>
      </c>
    </row>
    <row r="6" spans="1:62" s="1" customFormat="1" x14ac:dyDescent="0.55000000000000004">
      <c r="A6" s="8"/>
      <c r="B6" s="178"/>
      <c r="C6" s="180"/>
      <c r="D6" s="180"/>
      <c r="E6" s="9" t="s">
        <v>84</v>
      </c>
      <c r="F6" s="9" t="s">
        <v>84</v>
      </c>
      <c r="G6" s="9" t="s">
        <v>84</v>
      </c>
      <c r="H6" s="9" t="s">
        <v>84</v>
      </c>
      <c r="T6" s="2"/>
      <c r="U6" s="9" t="s">
        <v>84</v>
      </c>
      <c r="W6" s="3"/>
      <c r="BD6" s="9" t="s">
        <v>84</v>
      </c>
      <c r="BE6" s="9" t="s">
        <v>84</v>
      </c>
      <c r="BH6" s="9" t="s">
        <v>84</v>
      </c>
      <c r="BI6" s="9" t="s">
        <v>84</v>
      </c>
    </row>
    <row r="7" spans="1:62" s="1" customFormat="1" x14ac:dyDescent="0.55000000000000004">
      <c r="A7" s="10" t="s">
        <v>85</v>
      </c>
      <c r="B7" s="11"/>
      <c r="C7" s="12"/>
      <c r="D7" s="13"/>
      <c r="E7" s="14"/>
      <c r="F7" s="14"/>
      <c r="G7" s="14"/>
      <c r="H7" s="14"/>
      <c r="T7" s="2"/>
      <c r="U7" s="14"/>
      <c r="W7" s="3"/>
      <c r="BD7" s="14"/>
      <c r="BE7" s="14"/>
      <c r="BH7" s="14"/>
      <c r="BI7" s="14"/>
    </row>
    <row r="8" spans="1:62" s="1" customFormat="1" x14ac:dyDescent="0.55000000000000004">
      <c r="A8" s="15" t="s">
        <v>86</v>
      </c>
      <c r="B8" s="11"/>
      <c r="C8" s="16"/>
      <c r="D8" s="17"/>
      <c r="E8" s="18"/>
      <c r="F8" s="18"/>
      <c r="G8" s="18"/>
      <c r="H8" s="18"/>
      <c r="T8" s="2"/>
      <c r="U8" s="18"/>
      <c r="W8" s="3"/>
      <c r="BD8" s="18"/>
      <c r="BE8" s="18"/>
      <c r="BH8" s="18"/>
      <c r="BI8" s="18"/>
    </row>
    <row r="9" spans="1:62" s="1" customFormat="1" x14ac:dyDescent="0.55000000000000004">
      <c r="A9" s="19"/>
      <c r="B9" s="11" t="s">
        <v>30</v>
      </c>
      <c r="C9" s="16">
        <v>11043001</v>
      </c>
      <c r="D9" s="20">
        <v>120000</v>
      </c>
      <c r="E9" s="21">
        <v>0</v>
      </c>
      <c r="F9" s="21">
        <v>0</v>
      </c>
      <c r="G9" s="21"/>
      <c r="H9" s="21">
        <v>114029.33</v>
      </c>
      <c r="I9" s="1">
        <f>SUM(G9:H9)</f>
        <v>114029.33</v>
      </c>
      <c r="T9" s="2">
        <f t="shared" ref="T9:T39" si="0">SUM(G9:S9)</f>
        <v>228058.66</v>
      </c>
      <c r="U9" s="21"/>
      <c r="V9" s="1">
        <f t="shared" ref="V9:V12" si="1">SUM(T9:U9)</f>
        <v>228058.66</v>
      </c>
      <c r="W9" s="3"/>
      <c r="BD9" s="21">
        <v>3750</v>
      </c>
      <c r="BE9" s="21"/>
      <c r="BF9" s="1">
        <f>SUM(BD9:BE9)</f>
        <v>3750</v>
      </c>
      <c r="BH9" s="21">
        <v>3750</v>
      </c>
      <c r="BI9" s="21"/>
      <c r="BJ9" s="1">
        <f>SUM(BH9:BI9)</f>
        <v>3750</v>
      </c>
    </row>
    <row r="10" spans="1:62" s="1" customFormat="1" x14ac:dyDescent="0.55000000000000004">
      <c r="A10" s="19"/>
      <c r="B10" s="11" t="s">
        <v>31</v>
      </c>
      <c r="C10" s="16">
        <v>11043002</v>
      </c>
      <c r="D10" s="20">
        <v>40000</v>
      </c>
      <c r="E10" s="21">
        <v>0</v>
      </c>
      <c r="F10" s="21">
        <v>0</v>
      </c>
      <c r="G10" s="21">
        <v>3641.1</v>
      </c>
      <c r="H10" s="21">
        <v>30978.9</v>
      </c>
      <c r="I10" s="1">
        <f t="shared" ref="I10:I12" si="2">SUM(G10:H10)</f>
        <v>34620</v>
      </c>
      <c r="T10" s="2">
        <f t="shared" si="0"/>
        <v>69240</v>
      </c>
      <c r="U10" s="21"/>
      <c r="V10" s="1">
        <f t="shared" si="1"/>
        <v>69240</v>
      </c>
      <c r="W10" s="3"/>
      <c r="BD10" s="21">
        <v>997.4</v>
      </c>
      <c r="BE10" s="21"/>
      <c r="BF10" s="1">
        <f t="shared" ref="BF10:BF57" si="3">SUM(BD10:BE10)</f>
        <v>997.4</v>
      </c>
      <c r="BH10" s="21">
        <v>997.4</v>
      </c>
      <c r="BI10" s="21"/>
      <c r="BJ10" s="1">
        <f t="shared" ref="BJ10:BJ57" si="4">SUM(BH10:BI10)</f>
        <v>997.4</v>
      </c>
    </row>
    <row r="11" spans="1:62" s="1" customFormat="1" x14ac:dyDescent="0.55000000000000004">
      <c r="A11" s="19"/>
      <c r="B11" s="11" t="s">
        <v>32</v>
      </c>
      <c r="C11" s="16">
        <v>11043003</v>
      </c>
      <c r="D11" s="20">
        <v>13000</v>
      </c>
      <c r="E11" s="21">
        <v>0</v>
      </c>
      <c r="F11" s="21">
        <v>0</v>
      </c>
      <c r="G11" s="21"/>
      <c r="H11" s="21">
        <v>13167</v>
      </c>
      <c r="I11" s="1">
        <f t="shared" si="2"/>
        <v>13167</v>
      </c>
      <c r="T11" s="2">
        <f t="shared" si="0"/>
        <v>26334</v>
      </c>
      <c r="U11" s="21"/>
      <c r="V11" s="1">
        <f t="shared" si="1"/>
        <v>26334</v>
      </c>
      <c r="W11" s="3"/>
      <c r="BD11" s="21">
        <v>0</v>
      </c>
      <c r="BE11" s="21"/>
      <c r="BF11" s="1">
        <f t="shared" si="3"/>
        <v>0</v>
      </c>
      <c r="BH11" s="21">
        <v>0</v>
      </c>
      <c r="BI11" s="21"/>
      <c r="BJ11" s="1">
        <f t="shared" si="4"/>
        <v>0</v>
      </c>
    </row>
    <row r="12" spans="1:62" s="1" customFormat="1" x14ac:dyDescent="0.55000000000000004">
      <c r="A12" s="19"/>
      <c r="B12" s="11" t="s">
        <v>87</v>
      </c>
      <c r="C12" s="16"/>
      <c r="D12" s="20">
        <v>500</v>
      </c>
      <c r="E12" s="21">
        <v>0</v>
      </c>
      <c r="F12" s="21">
        <v>0</v>
      </c>
      <c r="G12" s="21">
        <v>0</v>
      </c>
      <c r="H12" s="21">
        <v>0</v>
      </c>
      <c r="I12" s="1">
        <f t="shared" si="2"/>
        <v>0</v>
      </c>
      <c r="T12" s="2">
        <f t="shared" si="0"/>
        <v>0</v>
      </c>
      <c r="U12" s="21"/>
      <c r="V12" s="1">
        <f t="shared" si="1"/>
        <v>0</v>
      </c>
      <c r="W12" s="3"/>
      <c r="BD12" s="21">
        <v>0</v>
      </c>
      <c r="BE12" s="21"/>
      <c r="BF12" s="1">
        <f t="shared" si="3"/>
        <v>0</v>
      </c>
      <c r="BH12" s="21">
        <v>0</v>
      </c>
      <c r="BI12" s="21"/>
      <c r="BJ12" s="1">
        <f t="shared" si="4"/>
        <v>0</v>
      </c>
    </row>
    <row r="13" spans="1:62" s="1" customFormat="1" x14ac:dyDescent="0.55000000000000004">
      <c r="A13" s="19"/>
      <c r="B13" s="22" t="s">
        <v>76</v>
      </c>
      <c r="C13" s="16"/>
      <c r="D13" s="23">
        <f>SUM(D9:D12)</f>
        <v>173500</v>
      </c>
      <c r="E13" s="24">
        <f>SUM(E9:E12)</f>
        <v>0</v>
      </c>
      <c r="F13" s="24">
        <f>SUM(F8:F12)</f>
        <v>0</v>
      </c>
      <c r="G13" s="24">
        <f>SUM(G9:G12)</f>
        <v>3641.1</v>
      </c>
      <c r="H13" s="24">
        <f>SUM(H8:H12)</f>
        <v>158175.23000000001</v>
      </c>
      <c r="T13" s="2">
        <f t="shared" si="0"/>
        <v>161816.33000000002</v>
      </c>
      <c r="U13" s="24">
        <f>SUM(U8:U12)</f>
        <v>0</v>
      </c>
      <c r="V13" s="1">
        <f>SUM(V9:V12)</f>
        <v>323632.66000000003</v>
      </c>
      <c r="W13" s="3">
        <f>SUM(V9:V13)</f>
        <v>647265.32000000007</v>
      </c>
      <c r="BD13" s="24">
        <f>SUM(BD9:BD12)</f>
        <v>4747.3999999999996</v>
      </c>
      <c r="BE13" s="24">
        <f>SUM(BE8:BE12)</f>
        <v>0</v>
      </c>
      <c r="BF13" s="1">
        <f t="shared" si="3"/>
        <v>4747.3999999999996</v>
      </c>
      <c r="BH13" s="24">
        <f>SUM(BH9:BH12)</f>
        <v>4747.3999999999996</v>
      </c>
      <c r="BI13" s="24">
        <f>SUM(BI8:BI12)</f>
        <v>0</v>
      </c>
      <c r="BJ13" s="1">
        <f t="shared" si="4"/>
        <v>4747.3999999999996</v>
      </c>
    </row>
    <row r="14" spans="1:62" s="1" customFormat="1" x14ac:dyDescent="0.55000000000000004">
      <c r="A14" s="15" t="s">
        <v>88</v>
      </c>
      <c r="B14" s="11"/>
      <c r="C14" s="16"/>
      <c r="D14" s="17"/>
      <c r="E14" s="25"/>
      <c r="F14" s="25"/>
      <c r="G14" s="25"/>
      <c r="H14" s="25"/>
      <c r="T14" s="2">
        <f t="shared" si="0"/>
        <v>0</v>
      </c>
      <c r="U14" s="25"/>
      <c r="W14" s="3"/>
      <c r="BD14" s="25"/>
      <c r="BE14" s="25"/>
      <c r="BF14" s="1">
        <f t="shared" si="3"/>
        <v>0</v>
      </c>
      <c r="BH14" s="25"/>
      <c r="BI14" s="25"/>
      <c r="BJ14" s="1">
        <f t="shared" si="4"/>
        <v>0</v>
      </c>
    </row>
    <row r="15" spans="1:62" s="1" customFormat="1" x14ac:dyDescent="0.55000000000000004">
      <c r="A15" s="19"/>
      <c r="B15" s="11" t="s">
        <v>33</v>
      </c>
      <c r="C15" s="16">
        <v>41210004</v>
      </c>
      <c r="D15" s="20">
        <v>1000</v>
      </c>
      <c r="E15" s="21">
        <v>0</v>
      </c>
      <c r="F15" s="21">
        <v>0</v>
      </c>
      <c r="G15" s="21">
        <v>543.20000000000005</v>
      </c>
      <c r="H15" s="21">
        <v>1164</v>
      </c>
      <c r="I15" s="1">
        <f t="shared" ref="I15:I25" si="5">SUM(G15:H15)</f>
        <v>1707.2</v>
      </c>
      <c r="T15" s="2">
        <f t="shared" si="0"/>
        <v>3414.4</v>
      </c>
      <c r="U15" s="21">
        <v>29.1</v>
      </c>
      <c r="V15" s="1">
        <f>SUM(T15:U15)</f>
        <v>3443.5</v>
      </c>
      <c r="W15" s="3"/>
      <c r="BD15" s="21">
        <v>232.8</v>
      </c>
      <c r="BE15" s="21">
        <v>29.1</v>
      </c>
      <c r="BF15" s="1">
        <f t="shared" si="3"/>
        <v>261.90000000000003</v>
      </c>
      <c r="BH15" s="21">
        <v>232.8</v>
      </c>
      <c r="BI15" s="21">
        <v>29.1</v>
      </c>
      <c r="BJ15" s="1">
        <f t="shared" si="4"/>
        <v>261.90000000000003</v>
      </c>
    </row>
    <row r="16" spans="1:62" s="1" customFormat="1" x14ac:dyDescent="0.55000000000000004">
      <c r="A16" s="19"/>
      <c r="B16" s="11" t="s">
        <v>89</v>
      </c>
      <c r="C16" s="16">
        <v>41210005</v>
      </c>
      <c r="D16" s="20">
        <v>500</v>
      </c>
      <c r="E16" s="21">
        <v>0</v>
      </c>
      <c r="F16" s="21">
        <v>0</v>
      </c>
      <c r="G16" s="21"/>
      <c r="H16" s="21">
        <v>0</v>
      </c>
      <c r="I16" s="1">
        <f t="shared" si="5"/>
        <v>0</v>
      </c>
      <c r="T16" s="2">
        <f t="shared" si="0"/>
        <v>0</v>
      </c>
      <c r="U16" s="21"/>
      <c r="V16" s="1">
        <f t="shared" ref="V16:V57" si="6">SUM(T16:U16)</f>
        <v>0</v>
      </c>
      <c r="W16" s="3"/>
      <c r="BD16" s="21"/>
      <c r="BE16" s="21"/>
      <c r="BF16" s="1">
        <f t="shared" si="3"/>
        <v>0</v>
      </c>
      <c r="BH16" s="21"/>
      <c r="BI16" s="21"/>
      <c r="BJ16" s="1">
        <f t="shared" si="4"/>
        <v>0</v>
      </c>
    </row>
    <row r="17" spans="1:62" s="1" customFormat="1" x14ac:dyDescent="0.55000000000000004">
      <c r="A17" s="19"/>
      <c r="B17" s="11" t="s">
        <v>90</v>
      </c>
      <c r="C17" s="16">
        <v>41210007</v>
      </c>
      <c r="D17" s="20">
        <v>500</v>
      </c>
      <c r="E17" s="21">
        <v>1197</v>
      </c>
      <c r="F17" s="21">
        <v>1197</v>
      </c>
      <c r="G17" s="21"/>
      <c r="H17" s="21">
        <v>0</v>
      </c>
      <c r="I17" s="1">
        <f t="shared" si="5"/>
        <v>0</v>
      </c>
      <c r="T17" s="2">
        <f t="shared" si="0"/>
        <v>0</v>
      </c>
      <c r="U17" s="21"/>
      <c r="V17" s="1">
        <f t="shared" si="6"/>
        <v>0</v>
      </c>
      <c r="W17" s="3"/>
      <c r="BD17" s="21"/>
      <c r="BE17" s="21"/>
      <c r="BF17" s="1">
        <f t="shared" si="3"/>
        <v>0</v>
      </c>
      <c r="BH17" s="21"/>
      <c r="BI17" s="21"/>
      <c r="BJ17" s="1">
        <f t="shared" si="4"/>
        <v>0</v>
      </c>
    </row>
    <row r="18" spans="1:62" s="1" customFormat="1" x14ac:dyDescent="0.55000000000000004">
      <c r="A18" s="19"/>
      <c r="B18" s="11" t="s">
        <v>91</v>
      </c>
      <c r="C18" s="16">
        <v>41210029</v>
      </c>
      <c r="D18" s="20">
        <v>500</v>
      </c>
      <c r="E18" s="21">
        <v>240</v>
      </c>
      <c r="F18" s="21">
        <v>240</v>
      </c>
      <c r="G18" s="21">
        <v>50</v>
      </c>
      <c r="H18" s="21">
        <v>1510</v>
      </c>
      <c r="I18" s="1">
        <f t="shared" si="5"/>
        <v>1560</v>
      </c>
      <c r="S18" s="3"/>
      <c r="T18" s="2">
        <f t="shared" si="0"/>
        <v>3120</v>
      </c>
      <c r="U18" s="21">
        <v>130</v>
      </c>
      <c r="V18" s="1">
        <f t="shared" si="6"/>
        <v>3250</v>
      </c>
      <c r="W18" s="3"/>
      <c r="BD18" s="21">
        <v>380</v>
      </c>
      <c r="BE18" s="21">
        <v>230</v>
      </c>
      <c r="BF18" s="1">
        <f t="shared" si="3"/>
        <v>610</v>
      </c>
      <c r="BH18" s="21">
        <v>380</v>
      </c>
      <c r="BI18" s="21">
        <v>230</v>
      </c>
      <c r="BJ18" s="1">
        <f t="shared" si="4"/>
        <v>610</v>
      </c>
    </row>
    <row r="19" spans="1:62" s="1" customFormat="1" x14ac:dyDescent="0.55000000000000004">
      <c r="A19" s="19"/>
      <c r="B19" s="11" t="s">
        <v>92</v>
      </c>
      <c r="C19" s="16">
        <v>41219999</v>
      </c>
      <c r="D19" s="20">
        <v>10000</v>
      </c>
      <c r="E19" s="21">
        <v>0</v>
      </c>
      <c r="F19" s="21">
        <v>0</v>
      </c>
      <c r="G19" s="21">
        <v>186</v>
      </c>
      <c r="H19" s="21">
        <v>6573</v>
      </c>
      <c r="I19" s="1">
        <f t="shared" si="5"/>
        <v>6759</v>
      </c>
      <c r="S19" s="3"/>
      <c r="T19" s="2">
        <f t="shared" si="0"/>
        <v>13518</v>
      </c>
      <c r="U19" s="21"/>
      <c r="V19" s="1">
        <f t="shared" si="6"/>
        <v>13518</v>
      </c>
      <c r="W19" s="3"/>
      <c r="BD19" s="21">
        <v>99</v>
      </c>
      <c r="BE19" s="21">
        <v>4972</v>
      </c>
      <c r="BF19" s="1">
        <f t="shared" si="3"/>
        <v>5071</v>
      </c>
      <c r="BH19" s="21">
        <v>99</v>
      </c>
      <c r="BI19" s="21">
        <v>4972</v>
      </c>
      <c r="BJ19" s="1">
        <f t="shared" si="4"/>
        <v>5071</v>
      </c>
    </row>
    <row r="20" spans="1:62" s="1" customFormat="1" x14ac:dyDescent="0.55000000000000004">
      <c r="A20" s="19"/>
      <c r="B20" s="11" t="s">
        <v>78</v>
      </c>
      <c r="C20" s="16">
        <v>41220002</v>
      </c>
      <c r="D20" s="20">
        <v>1000</v>
      </c>
      <c r="E20" s="21">
        <v>0</v>
      </c>
      <c r="F20" s="21">
        <v>0</v>
      </c>
      <c r="G20" s="21">
        <v>1000</v>
      </c>
      <c r="H20" s="21">
        <v>0</v>
      </c>
      <c r="I20" s="1">
        <f t="shared" si="5"/>
        <v>1000</v>
      </c>
      <c r="T20" s="2">
        <f t="shared" si="0"/>
        <v>2000</v>
      </c>
      <c r="U20" s="21"/>
      <c r="V20" s="1">
        <f t="shared" si="6"/>
        <v>2000</v>
      </c>
      <c r="W20" s="3"/>
      <c r="BD20" s="21"/>
      <c r="BE20" s="21"/>
      <c r="BF20" s="1">
        <f t="shared" si="3"/>
        <v>0</v>
      </c>
      <c r="BH20" s="21"/>
      <c r="BI20" s="21"/>
      <c r="BJ20" s="1">
        <f t="shared" si="4"/>
        <v>0</v>
      </c>
    </row>
    <row r="21" spans="1:62" s="1" customFormat="1" x14ac:dyDescent="0.55000000000000004">
      <c r="A21" s="19"/>
      <c r="B21" s="11" t="s">
        <v>36</v>
      </c>
      <c r="C21" s="16">
        <v>41220010</v>
      </c>
      <c r="D21" s="20">
        <v>50000</v>
      </c>
      <c r="E21" s="21">
        <v>4243.88</v>
      </c>
      <c r="F21" s="21">
        <v>4243.88</v>
      </c>
      <c r="G21" s="21">
        <v>5475</v>
      </c>
      <c r="H21" s="21">
        <v>65949.460000000006</v>
      </c>
      <c r="I21" s="1">
        <f t="shared" si="5"/>
        <v>71424.460000000006</v>
      </c>
      <c r="T21" s="2">
        <f t="shared" si="0"/>
        <v>142848.92000000001</v>
      </c>
      <c r="U21" s="21"/>
      <c r="V21" s="1">
        <f t="shared" si="6"/>
        <v>142848.92000000001</v>
      </c>
      <c r="W21" s="3"/>
      <c r="BD21" s="21">
        <v>1314.46</v>
      </c>
      <c r="BE21" s="21"/>
      <c r="BF21" s="1">
        <f t="shared" si="3"/>
        <v>1314.46</v>
      </c>
      <c r="BH21" s="21">
        <v>1314.46</v>
      </c>
      <c r="BI21" s="21"/>
      <c r="BJ21" s="1">
        <f t="shared" si="4"/>
        <v>1314.46</v>
      </c>
    </row>
    <row r="22" spans="1:62" s="1" customFormat="1" x14ac:dyDescent="0.55000000000000004">
      <c r="A22" s="19"/>
      <c r="B22" s="11" t="s">
        <v>346</v>
      </c>
      <c r="C22" s="16"/>
      <c r="D22" s="20">
        <v>6260</v>
      </c>
      <c r="E22" s="21">
        <v>0</v>
      </c>
      <c r="F22" s="21">
        <v>0</v>
      </c>
      <c r="G22" s="21"/>
      <c r="H22" s="21"/>
      <c r="T22" s="2"/>
      <c r="U22" s="21"/>
      <c r="W22" s="3"/>
      <c r="BD22" s="21"/>
      <c r="BE22" s="21"/>
      <c r="BH22" s="21"/>
      <c r="BI22" s="21"/>
    </row>
    <row r="23" spans="1:62" s="1" customFormat="1" x14ac:dyDescent="0.55000000000000004">
      <c r="A23" s="19"/>
      <c r="B23" s="11" t="s">
        <v>347</v>
      </c>
      <c r="C23" s="16"/>
      <c r="D23" s="20"/>
      <c r="E23" s="21"/>
      <c r="F23" s="21"/>
      <c r="G23" s="21"/>
      <c r="H23" s="21"/>
      <c r="T23" s="2"/>
      <c r="U23" s="21"/>
      <c r="W23" s="3"/>
      <c r="BD23" s="21"/>
      <c r="BE23" s="21"/>
      <c r="BH23" s="21"/>
      <c r="BI23" s="21"/>
    </row>
    <row r="24" spans="1:62" s="1" customFormat="1" x14ac:dyDescent="0.55000000000000004">
      <c r="A24" s="19"/>
      <c r="B24" s="11" t="s">
        <v>344</v>
      </c>
      <c r="C24" s="16"/>
      <c r="D24" s="20"/>
      <c r="E24" s="21">
        <v>40</v>
      </c>
      <c r="F24" s="21">
        <v>40</v>
      </c>
      <c r="G24" s="21"/>
      <c r="H24" s="21"/>
      <c r="T24" s="2"/>
      <c r="U24" s="21"/>
      <c r="W24" s="3"/>
      <c r="BD24" s="21"/>
      <c r="BE24" s="21"/>
      <c r="BH24" s="21"/>
      <c r="BI24" s="21"/>
    </row>
    <row r="25" spans="1:62" s="1" customFormat="1" x14ac:dyDescent="0.55000000000000004">
      <c r="A25" s="19"/>
      <c r="B25" s="11" t="s">
        <v>38</v>
      </c>
      <c r="C25" s="16">
        <v>41239999</v>
      </c>
      <c r="D25" s="20">
        <v>500</v>
      </c>
      <c r="E25" s="21">
        <v>0</v>
      </c>
      <c r="F25" s="21">
        <v>0</v>
      </c>
      <c r="G25" s="21">
        <v>80</v>
      </c>
      <c r="H25" s="21">
        <v>440</v>
      </c>
      <c r="I25" s="1">
        <f t="shared" si="5"/>
        <v>520</v>
      </c>
      <c r="S25" s="3"/>
      <c r="T25" s="2">
        <f t="shared" si="0"/>
        <v>1040</v>
      </c>
      <c r="U25" s="21"/>
      <c r="V25" s="1">
        <f t="shared" si="6"/>
        <v>1040</v>
      </c>
      <c r="W25" s="3"/>
      <c r="BD25" s="21">
        <v>40</v>
      </c>
      <c r="BE25" s="21">
        <v>40</v>
      </c>
      <c r="BF25" s="1">
        <f t="shared" si="3"/>
        <v>80</v>
      </c>
      <c r="BH25" s="21">
        <v>40</v>
      </c>
      <c r="BI25" s="21">
        <v>40</v>
      </c>
      <c r="BJ25" s="1">
        <f t="shared" si="4"/>
        <v>80</v>
      </c>
    </row>
    <row r="26" spans="1:62" s="1" customFormat="1" x14ac:dyDescent="0.55000000000000004">
      <c r="A26" s="19"/>
      <c r="B26" s="22" t="s">
        <v>76</v>
      </c>
      <c r="C26" s="26"/>
      <c r="D26" s="23">
        <f>SUM(D15:D25)</f>
        <v>70260</v>
      </c>
      <c r="E26" s="27">
        <f>SUM(E15:E25)</f>
        <v>5720.88</v>
      </c>
      <c r="F26" s="27">
        <f>SUM(F15:F25)</f>
        <v>5720.88</v>
      </c>
      <c r="G26" s="27">
        <f>SUM(G15:G25)</f>
        <v>7334.2</v>
      </c>
      <c r="H26" s="27">
        <f>SUM(H15:H25)</f>
        <v>75636.460000000006</v>
      </c>
      <c r="T26" s="2">
        <f t="shared" si="0"/>
        <v>82970.66</v>
      </c>
      <c r="U26" s="27">
        <f>SUM(U15:U25)</f>
        <v>159.1</v>
      </c>
      <c r="W26" s="3">
        <f>SUM(V15:V25)</f>
        <v>166100.42000000001</v>
      </c>
      <c r="BD26" s="27">
        <f>SUM(BD15:BD25)</f>
        <v>2066.2600000000002</v>
      </c>
      <c r="BE26" s="27">
        <f>SUM(BE15:BE25)</f>
        <v>5271.1</v>
      </c>
      <c r="BF26" s="1">
        <f t="shared" si="3"/>
        <v>7337.3600000000006</v>
      </c>
      <c r="BH26" s="27">
        <f>SUM(BH15:BH25)</f>
        <v>2066.2600000000002</v>
      </c>
      <c r="BI26" s="27">
        <f>SUM(BI15:BI25)</f>
        <v>5271.1</v>
      </c>
      <c r="BJ26" s="1">
        <f t="shared" si="4"/>
        <v>7337.3600000000006</v>
      </c>
    </row>
    <row r="27" spans="1:62" s="1" customFormat="1" x14ac:dyDescent="0.55000000000000004">
      <c r="A27" s="15" t="s">
        <v>93</v>
      </c>
      <c r="B27" s="11"/>
      <c r="C27" s="16"/>
      <c r="D27" s="20"/>
      <c r="E27" s="18"/>
      <c r="F27" s="18"/>
      <c r="G27" s="18"/>
      <c r="H27" s="18"/>
      <c r="T27" s="2">
        <f t="shared" si="0"/>
        <v>0</v>
      </c>
      <c r="U27" s="18"/>
      <c r="V27" s="1">
        <f t="shared" si="6"/>
        <v>0</v>
      </c>
      <c r="W27" s="3"/>
      <c r="BD27" s="18"/>
      <c r="BE27" s="18"/>
      <c r="BF27" s="1">
        <f t="shared" si="3"/>
        <v>0</v>
      </c>
      <c r="BH27" s="18"/>
      <c r="BI27" s="18"/>
      <c r="BJ27" s="1">
        <f t="shared" si="4"/>
        <v>0</v>
      </c>
    </row>
    <row r="28" spans="1:62" s="1" customFormat="1" x14ac:dyDescent="0.55000000000000004">
      <c r="A28" s="19"/>
      <c r="B28" s="11" t="s">
        <v>39</v>
      </c>
      <c r="C28" s="16">
        <v>41300003</v>
      </c>
      <c r="D28" s="20">
        <v>150000</v>
      </c>
      <c r="E28" s="21">
        <v>0</v>
      </c>
      <c r="F28" s="21">
        <v>0</v>
      </c>
      <c r="G28" s="21">
        <v>52526.39</v>
      </c>
      <c r="H28" s="21">
        <v>103276.95</v>
      </c>
      <c r="I28" s="1">
        <f t="shared" ref="I28:I29" si="7">SUM(G28:H28)</f>
        <v>155803.34</v>
      </c>
      <c r="S28" s="3"/>
      <c r="T28" s="2">
        <f t="shared" si="0"/>
        <v>311606.68</v>
      </c>
      <c r="U28" s="21"/>
      <c r="V28" s="1">
        <f t="shared" si="6"/>
        <v>311606.68</v>
      </c>
      <c r="W28" s="3"/>
      <c r="BD28" s="21">
        <v>29826.58</v>
      </c>
      <c r="BE28" s="21"/>
      <c r="BF28" s="1">
        <f t="shared" si="3"/>
        <v>29826.58</v>
      </c>
      <c r="BH28" s="21">
        <v>29826.58</v>
      </c>
      <c r="BI28" s="21"/>
      <c r="BJ28" s="1">
        <f t="shared" si="4"/>
        <v>29826.58</v>
      </c>
    </row>
    <row r="29" spans="1:62" s="1" customFormat="1" x14ac:dyDescent="0.55000000000000004">
      <c r="A29" s="19"/>
      <c r="B29" s="11" t="s">
        <v>79</v>
      </c>
      <c r="C29" s="16">
        <v>41300004</v>
      </c>
      <c r="D29" s="20">
        <v>500</v>
      </c>
      <c r="E29" s="21">
        <v>0</v>
      </c>
      <c r="F29" s="21">
        <v>0</v>
      </c>
      <c r="G29" s="21">
        <v>282</v>
      </c>
      <c r="H29" s="21">
        <v>0</v>
      </c>
      <c r="I29" s="1">
        <f t="shared" si="7"/>
        <v>282</v>
      </c>
      <c r="R29" s="3"/>
      <c r="T29" s="2">
        <f t="shared" si="0"/>
        <v>564</v>
      </c>
      <c r="U29" s="21"/>
      <c r="V29" s="1">
        <f t="shared" si="6"/>
        <v>564</v>
      </c>
      <c r="W29" s="3"/>
      <c r="BD29" s="21"/>
      <c r="BE29" s="21"/>
      <c r="BF29" s="1">
        <f t="shared" si="3"/>
        <v>0</v>
      </c>
      <c r="BH29" s="21"/>
      <c r="BI29" s="21"/>
      <c r="BJ29" s="1">
        <f t="shared" si="4"/>
        <v>0</v>
      </c>
    </row>
    <row r="30" spans="1:62" s="1" customFormat="1" x14ac:dyDescent="0.55000000000000004">
      <c r="A30" s="19"/>
      <c r="B30" s="22" t="s">
        <v>76</v>
      </c>
      <c r="C30" s="16"/>
      <c r="D30" s="23">
        <f>SUM(D28:D29)</f>
        <v>150500</v>
      </c>
      <c r="E30" s="27">
        <f>SUM(E28:E29)</f>
        <v>0</v>
      </c>
      <c r="F30" s="27">
        <f>SUM(F28:F29)</f>
        <v>0</v>
      </c>
      <c r="G30" s="27">
        <f>SUM(G28:G29)</f>
        <v>52808.39</v>
      </c>
      <c r="H30" s="27">
        <f>SUM(H28:H29)</f>
        <v>103276.95</v>
      </c>
      <c r="T30" s="2">
        <f t="shared" si="0"/>
        <v>156085.34</v>
      </c>
      <c r="U30" s="27">
        <f>SUM(U28:U29)</f>
        <v>0</v>
      </c>
      <c r="V30" s="1">
        <f>SUM(V28:V29)</f>
        <v>312170.68</v>
      </c>
      <c r="W30" s="3">
        <f>SUM(V27:V29)</f>
        <v>312170.68</v>
      </c>
      <c r="BD30" s="27">
        <f>SUM(BD28:BD29)</f>
        <v>29826.58</v>
      </c>
      <c r="BE30" s="27">
        <f>SUM(BE28:BE29)</f>
        <v>0</v>
      </c>
      <c r="BF30" s="1">
        <f t="shared" si="3"/>
        <v>29826.58</v>
      </c>
      <c r="BH30" s="27">
        <f>SUM(BH28:BH29)</f>
        <v>29826.58</v>
      </c>
      <c r="BI30" s="27">
        <f>SUM(BI28:BI29)</f>
        <v>0</v>
      </c>
      <c r="BJ30" s="1">
        <f t="shared" si="4"/>
        <v>29826.58</v>
      </c>
    </row>
    <row r="31" spans="1:62" s="1" customFormat="1" x14ac:dyDescent="0.55000000000000004">
      <c r="A31" s="15" t="s">
        <v>94</v>
      </c>
      <c r="B31" s="11"/>
      <c r="C31" s="16"/>
      <c r="D31" s="20"/>
      <c r="E31" s="25"/>
      <c r="F31" s="25"/>
      <c r="G31" s="25"/>
      <c r="H31" s="25"/>
      <c r="T31" s="2">
        <f t="shared" si="0"/>
        <v>0</v>
      </c>
      <c r="U31" s="25"/>
      <c r="V31" s="1">
        <f t="shared" si="6"/>
        <v>0</v>
      </c>
      <c r="W31" s="3"/>
      <c r="BD31" s="25"/>
      <c r="BE31" s="25"/>
      <c r="BF31" s="1">
        <f t="shared" si="3"/>
        <v>0</v>
      </c>
      <c r="BH31" s="25"/>
      <c r="BI31" s="25"/>
      <c r="BJ31" s="1">
        <f t="shared" si="4"/>
        <v>0</v>
      </c>
    </row>
    <row r="32" spans="1:62" s="1" customFormat="1" x14ac:dyDescent="0.55000000000000004">
      <c r="A32" s="15"/>
      <c r="B32" s="11"/>
      <c r="C32" s="16"/>
      <c r="D32" s="20">
        <v>0</v>
      </c>
      <c r="E32" s="18">
        <v>0</v>
      </c>
      <c r="F32" s="18">
        <v>0</v>
      </c>
      <c r="G32" s="18">
        <v>0</v>
      </c>
      <c r="H32" s="18">
        <v>0</v>
      </c>
      <c r="T32" s="2">
        <f t="shared" si="0"/>
        <v>0</v>
      </c>
      <c r="U32" s="18"/>
      <c r="V32" s="1">
        <f t="shared" si="6"/>
        <v>0</v>
      </c>
      <c r="W32" s="3"/>
      <c r="BD32" s="18">
        <v>0</v>
      </c>
      <c r="BE32" s="18"/>
      <c r="BF32" s="1">
        <f t="shared" si="3"/>
        <v>0</v>
      </c>
      <c r="BH32" s="18">
        <v>0</v>
      </c>
      <c r="BI32" s="18"/>
      <c r="BJ32" s="1">
        <f t="shared" si="4"/>
        <v>0</v>
      </c>
    </row>
    <row r="33" spans="1:62" s="1" customFormat="1" x14ac:dyDescent="0.55000000000000004">
      <c r="A33" s="15"/>
      <c r="B33" s="22" t="s">
        <v>76</v>
      </c>
      <c r="C33" s="16"/>
      <c r="D33" s="28">
        <f>SUM(D32)</f>
        <v>0</v>
      </c>
      <c r="E33" s="28">
        <f>SUM(E32)</f>
        <v>0</v>
      </c>
      <c r="F33" s="28">
        <f>SUM(F32)</f>
        <v>0</v>
      </c>
      <c r="G33" s="28">
        <f>SUM(G32)</f>
        <v>0</v>
      </c>
      <c r="H33" s="28">
        <f>SUM(H32)</f>
        <v>0</v>
      </c>
      <c r="T33" s="2">
        <f t="shared" si="0"/>
        <v>0</v>
      </c>
      <c r="U33" s="28">
        <f>SUM(U32)</f>
        <v>0</v>
      </c>
      <c r="V33" s="1">
        <f t="shared" si="6"/>
        <v>0</v>
      </c>
      <c r="W33" s="3">
        <f>SUM(V31)</f>
        <v>0</v>
      </c>
      <c r="BD33" s="28">
        <f>SUM(BD32)</f>
        <v>0</v>
      </c>
      <c r="BE33" s="28">
        <f>SUM(BE32)</f>
        <v>0</v>
      </c>
      <c r="BF33" s="1">
        <f t="shared" si="3"/>
        <v>0</v>
      </c>
      <c r="BH33" s="28">
        <f>SUM(BH32)</f>
        <v>0</v>
      </c>
      <c r="BI33" s="28">
        <f>SUM(BI32)</f>
        <v>0</v>
      </c>
      <c r="BJ33" s="1">
        <f t="shared" si="4"/>
        <v>0</v>
      </c>
    </row>
    <row r="34" spans="1:62" s="1" customFormat="1" x14ac:dyDescent="0.55000000000000004">
      <c r="A34" s="15" t="s">
        <v>95</v>
      </c>
      <c r="B34" s="11"/>
      <c r="C34" s="16"/>
      <c r="D34" s="20"/>
      <c r="E34" s="25"/>
      <c r="F34" s="25"/>
      <c r="G34" s="25"/>
      <c r="H34" s="25"/>
      <c r="T34" s="2">
        <f t="shared" si="0"/>
        <v>0</v>
      </c>
      <c r="U34" s="25"/>
      <c r="V34" s="1">
        <f t="shared" si="6"/>
        <v>0</v>
      </c>
      <c r="W34" s="3"/>
      <c r="BD34" s="25"/>
      <c r="BE34" s="25"/>
      <c r="BF34" s="1">
        <f t="shared" si="3"/>
        <v>0</v>
      </c>
      <c r="BH34" s="25"/>
      <c r="BI34" s="25"/>
      <c r="BJ34" s="1">
        <f t="shared" si="4"/>
        <v>0</v>
      </c>
    </row>
    <row r="35" spans="1:62" s="1" customFormat="1" x14ac:dyDescent="0.55000000000000004">
      <c r="A35" s="19"/>
      <c r="B35" s="11" t="s">
        <v>96</v>
      </c>
      <c r="C35" s="16">
        <v>41500004</v>
      </c>
      <c r="D35" s="20">
        <v>2000</v>
      </c>
      <c r="E35" s="21">
        <v>0</v>
      </c>
      <c r="F35" s="21">
        <v>0</v>
      </c>
      <c r="G35" s="21">
        <v>0</v>
      </c>
      <c r="H35" s="21">
        <v>0</v>
      </c>
      <c r="I35" s="1">
        <f t="shared" ref="I35:I36" si="8">SUM(G35:H35)</f>
        <v>0</v>
      </c>
      <c r="S35" s="3"/>
      <c r="T35" s="2">
        <f t="shared" si="0"/>
        <v>0</v>
      </c>
      <c r="U35" s="21"/>
      <c r="V35" s="1">
        <f t="shared" si="6"/>
        <v>0</v>
      </c>
      <c r="W35" s="3"/>
      <c r="BD35" s="21"/>
      <c r="BE35" s="21"/>
      <c r="BF35" s="1">
        <f t="shared" si="3"/>
        <v>0</v>
      </c>
      <c r="BH35" s="21"/>
      <c r="BI35" s="21"/>
      <c r="BJ35" s="1">
        <f t="shared" si="4"/>
        <v>0</v>
      </c>
    </row>
    <row r="36" spans="1:62" s="1" customFormat="1" x14ac:dyDescent="0.55000000000000004">
      <c r="A36" s="19"/>
      <c r="B36" s="11" t="s">
        <v>40</v>
      </c>
      <c r="C36" s="16">
        <v>41599999</v>
      </c>
      <c r="D36" s="20">
        <v>1500</v>
      </c>
      <c r="E36" s="21">
        <v>20</v>
      </c>
      <c r="F36" s="21">
        <v>20</v>
      </c>
      <c r="G36" s="21"/>
      <c r="H36" s="21">
        <v>300</v>
      </c>
      <c r="I36" s="1">
        <f t="shared" si="8"/>
        <v>300</v>
      </c>
      <c r="T36" s="2">
        <f t="shared" si="0"/>
        <v>600</v>
      </c>
      <c r="U36" s="21">
        <v>100</v>
      </c>
      <c r="V36" s="1">
        <f t="shared" si="6"/>
        <v>700</v>
      </c>
      <c r="W36" s="3"/>
      <c r="BD36" s="21"/>
      <c r="BE36" s="21">
        <v>200</v>
      </c>
      <c r="BF36" s="1">
        <f t="shared" si="3"/>
        <v>200</v>
      </c>
      <c r="BH36" s="21"/>
      <c r="BI36" s="21">
        <v>200</v>
      </c>
      <c r="BJ36" s="1">
        <f t="shared" si="4"/>
        <v>200</v>
      </c>
    </row>
    <row r="37" spans="1:62" s="1" customFormat="1" x14ac:dyDescent="0.55000000000000004">
      <c r="A37" s="8"/>
      <c r="B37" s="29" t="s">
        <v>76</v>
      </c>
      <c r="C37" s="30"/>
      <c r="D37" s="23">
        <f>SUM(D35:D36)</f>
        <v>3500</v>
      </c>
      <c r="E37" s="23">
        <f>SUM(E35:E36)</f>
        <v>20</v>
      </c>
      <c r="F37" s="23">
        <f>SUM(F35:F36)</f>
        <v>20</v>
      </c>
      <c r="G37" s="23">
        <f>SUM(G35:G36)</f>
        <v>0</v>
      </c>
      <c r="H37" s="23">
        <f>SUM(H35:H36)</f>
        <v>300</v>
      </c>
      <c r="T37" s="2">
        <f t="shared" si="0"/>
        <v>300</v>
      </c>
      <c r="U37" s="23">
        <f>SUM(U35:U36)</f>
        <v>100</v>
      </c>
      <c r="W37" s="3">
        <f>SUM(V35)</f>
        <v>0</v>
      </c>
      <c r="BD37" s="23">
        <f>SUM(BD35:BD36)</f>
        <v>0</v>
      </c>
      <c r="BE37" s="23">
        <f>SUM(BE35:BE36)</f>
        <v>200</v>
      </c>
      <c r="BF37" s="1">
        <f t="shared" si="3"/>
        <v>200</v>
      </c>
      <c r="BH37" s="23">
        <f>SUM(BH35:BH36)</f>
        <v>0</v>
      </c>
      <c r="BI37" s="23">
        <f>SUM(BI35:BI36)</f>
        <v>200</v>
      </c>
      <c r="BJ37" s="1">
        <f t="shared" si="4"/>
        <v>200</v>
      </c>
    </row>
    <row r="38" spans="1:62" s="1" customFormat="1" x14ac:dyDescent="0.55000000000000004">
      <c r="A38" s="31" t="s">
        <v>97</v>
      </c>
      <c r="B38" s="32"/>
      <c r="C38" s="14"/>
      <c r="D38" s="33">
        <v>0</v>
      </c>
      <c r="E38" s="25">
        <v>0</v>
      </c>
      <c r="F38" s="25">
        <v>0</v>
      </c>
      <c r="G38" s="25">
        <v>0</v>
      </c>
      <c r="H38" s="25">
        <v>0</v>
      </c>
      <c r="T38" s="2">
        <f t="shared" si="0"/>
        <v>0</v>
      </c>
      <c r="U38" s="25">
        <v>0</v>
      </c>
      <c r="V38" s="1">
        <f t="shared" si="6"/>
        <v>0</v>
      </c>
      <c r="W38" s="3"/>
      <c r="BD38" s="25">
        <v>0</v>
      </c>
      <c r="BE38" s="25">
        <v>0</v>
      </c>
      <c r="BF38" s="1">
        <f t="shared" si="3"/>
        <v>0</v>
      </c>
      <c r="BH38" s="25">
        <v>0</v>
      </c>
      <c r="BI38" s="25">
        <v>0</v>
      </c>
      <c r="BJ38" s="1">
        <f t="shared" si="4"/>
        <v>0</v>
      </c>
    </row>
    <row r="39" spans="1:62" s="1" customFormat="1" x14ac:dyDescent="0.55000000000000004">
      <c r="A39" s="34"/>
      <c r="B39" s="29" t="s">
        <v>76</v>
      </c>
      <c r="C39" s="30"/>
      <c r="D39" s="23">
        <f>SUM(D38)</f>
        <v>0</v>
      </c>
      <c r="E39" s="23">
        <f>SUM(E38)</f>
        <v>0</v>
      </c>
      <c r="F39" s="23">
        <f>SUM(F38)</f>
        <v>0</v>
      </c>
      <c r="G39" s="23">
        <f>SUM(G38)</f>
        <v>0</v>
      </c>
      <c r="H39" s="23">
        <f>SUM(H38)</f>
        <v>0</v>
      </c>
      <c r="T39" s="2">
        <f t="shared" si="0"/>
        <v>0</v>
      </c>
      <c r="U39" s="23">
        <f>SUM(U38)</f>
        <v>0</v>
      </c>
      <c r="V39" s="1">
        <f t="shared" si="6"/>
        <v>0</v>
      </c>
      <c r="W39" s="3"/>
      <c r="BD39" s="23">
        <f>SUM(BD38)</f>
        <v>0</v>
      </c>
      <c r="BE39" s="23">
        <f>SUM(BE38)</f>
        <v>0</v>
      </c>
      <c r="BF39" s="1">
        <f t="shared" si="3"/>
        <v>0</v>
      </c>
      <c r="BH39" s="23">
        <f>SUM(BH38)</f>
        <v>0</v>
      </c>
      <c r="BI39" s="23">
        <f>SUM(BI38)</f>
        <v>0</v>
      </c>
      <c r="BJ39" s="1">
        <f t="shared" si="4"/>
        <v>0</v>
      </c>
    </row>
    <row r="40" spans="1:62" s="1" customFormat="1" x14ac:dyDescent="0.55000000000000004">
      <c r="A40" s="31" t="s">
        <v>98</v>
      </c>
      <c r="B40" s="32"/>
      <c r="C40" s="14"/>
      <c r="D40" s="33"/>
      <c r="E40" s="25"/>
      <c r="F40" s="25"/>
      <c r="G40" s="25"/>
      <c r="H40" s="25"/>
      <c r="T40" s="2">
        <f t="shared" ref="T40:T57" si="9">SUM(G40:S40)</f>
        <v>0</v>
      </c>
      <c r="U40" s="25"/>
      <c r="V40" s="1">
        <f t="shared" si="6"/>
        <v>0</v>
      </c>
      <c r="W40" s="3"/>
      <c r="BD40" s="25"/>
      <c r="BE40" s="25"/>
      <c r="BF40" s="1">
        <f t="shared" si="3"/>
        <v>0</v>
      </c>
      <c r="BH40" s="25"/>
      <c r="BI40" s="25"/>
      <c r="BJ40" s="1">
        <f t="shared" si="4"/>
        <v>0</v>
      </c>
    </row>
    <row r="41" spans="1:62" s="1" customFormat="1" x14ac:dyDescent="0.55000000000000004">
      <c r="A41" s="15" t="s">
        <v>99</v>
      </c>
      <c r="B41" s="11"/>
      <c r="C41" s="16"/>
      <c r="D41" s="17"/>
      <c r="E41" s="18"/>
      <c r="F41" s="18"/>
      <c r="G41" s="18"/>
      <c r="H41" s="18"/>
      <c r="T41" s="2">
        <f t="shared" si="9"/>
        <v>0</v>
      </c>
      <c r="U41" s="18"/>
      <c r="V41" s="1">
        <f t="shared" si="6"/>
        <v>0</v>
      </c>
      <c r="W41" s="3"/>
      <c r="BD41" s="18"/>
      <c r="BE41" s="18"/>
      <c r="BF41" s="1">
        <f t="shared" si="3"/>
        <v>0</v>
      </c>
      <c r="BH41" s="18"/>
      <c r="BI41" s="18"/>
      <c r="BJ41" s="1">
        <f t="shared" si="4"/>
        <v>0</v>
      </c>
    </row>
    <row r="42" spans="1:62" s="1" customFormat="1" x14ac:dyDescent="0.55000000000000004">
      <c r="A42" s="19"/>
      <c r="B42" s="11" t="s">
        <v>100</v>
      </c>
      <c r="C42" s="16">
        <v>42100001</v>
      </c>
      <c r="D42" s="20">
        <v>450000</v>
      </c>
      <c r="E42" s="21" t="s">
        <v>362</v>
      </c>
      <c r="F42" s="21">
        <v>0</v>
      </c>
      <c r="G42" s="21">
        <v>34652.480000000003</v>
      </c>
      <c r="H42" s="21">
        <v>433018.47</v>
      </c>
      <c r="I42" s="1">
        <f t="shared" ref="I42:I52" si="10">SUM(G42:H42)</f>
        <v>467670.94999999995</v>
      </c>
      <c r="S42" s="3"/>
      <c r="T42" s="2">
        <f t="shared" si="9"/>
        <v>935341.89999999991</v>
      </c>
      <c r="U42" s="21">
        <v>49887.63</v>
      </c>
      <c r="V42" s="1">
        <f t="shared" si="6"/>
        <v>985229.52999999991</v>
      </c>
      <c r="W42" s="3"/>
      <c r="BD42" s="21">
        <v>31315.69</v>
      </c>
      <c r="BE42" s="21">
        <v>122353.02</v>
      </c>
      <c r="BF42" s="1">
        <f t="shared" si="3"/>
        <v>153668.71</v>
      </c>
      <c r="BH42" s="21">
        <v>31315.69</v>
      </c>
      <c r="BI42" s="21">
        <v>122353.02</v>
      </c>
      <c r="BJ42" s="1">
        <f t="shared" si="4"/>
        <v>153668.71</v>
      </c>
    </row>
    <row r="43" spans="1:62" s="1" customFormat="1" x14ac:dyDescent="0.55000000000000004">
      <c r="A43" s="19"/>
      <c r="B43" s="11" t="s">
        <v>101</v>
      </c>
      <c r="C43" s="16">
        <v>42100002</v>
      </c>
      <c r="D43" s="20">
        <v>8520000</v>
      </c>
      <c r="E43" s="21">
        <v>836643.82</v>
      </c>
      <c r="F43" s="21">
        <v>836643.82</v>
      </c>
      <c r="G43" s="21">
        <v>812722.84</v>
      </c>
      <c r="H43" s="21">
        <v>8178877</v>
      </c>
      <c r="I43" s="1">
        <f t="shared" si="10"/>
        <v>8991599.8399999999</v>
      </c>
      <c r="S43" s="3"/>
      <c r="T43" s="2">
        <f t="shared" si="9"/>
        <v>17983199.68</v>
      </c>
      <c r="U43" s="21">
        <v>1341392.78</v>
      </c>
      <c r="V43" s="1">
        <f t="shared" si="6"/>
        <v>19324592.460000001</v>
      </c>
      <c r="W43" s="3"/>
      <c r="BD43" s="21">
        <v>777376.62</v>
      </c>
      <c r="BE43" s="21">
        <v>2102205.69</v>
      </c>
      <c r="BF43" s="1">
        <f t="shared" si="3"/>
        <v>2879582.31</v>
      </c>
      <c r="BH43" s="21">
        <v>777376.62</v>
      </c>
      <c r="BI43" s="21">
        <v>2102205.69</v>
      </c>
      <c r="BJ43" s="1">
        <f t="shared" si="4"/>
        <v>2879582.31</v>
      </c>
    </row>
    <row r="44" spans="1:62" s="1" customFormat="1" x14ac:dyDescent="0.55000000000000004">
      <c r="A44" s="19"/>
      <c r="B44" s="11" t="s">
        <v>44</v>
      </c>
      <c r="C44" s="16">
        <v>42100004</v>
      </c>
      <c r="D44" s="20">
        <v>2700000</v>
      </c>
      <c r="E44" s="21">
        <v>146620.85999999999</v>
      </c>
      <c r="F44" s="21">
        <v>146620.85999999999</v>
      </c>
      <c r="G44" s="21">
        <v>408412.02</v>
      </c>
      <c r="H44" s="21">
        <v>2425900.37</v>
      </c>
      <c r="I44" s="1">
        <f t="shared" si="10"/>
        <v>2834312.39</v>
      </c>
      <c r="P44" s="3"/>
      <c r="T44" s="2">
        <f t="shared" si="9"/>
        <v>5668624.7800000003</v>
      </c>
      <c r="U44" s="21">
        <v>369376.24</v>
      </c>
      <c r="V44" s="1">
        <f t="shared" si="6"/>
        <v>6038001.0200000005</v>
      </c>
      <c r="W44" s="3"/>
      <c r="BD44" s="21">
        <v>188340.5</v>
      </c>
      <c r="BE44" s="21">
        <v>638553</v>
      </c>
      <c r="BF44" s="1">
        <f t="shared" si="3"/>
        <v>826893.5</v>
      </c>
      <c r="BH44" s="21">
        <v>188340.5</v>
      </c>
      <c r="BI44" s="21">
        <v>638553</v>
      </c>
      <c r="BJ44" s="1">
        <f t="shared" si="4"/>
        <v>826893.5</v>
      </c>
    </row>
    <row r="45" spans="1:62" s="1" customFormat="1" x14ac:dyDescent="0.55000000000000004">
      <c r="A45" s="19"/>
      <c r="B45" s="11" t="s">
        <v>46</v>
      </c>
      <c r="C45" s="16">
        <v>42100005</v>
      </c>
      <c r="D45" s="20">
        <v>100000</v>
      </c>
      <c r="E45" s="21">
        <v>0</v>
      </c>
      <c r="F45" s="21">
        <v>0</v>
      </c>
      <c r="G45" s="21">
        <v>23557.8</v>
      </c>
      <c r="H45" s="21">
        <v>92727.72</v>
      </c>
      <c r="I45" s="1">
        <f t="shared" si="10"/>
        <v>116285.52</v>
      </c>
      <c r="R45" s="3"/>
      <c r="T45" s="2">
        <f t="shared" si="9"/>
        <v>232571.04</v>
      </c>
      <c r="U45" s="21"/>
      <c r="V45" s="1">
        <f t="shared" si="6"/>
        <v>232571.04</v>
      </c>
      <c r="W45" s="3"/>
      <c r="BD45" s="21"/>
      <c r="BE45" s="21">
        <v>22943.64</v>
      </c>
      <c r="BF45" s="1">
        <f t="shared" si="3"/>
        <v>22943.64</v>
      </c>
      <c r="BH45" s="21"/>
      <c r="BI45" s="21">
        <v>22943.64</v>
      </c>
      <c r="BJ45" s="1">
        <f t="shared" si="4"/>
        <v>22943.64</v>
      </c>
    </row>
    <row r="46" spans="1:62" s="1" customFormat="1" x14ac:dyDescent="0.55000000000000004">
      <c r="A46" s="19"/>
      <c r="B46" s="11" t="s">
        <v>47</v>
      </c>
      <c r="C46" s="16">
        <v>42100006</v>
      </c>
      <c r="D46" s="20">
        <v>5000000</v>
      </c>
      <c r="E46" s="21">
        <v>447828.76</v>
      </c>
      <c r="F46" s="21">
        <v>447828.76</v>
      </c>
      <c r="G46" s="21"/>
      <c r="H46" s="21">
        <v>0</v>
      </c>
      <c r="I46" s="1">
        <f t="shared" si="10"/>
        <v>0</v>
      </c>
      <c r="P46" s="3"/>
      <c r="T46" s="2">
        <f t="shared" si="9"/>
        <v>0</v>
      </c>
      <c r="U46" s="21"/>
      <c r="V46" s="1">
        <f t="shared" si="6"/>
        <v>0</v>
      </c>
      <c r="W46" s="3"/>
      <c r="BD46" s="21"/>
      <c r="BE46" s="21"/>
      <c r="BF46" s="1">
        <f t="shared" si="3"/>
        <v>0</v>
      </c>
      <c r="BH46" s="21"/>
      <c r="BI46" s="21"/>
      <c r="BJ46" s="1">
        <f t="shared" si="4"/>
        <v>0</v>
      </c>
    </row>
    <row r="47" spans="1:62" s="1" customFormat="1" x14ac:dyDescent="0.55000000000000004">
      <c r="A47" s="19"/>
      <c r="B47" s="11" t="s">
        <v>49</v>
      </c>
      <c r="C47" s="16">
        <v>42100011</v>
      </c>
      <c r="D47" s="20">
        <v>500</v>
      </c>
      <c r="E47" s="21">
        <v>0</v>
      </c>
      <c r="F47" s="21">
        <v>0</v>
      </c>
      <c r="G47" s="21">
        <v>63</v>
      </c>
      <c r="H47" s="21">
        <v>18</v>
      </c>
      <c r="I47" s="1">
        <f t="shared" si="10"/>
        <v>81</v>
      </c>
      <c r="T47" s="2">
        <f t="shared" si="9"/>
        <v>162</v>
      </c>
      <c r="U47" s="21">
        <v>6</v>
      </c>
      <c r="V47" s="1">
        <f t="shared" si="6"/>
        <v>168</v>
      </c>
      <c r="W47" s="3"/>
      <c r="BD47" s="21"/>
      <c r="BE47" s="21">
        <v>18</v>
      </c>
      <c r="BF47" s="1">
        <f t="shared" si="3"/>
        <v>18</v>
      </c>
      <c r="BH47" s="21"/>
      <c r="BI47" s="21">
        <v>18</v>
      </c>
      <c r="BJ47" s="1">
        <f t="shared" si="4"/>
        <v>18</v>
      </c>
    </row>
    <row r="48" spans="1:62" s="1" customFormat="1" x14ac:dyDescent="0.55000000000000004">
      <c r="A48" s="19"/>
      <c r="B48" s="11" t="s">
        <v>50</v>
      </c>
      <c r="C48" s="16">
        <v>42100012</v>
      </c>
      <c r="D48" s="20">
        <v>3300000</v>
      </c>
      <c r="E48" s="21">
        <v>0</v>
      </c>
      <c r="F48" s="21">
        <v>0</v>
      </c>
      <c r="G48" s="21">
        <v>37132.230000000003</v>
      </c>
      <c r="H48" s="21">
        <v>2947287.06</v>
      </c>
      <c r="I48" s="1">
        <f t="shared" si="10"/>
        <v>2984419.29</v>
      </c>
      <c r="T48" s="2">
        <f t="shared" si="9"/>
        <v>5968838.5800000001</v>
      </c>
      <c r="U48" s="21">
        <v>1218770.08</v>
      </c>
      <c r="V48" s="1">
        <f t="shared" si="6"/>
        <v>7187608.6600000001</v>
      </c>
      <c r="W48" s="3"/>
      <c r="BD48" s="21">
        <v>640502.64</v>
      </c>
      <c r="BE48" s="21">
        <v>1250009.06</v>
      </c>
      <c r="BF48" s="1">
        <f t="shared" si="3"/>
        <v>1890511.7000000002</v>
      </c>
      <c r="BH48" s="21">
        <v>640502.64</v>
      </c>
      <c r="BI48" s="21">
        <v>1250009.06</v>
      </c>
      <c r="BJ48" s="1">
        <f t="shared" si="4"/>
        <v>1890511.7000000002</v>
      </c>
    </row>
    <row r="49" spans="1:62" s="1" customFormat="1" x14ac:dyDescent="0.55000000000000004">
      <c r="A49" s="19"/>
      <c r="B49" s="11" t="s">
        <v>102</v>
      </c>
      <c r="C49" s="16">
        <v>42100013</v>
      </c>
      <c r="D49" s="20">
        <v>650000</v>
      </c>
      <c r="E49" s="21">
        <v>189107.35</v>
      </c>
      <c r="F49" s="21">
        <v>189107.35</v>
      </c>
      <c r="G49" s="21"/>
      <c r="H49" s="21">
        <v>689365.58</v>
      </c>
      <c r="I49" s="1">
        <f t="shared" si="10"/>
        <v>689365.58</v>
      </c>
      <c r="T49" s="2">
        <f t="shared" si="9"/>
        <v>1378731.16</v>
      </c>
      <c r="U49" s="21">
        <v>8957.1299999999992</v>
      </c>
      <c r="V49" s="1">
        <f t="shared" si="6"/>
        <v>1387688.2899999998</v>
      </c>
      <c r="W49" s="3"/>
      <c r="BD49" s="21">
        <v>0</v>
      </c>
      <c r="BE49" s="21">
        <v>8957.1299999999992</v>
      </c>
      <c r="BF49" s="1">
        <f t="shared" si="3"/>
        <v>8957.1299999999992</v>
      </c>
      <c r="BH49" s="21">
        <v>0</v>
      </c>
      <c r="BI49" s="21">
        <v>8957.1299999999992</v>
      </c>
      <c r="BJ49" s="1">
        <f t="shared" si="4"/>
        <v>8957.1299999999992</v>
      </c>
    </row>
    <row r="50" spans="1:62" s="1" customFormat="1" x14ac:dyDescent="0.55000000000000004">
      <c r="A50" s="19"/>
      <c r="B50" s="11" t="s">
        <v>53</v>
      </c>
      <c r="C50" s="16">
        <v>42100014</v>
      </c>
      <c r="D50" s="20">
        <v>3000</v>
      </c>
      <c r="E50" s="21">
        <v>0</v>
      </c>
      <c r="F50" s="21">
        <v>0</v>
      </c>
      <c r="G50" s="21"/>
      <c r="H50" s="21">
        <v>2191</v>
      </c>
      <c r="I50" s="1">
        <f t="shared" si="10"/>
        <v>2191</v>
      </c>
      <c r="T50" s="2">
        <f t="shared" si="9"/>
        <v>4382</v>
      </c>
      <c r="U50" s="21"/>
      <c r="V50" s="1">
        <f t="shared" si="6"/>
        <v>4382</v>
      </c>
      <c r="W50" s="3"/>
      <c r="BD50" s="21">
        <v>768.64</v>
      </c>
      <c r="BE50" s="21"/>
      <c r="BF50" s="1">
        <f t="shared" si="3"/>
        <v>768.64</v>
      </c>
      <c r="BH50" s="21">
        <v>768.64</v>
      </c>
      <c r="BI50" s="21"/>
      <c r="BJ50" s="1">
        <f t="shared" si="4"/>
        <v>768.64</v>
      </c>
    </row>
    <row r="51" spans="1:62" s="1" customFormat="1" x14ac:dyDescent="0.55000000000000004">
      <c r="A51" s="19"/>
      <c r="B51" s="11" t="s">
        <v>103</v>
      </c>
      <c r="C51" s="16">
        <v>42100015</v>
      </c>
      <c r="D51" s="20">
        <v>700000</v>
      </c>
      <c r="E51" s="35">
        <v>42047</v>
      </c>
      <c r="F51" s="35">
        <v>42047</v>
      </c>
      <c r="G51" s="35">
        <v>55685</v>
      </c>
      <c r="H51" s="35">
        <v>687458</v>
      </c>
      <c r="I51" s="1">
        <f t="shared" si="10"/>
        <v>743143</v>
      </c>
      <c r="R51" s="3"/>
      <c r="T51" s="2">
        <f t="shared" si="9"/>
        <v>1486286</v>
      </c>
      <c r="U51" s="35">
        <v>105595</v>
      </c>
      <c r="V51" s="1">
        <f t="shared" si="6"/>
        <v>1591881</v>
      </c>
      <c r="W51" s="3"/>
      <c r="BD51" s="35">
        <v>60383</v>
      </c>
      <c r="BE51" s="35">
        <v>144408</v>
      </c>
      <c r="BF51" s="1">
        <f t="shared" si="3"/>
        <v>204791</v>
      </c>
      <c r="BH51" s="35">
        <v>60383</v>
      </c>
      <c r="BI51" s="35">
        <v>144408</v>
      </c>
      <c r="BJ51" s="1">
        <f t="shared" si="4"/>
        <v>204791</v>
      </c>
    </row>
    <row r="52" spans="1:62" s="1" customFormat="1" x14ac:dyDescent="0.55000000000000004">
      <c r="A52" s="19"/>
      <c r="B52" s="11" t="s">
        <v>56</v>
      </c>
      <c r="C52" s="16"/>
      <c r="D52" s="20">
        <v>500</v>
      </c>
      <c r="E52" s="35">
        <v>0</v>
      </c>
      <c r="F52" s="35">
        <v>0</v>
      </c>
      <c r="G52" s="35">
        <v>510</v>
      </c>
      <c r="H52" s="35">
        <v>520</v>
      </c>
      <c r="I52" s="1">
        <f t="shared" si="10"/>
        <v>1030</v>
      </c>
      <c r="T52" s="2">
        <f t="shared" si="9"/>
        <v>2060</v>
      </c>
      <c r="U52" s="35"/>
      <c r="V52" s="1">
        <f t="shared" si="6"/>
        <v>2060</v>
      </c>
      <c r="W52" s="3"/>
      <c r="BD52" s="35"/>
      <c r="BE52" s="35"/>
      <c r="BF52" s="1">
        <f t="shared" si="3"/>
        <v>0</v>
      </c>
      <c r="BH52" s="35"/>
      <c r="BI52" s="35"/>
      <c r="BJ52" s="1">
        <f t="shared" si="4"/>
        <v>0</v>
      </c>
    </row>
    <row r="53" spans="1:62" s="1" customFormat="1" x14ac:dyDescent="0.55000000000000004">
      <c r="A53" s="19"/>
      <c r="B53" s="22" t="s">
        <v>76</v>
      </c>
      <c r="C53" s="16"/>
      <c r="D53" s="36">
        <f>SUM(D42:D52)</f>
        <v>21424000</v>
      </c>
      <c r="E53" s="36">
        <f>SUM(E42:E52)</f>
        <v>1662247.79</v>
      </c>
      <c r="F53" s="36">
        <f>SUM(F42:F52)</f>
        <v>1662247.79</v>
      </c>
      <c r="G53" s="36">
        <f>SUM(G42:G52)</f>
        <v>1372735.3699999999</v>
      </c>
      <c r="H53" s="36">
        <f>SUM(H42:H52)</f>
        <v>15457363.200000001</v>
      </c>
      <c r="T53" s="2">
        <f t="shared" si="9"/>
        <v>16830098.57</v>
      </c>
      <c r="U53" s="36">
        <f>SUM(U42:U52)</f>
        <v>3093984.86</v>
      </c>
      <c r="W53" s="3">
        <f>SUM(V40:V52)</f>
        <v>36754182</v>
      </c>
      <c r="BD53" s="36">
        <f>SUM(BD42:BD52)</f>
        <v>1698687.0899999999</v>
      </c>
      <c r="BE53" s="36">
        <f>SUM(BE42:BE52)</f>
        <v>4289447.54</v>
      </c>
      <c r="BF53" s="1">
        <f t="shared" si="3"/>
        <v>5988134.6299999999</v>
      </c>
      <c r="BH53" s="36">
        <f>SUM(BH42:BH52)</f>
        <v>1698687.0899999999</v>
      </c>
      <c r="BI53" s="36">
        <f>SUM(BI42:BI52)</f>
        <v>4289447.54</v>
      </c>
      <c r="BJ53" s="1">
        <f t="shared" si="4"/>
        <v>5988134.6299999999</v>
      </c>
    </row>
    <row r="54" spans="1:62" s="1" customFormat="1" x14ac:dyDescent="0.55000000000000004">
      <c r="A54" s="15" t="s">
        <v>104</v>
      </c>
      <c r="B54" s="11"/>
      <c r="C54" s="16"/>
      <c r="D54" s="37"/>
      <c r="E54" s="38"/>
      <c r="F54" s="38"/>
      <c r="G54" s="38"/>
      <c r="H54" s="38"/>
      <c r="T54" s="2">
        <f t="shared" si="9"/>
        <v>0</v>
      </c>
      <c r="U54" s="38"/>
      <c r="V54" s="1">
        <f t="shared" si="6"/>
        <v>0</v>
      </c>
      <c r="W54" s="3"/>
      <c r="BD54" s="38"/>
      <c r="BE54" s="38"/>
      <c r="BF54" s="1">
        <f t="shared" si="3"/>
        <v>0</v>
      </c>
      <c r="BH54" s="38"/>
      <c r="BI54" s="38"/>
      <c r="BJ54" s="1">
        <f t="shared" si="4"/>
        <v>0</v>
      </c>
    </row>
    <row r="55" spans="1:62" s="1" customFormat="1" x14ac:dyDescent="0.55000000000000004">
      <c r="A55" s="15" t="s">
        <v>105</v>
      </c>
      <c r="B55" s="11"/>
      <c r="C55" s="16"/>
      <c r="D55" s="39"/>
      <c r="E55" s="40"/>
      <c r="F55" s="40"/>
      <c r="G55" s="40"/>
      <c r="H55" s="40"/>
      <c r="T55" s="2">
        <f t="shared" si="9"/>
        <v>0</v>
      </c>
      <c r="U55" s="40"/>
      <c r="V55" s="1">
        <f t="shared" si="6"/>
        <v>0</v>
      </c>
      <c r="W55" s="3"/>
      <c r="BD55" s="40"/>
      <c r="BE55" s="40"/>
      <c r="BF55" s="1">
        <f t="shared" si="3"/>
        <v>0</v>
      </c>
      <c r="BH55" s="40"/>
      <c r="BI55" s="40"/>
      <c r="BJ55" s="1">
        <f t="shared" si="4"/>
        <v>0</v>
      </c>
    </row>
    <row r="56" spans="1:62" s="1" customFormat="1" x14ac:dyDescent="0.55000000000000004">
      <c r="A56" s="19"/>
      <c r="B56" s="11" t="s">
        <v>106</v>
      </c>
      <c r="C56" s="16">
        <v>43100002</v>
      </c>
      <c r="D56" s="37">
        <v>21178240</v>
      </c>
      <c r="E56" s="38">
        <v>2274681</v>
      </c>
      <c r="F56" s="38">
        <v>2274681</v>
      </c>
      <c r="G56" s="38">
        <v>0</v>
      </c>
      <c r="H56" s="38">
        <v>4322598</v>
      </c>
      <c r="I56" s="1">
        <f t="shared" ref="I56:I57" si="11">SUM(G56:H56)</f>
        <v>4322598</v>
      </c>
      <c r="T56" s="2">
        <f t="shared" si="9"/>
        <v>8645196</v>
      </c>
      <c r="U56" s="38">
        <v>2161299</v>
      </c>
      <c r="V56" s="1">
        <f t="shared" si="6"/>
        <v>10806495</v>
      </c>
      <c r="W56" s="3"/>
      <c r="BD56" s="38"/>
      <c r="BE56" s="38">
        <v>4322598</v>
      </c>
      <c r="BF56" s="1">
        <f t="shared" si="3"/>
        <v>4322598</v>
      </c>
      <c r="BH56" s="38"/>
      <c r="BI56" s="38">
        <v>4322598</v>
      </c>
      <c r="BJ56" s="1">
        <f t="shared" si="4"/>
        <v>4322598</v>
      </c>
    </row>
    <row r="57" spans="1:62" s="1" customFormat="1" x14ac:dyDescent="0.55000000000000004">
      <c r="A57" s="19"/>
      <c r="B57" s="11" t="s">
        <v>107</v>
      </c>
      <c r="C57" s="16"/>
      <c r="D57" s="37"/>
      <c r="E57" s="38"/>
      <c r="F57" s="38"/>
      <c r="G57" s="38"/>
      <c r="H57" s="38"/>
      <c r="I57" s="1">
        <f t="shared" si="11"/>
        <v>0</v>
      </c>
      <c r="T57" s="2">
        <f t="shared" si="9"/>
        <v>0</v>
      </c>
      <c r="U57" s="38"/>
      <c r="V57" s="1">
        <f t="shared" si="6"/>
        <v>0</v>
      </c>
      <c r="W57" s="3"/>
      <c r="BD57" s="38"/>
      <c r="BE57" s="38"/>
      <c r="BF57" s="1">
        <f t="shared" si="3"/>
        <v>0</v>
      </c>
      <c r="BH57" s="38"/>
      <c r="BI57" s="38"/>
      <c r="BJ57" s="1">
        <f t="shared" si="4"/>
        <v>0</v>
      </c>
    </row>
    <row r="58" spans="1:62" s="1" customFormat="1" x14ac:dyDescent="0.55000000000000004">
      <c r="A58" s="19"/>
      <c r="B58" s="11" t="s">
        <v>349</v>
      </c>
      <c r="C58" s="16"/>
      <c r="D58" s="37"/>
      <c r="E58" s="38">
        <v>2678400</v>
      </c>
      <c r="F58" s="38">
        <v>2678400</v>
      </c>
      <c r="G58" s="38"/>
      <c r="H58" s="38"/>
      <c r="T58" s="2"/>
      <c r="U58" s="38"/>
      <c r="W58" s="3"/>
      <c r="BD58" s="38"/>
      <c r="BE58" s="38"/>
      <c r="BH58" s="38"/>
      <c r="BI58" s="38"/>
    </row>
    <row r="59" spans="1:62" s="1" customFormat="1" x14ac:dyDescent="0.55000000000000004">
      <c r="A59" s="19"/>
      <c r="B59" s="11" t="s">
        <v>348</v>
      </c>
      <c r="C59" s="16"/>
      <c r="D59" s="37"/>
      <c r="E59" s="38"/>
      <c r="F59" s="38"/>
      <c r="G59" s="38"/>
      <c r="H59" s="38"/>
      <c r="T59" s="2"/>
      <c r="U59" s="38"/>
      <c r="W59" s="3"/>
      <c r="BD59" s="38"/>
      <c r="BE59" s="38"/>
      <c r="BH59" s="38"/>
      <c r="BI59" s="38"/>
    </row>
    <row r="60" spans="1:62" s="1" customFormat="1" x14ac:dyDescent="0.55000000000000004">
      <c r="A60" s="19"/>
      <c r="B60" s="11" t="s">
        <v>343</v>
      </c>
      <c r="C60" s="16"/>
      <c r="D60" s="37"/>
      <c r="E60" s="38"/>
      <c r="F60" s="38"/>
      <c r="G60" s="38"/>
      <c r="H60" s="38"/>
      <c r="T60" s="2"/>
      <c r="U60" s="38"/>
      <c r="W60" s="3"/>
      <c r="BD60" s="38"/>
      <c r="BE60" s="38"/>
      <c r="BH60" s="38"/>
      <c r="BI60" s="38"/>
    </row>
    <row r="61" spans="1:62" s="1" customFormat="1" x14ac:dyDescent="0.55000000000000004">
      <c r="A61" s="19"/>
      <c r="B61" s="11" t="s">
        <v>350</v>
      </c>
      <c r="C61" s="16"/>
      <c r="D61" s="37"/>
      <c r="E61" s="38">
        <v>744000</v>
      </c>
      <c r="F61" s="38">
        <v>744000</v>
      </c>
      <c r="G61" s="38"/>
      <c r="H61" s="38"/>
      <c r="T61" s="2"/>
      <c r="U61" s="38"/>
      <c r="W61" s="3"/>
      <c r="BD61" s="38"/>
      <c r="BE61" s="38"/>
      <c r="BH61" s="38"/>
      <c r="BI61" s="38"/>
    </row>
    <row r="62" spans="1:62" s="1" customFormat="1" x14ac:dyDescent="0.55000000000000004">
      <c r="A62" s="19"/>
      <c r="B62" s="11" t="s">
        <v>351</v>
      </c>
      <c r="C62" s="16"/>
      <c r="D62" s="37"/>
      <c r="E62" s="38"/>
      <c r="F62" s="38"/>
      <c r="G62" s="38"/>
      <c r="H62" s="38"/>
      <c r="T62" s="2"/>
      <c r="U62" s="38"/>
      <c r="W62" s="3"/>
      <c r="BD62" s="38"/>
      <c r="BE62" s="38"/>
      <c r="BH62" s="38"/>
      <c r="BI62" s="38"/>
    </row>
    <row r="63" spans="1:62" s="1" customFormat="1" x14ac:dyDescent="0.55000000000000004">
      <c r="A63" s="19"/>
      <c r="B63" s="11" t="s">
        <v>352</v>
      </c>
      <c r="C63" s="16"/>
      <c r="D63" s="37"/>
      <c r="E63" s="38"/>
      <c r="F63" s="38"/>
      <c r="G63" s="38"/>
      <c r="H63" s="38"/>
      <c r="T63" s="2"/>
      <c r="U63" s="38"/>
      <c r="W63" s="3"/>
      <c r="BD63" s="38"/>
      <c r="BE63" s="38"/>
      <c r="BH63" s="38"/>
      <c r="BI63" s="38"/>
    </row>
    <row r="64" spans="1:62" s="1" customFormat="1" x14ac:dyDescent="0.55000000000000004">
      <c r="A64" s="19"/>
      <c r="B64" s="11" t="s">
        <v>353</v>
      </c>
      <c r="C64" s="16"/>
      <c r="D64" s="37"/>
      <c r="E64" s="38">
        <v>6000</v>
      </c>
      <c r="F64" s="38">
        <v>6000</v>
      </c>
      <c r="G64" s="38"/>
      <c r="H64" s="38"/>
      <c r="T64" s="2"/>
      <c r="U64" s="38"/>
      <c r="W64" s="3"/>
      <c r="BD64" s="38"/>
      <c r="BE64" s="38"/>
      <c r="BH64" s="38"/>
      <c r="BI64" s="38"/>
    </row>
    <row r="65" spans="1:62" s="1" customFormat="1" x14ac:dyDescent="0.55000000000000004">
      <c r="A65" s="19"/>
      <c r="B65" s="11" t="s">
        <v>354</v>
      </c>
      <c r="C65" s="16"/>
      <c r="D65" s="37"/>
      <c r="E65" s="38"/>
      <c r="F65" s="38"/>
      <c r="G65" s="38"/>
      <c r="H65" s="38"/>
      <c r="T65" s="2"/>
      <c r="U65" s="38"/>
      <c r="W65" s="3"/>
      <c r="BD65" s="38"/>
      <c r="BE65" s="38"/>
      <c r="BH65" s="38"/>
      <c r="BI65" s="38"/>
    </row>
    <row r="66" spans="1:62" s="1" customFormat="1" x14ac:dyDescent="0.55000000000000004">
      <c r="A66" s="19"/>
      <c r="B66" s="11" t="s">
        <v>355</v>
      </c>
      <c r="C66" s="16"/>
      <c r="D66" s="37"/>
      <c r="E66" s="38"/>
      <c r="F66" s="38"/>
      <c r="G66" s="38"/>
      <c r="H66" s="38"/>
      <c r="T66" s="2"/>
      <c r="U66" s="38"/>
      <c r="W66" s="3"/>
      <c r="BD66" s="38"/>
      <c r="BE66" s="38"/>
      <c r="BH66" s="38"/>
      <c r="BI66" s="38"/>
    </row>
    <row r="67" spans="1:62" s="1" customFormat="1" x14ac:dyDescent="0.55000000000000004">
      <c r="A67" s="19"/>
      <c r="B67" s="11" t="s">
        <v>356</v>
      </c>
      <c r="C67" s="16"/>
      <c r="D67" s="37"/>
      <c r="E67" s="38">
        <v>407000</v>
      </c>
      <c r="F67" s="38">
        <v>407000</v>
      </c>
      <c r="G67" s="38"/>
      <c r="H67" s="38"/>
      <c r="T67" s="2"/>
      <c r="U67" s="38"/>
      <c r="W67" s="3"/>
      <c r="BD67" s="38"/>
      <c r="BE67" s="38"/>
      <c r="BH67" s="38"/>
      <c r="BI67" s="38"/>
    </row>
    <row r="68" spans="1:62" s="1" customFormat="1" x14ac:dyDescent="0.55000000000000004">
      <c r="A68" s="19"/>
      <c r="B68" s="11" t="s">
        <v>357</v>
      </c>
      <c r="C68" s="16"/>
      <c r="D68" s="37"/>
      <c r="E68" s="38"/>
      <c r="F68" s="38"/>
      <c r="G68" s="38"/>
      <c r="H68" s="38"/>
      <c r="T68" s="2"/>
      <c r="U68" s="38"/>
      <c r="W68" s="3"/>
      <c r="BD68" s="38"/>
      <c r="BE68" s="38"/>
      <c r="BH68" s="38"/>
      <c r="BI68" s="38"/>
    </row>
    <row r="69" spans="1:62" s="1" customFormat="1" x14ac:dyDescent="0.55000000000000004">
      <c r="A69" s="19"/>
      <c r="B69" s="11" t="s">
        <v>109</v>
      </c>
      <c r="C69" s="16"/>
      <c r="D69" s="37"/>
      <c r="E69" s="38">
        <v>194973</v>
      </c>
      <c r="F69" s="38">
        <v>194973</v>
      </c>
      <c r="G69" s="38"/>
      <c r="H69" s="38"/>
      <c r="T69" s="2"/>
      <c r="U69" s="38"/>
      <c r="W69" s="3"/>
      <c r="BD69" s="38"/>
      <c r="BE69" s="38"/>
      <c r="BH69" s="38"/>
      <c r="BI69" s="38"/>
    </row>
    <row r="70" spans="1:62" s="1" customFormat="1" x14ac:dyDescent="0.55000000000000004">
      <c r="A70" s="19"/>
      <c r="B70" s="11" t="s">
        <v>345</v>
      </c>
      <c r="C70" s="16"/>
      <c r="D70" s="37"/>
      <c r="E70" s="38">
        <v>28600</v>
      </c>
      <c r="F70" s="38">
        <v>28600</v>
      </c>
      <c r="G70" s="38"/>
      <c r="H70" s="38"/>
      <c r="T70" s="2"/>
      <c r="U70" s="38"/>
      <c r="W70" s="3"/>
      <c r="BD70" s="38"/>
      <c r="BE70" s="38"/>
      <c r="BH70" s="38"/>
      <c r="BI70" s="38"/>
    </row>
    <row r="71" spans="1:62" s="1" customFormat="1" x14ac:dyDescent="0.55000000000000004">
      <c r="A71" s="19"/>
      <c r="B71" s="11" t="s">
        <v>108</v>
      </c>
      <c r="C71" s="16"/>
      <c r="D71" s="37"/>
      <c r="E71" s="38">
        <v>10539</v>
      </c>
      <c r="F71" s="38">
        <v>10539</v>
      </c>
      <c r="G71" s="38"/>
      <c r="H71" s="38"/>
      <c r="T71" s="2"/>
      <c r="U71" s="38"/>
      <c r="W71" s="3"/>
      <c r="BD71" s="38"/>
      <c r="BE71" s="38"/>
      <c r="BH71" s="38"/>
      <c r="BI71" s="38"/>
    </row>
    <row r="72" spans="1:62" s="1" customFormat="1" x14ac:dyDescent="0.55000000000000004">
      <c r="A72" s="19"/>
      <c r="B72" s="11" t="s">
        <v>358</v>
      </c>
      <c r="C72" s="16"/>
      <c r="D72" s="37"/>
      <c r="E72" s="38">
        <v>220000</v>
      </c>
      <c r="F72" s="38">
        <v>220000</v>
      </c>
      <c r="G72" s="38"/>
      <c r="H72" s="38"/>
      <c r="T72" s="2"/>
      <c r="U72" s="38"/>
      <c r="W72" s="3"/>
      <c r="BD72" s="38"/>
      <c r="BE72" s="38"/>
      <c r="BH72" s="38"/>
      <c r="BI72" s="38"/>
    </row>
    <row r="73" spans="1:62" s="1" customFormat="1" x14ac:dyDescent="0.55000000000000004">
      <c r="A73" s="19"/>
      <c r="B73" s="11" t="s">
        <v>359</v>
      </c>
      <c r="C73" s="16"/>
      <c r="D73" s="37"/>
      <c r="E73" s="38"/>
      <c r="F73" s="38"/>
      <c r="G73" s="38"/>
      <c r="H73" s="38"/>
      <c r="T73" s="2"/>
      <c r="U73" s="38"/>
      <c r="W73" s="3"/>
      <c r="BD73" s="38"/>
      <c r="BE73" s="38"/>
      <c r="BH73" s="38"/>
      <c r="BI73" s="38"/>
    </row>
    <row r="74" spans="1:62" s="1" customFormat="1" x14ac:dyDescent="0.55000000000000004">
      <c r="A74" s="19"/>
      <c r="B74" s="11" t="s">
        <v>360</v>
      </c>
      <c r="C74" s="16"/>
      <c r="D74" s="37"/>
      <c r="E74" s="38">
        <v>37400</v>
      </c>
      <c r="F74" s="38">
        <v>37400</v>
      </c>
      <c r="G74" s="38"/>
      <c r="H74" s="38"/>
      <c r="T74" s="2"/>
      <c r="U74" s="38"/>
      <c r="W74" s="3"/>
      <c r="BD74" s="38"/>
      <c r="BE74" s="38"/>
      <c r="BH74" s="38"/>
      <c r="BI74" s="38"/>
    </row>
    <row r="75" spans="1:62" s="1" customFormat="1" x14ac:dyDescent="0.55000000000000004">
      <c r="A75" s="8"/>
      <c r="B75" s="48" t="s">
        <v>361</v>
      </c>
      <c r="C75" s="30"/>
      <c r="D75" s="49"/>
      <c r="E75" s="50"/>
      <c r="F75" s="50"/>
      <c r="G75" s="50"/>
      <c r="H75" s="50"/>
      <c r="T75" s="2"/>
      <c r="U75" s="38"/>
      <c r="W75" s="3"/>
      <c r="BD75" s="38"/>
      <c r="BE75" s="38"/>
      <c r="BH75" s="38"/>
      <c r="BI75" s="38"/>
    </row>
    <row r="76" spans="1:62" s="1" customFormat="1" x14ac:dyDescent="0.55000000000000004">
      <c r="A76" s="73"/>
      <c r="B76" s="74" t="s">
        <v>76</v>
      </c>
      <c r="C76" s="7"/>
      <c r="D76" s="36">
        <f>SUM(D55:D57)</f>
        <v>21178240</v>
      </c>
      <c r="E76" s="36">
        <f>SUM(E56:E75)</f>
        <v>6601593</v>
      </c>
      <c r="F76" s="36">
        <f>SUM(F56:F75)</f>
        <v>6601593</v>
      </c>
      <c r="G76" s="36">
        <f>SUM(G56:G57)</f>
        <v>0</v>
      </c>
      <c r="H76" s="36">
        <f>SUM(H54:H57)</f>
        <v>4322598</v>
      </c>
      <c r="T76" s="2">
        <f>SUM(G76:S76)</f>
        <v>4322598</v>
      </c>
      <c r="U76" s="36">
        <f>SUM(U54:U57)</f>
        <v>2161299</v>
      </c>
      <c r="W76" s="3">
        <f>SUM(V54:V57)</f>
        <v>10806495</v>
      </c>
      <c r="BD76" s="36">
        <f>SUM(BD56:BD57)</f>
        <v>0</v>
      </c>
      <c r="BE76" s="36">
        <f>SUM(BE54:BE57)</f>
        <v>4322598</v>
      </c>
      <c r="BF76" s="1">
        <f t="shared" ref="BF76:BF77" si="12">SUM(BD76:BE76)</f>
        <v>4322598</v>
      </c>
      <c r="BH76" s="36">
        <f>SUM(BH56:BH57)</f>
        <v>0</v>
      </c>
      <c r="BI76" s="36">
        <f>SUM(BI54:BI57)</f>
        <v>4322598</v>
      </c>
      <c r="BJ76" s="1">
        <f t="shared" ref="BJ76:BJ77" si="13">SUM(BH76:BI76)</f>
        <v>4322598</v>
      </c>
    </row>
    <row r="77" spans="1:62" s="1" customFormat="1" ht="27" customHeight="1" x14ac:dyDescent="0.55000000000000004">
      <c r="A77" s="41"/>
      <c r="B77" s="42" t="s">
        <v>110</v>
      </c>
      <c r="C77" s="43"/>
      <c r="D77" s="44">
        <f>SUM(D13,D26:D27,D30,D37,D53,D76)</f>
        <v>43000000</v>
      </c>
      <c r="E77" s="44">
        <f>SUM(E76,E13,E26,E30,E37,E39,E53)</f>
        <v>8269581.6699999999</v>
      </c>
      <c r="F77" s="44">
        <f>SUM(F13,F26,F30,F33,F37,F39,F53,F76)</f>
        <v>8269581.6699999999</v>
      </c>
      <c r="G77" s="44">
        <f>SUM(G13,G26,G30,G33,G37,G39,G53,G76)</f>
        <v>1436519.0599999998</v>
      </c>
      <c r="H77" s="44">
        <f>SUM(H13,H26,H30,H33,H37,H39,H53,H76)</f>
        <v>20117349.840000004</v>
      </c>
      <c r="I77" s="1">
        <f>SUM(I9:I76)</f>
        <v>21553868.899999999</v>
      </c>
      <c r="T77" s="2">
        <f>SUM(T9:T57)</f>
        <v>60339008.699999996</v>
      </c>
      <c r="U77" s="44">
        <f>SUM(U13,U26,U30,U33,U37,U39,U53,U76)</f>
        <v>5255542.96</v>
      </c>
      <c r="V77" s="1">
        <f>SUM(V9:V76)</f>
        <v>48999084.100000001</v>
      </c>
      <c r="W77" s="3">
        <f>SUM(T77+U77)</f>
        <v>65594551.659999996</v>
      </c>
      <c r="BD77" s="44">
        <f>SUM(BD13,BD26,BD30,BD33,BD37,BD39,BD53,BD76)</f>
        <v>1735327.3299999998</v>
      </c>
      <c r="BE77" s="44">
        <f>SUM(BE13,BE26,BE30,BE33,BE37,BE39,BE53,BE76)</f>
        <v>8617516.6400000006</v>
      </c>
      <c r="BF77" s="1">
        <f t="shared" si="12"/>
        <v>10352843.970000001</v>
      </c>
      <c r="BH77" s="44">
        <f>SUM(BH13,BH26,BH30,BH33,BH37,BH39,BH53,BH76)</f>
        <v>1735327.3299999998</v>
      </c>
      <c r="BI77" s="44">
        <f>SUM(BI13,BI26,BI30,BI33,BI37,BI39,BI53,BI76)</f>
        <v>8617516.6400000006</v>
      </c>
      <c r="BJ77" s="1">
        <f t="shared" si="13"/>
        <v>10352843.970000001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topLeftCell="C1" zoomScale="120" zoomScaleNormal="120" workbookViewId="0">
      <selection activeCell="K8" sqref="K8"/>
    </sheetView>
  </sheetViews>
  <sheetFormatPr defaultRowHeight="12.75" x14ac:dyDescent="0.3"/>
  <cols>
    <col min="1" max="1" width="15.125" style="90" customWidth="1"/>
    <col min="2" max="2" width="5.625" style="90" customWidth="1"/>
    <col min="3" max="3" width="1.125" style="90" customWidth="1"/>
    <col min="4" max="4" width="25.25" style="90" customWidth="1"/>
    <col min="5" max="5" width="1" style="90" customWidth="1"/>
    <col min="6" max="6" width="5.75" style="101" customWidth="1"/>
    <col min="7" max="7" width="6.25" style="90" customWidth="1"/>
    <col min="8" max="8" width="13.125" style="90" customWidth="1"/>
    <col min="9" max="17" width="12.875" style="90" customWidth="1"/>
    <col min="18" max="16384" width="9" style="90"/>
  </cols>
  <sheetData>
    <row r="1" spans="1:15" ht="11.25" customHeight="1" x14ac:dyDescent="0.3">
      <c r="A1" s="181"/>
      <c r="B1" s="181"/>
      <c r="C1" s="181"/>
      <c r="D1" s="181"/>
      <c r="E1" s="181"/>
    </row>
    <row r="2" spans="1:15" ht="15" customHeight="1" x14ac:dyDescent="0.3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</row>
    <row r="3" spans="1:15" ht="15" customHeight="1" x14ac:dyDescent="0.3">
      <c r="A3" s="184" t="s">
        <v>124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</row>
    <row r="4" spans="1:15" ht="15" customHeight="1" x14ac:dyDescent="0.3">
      <c r="A4" s="184" t="s">
        <v>421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</row>
    <row r="5" spans="1:15" ht="9" customHeight="1" x14ac:dyDescent="0.3">
      <c r="F5" s="90"/>
    </row>
    <row r="6" spans="1:15" ht="54.75" customHeight="1" x14ac:dyDescent="0.3">
      <c r="A6" s="91"/>
      <c r="B6" s="91"/>
      <c r="C6" s="91"/>
      <c r="D6" s="91"/>
      <c r="E6" s="91"/>
      <c r="F6" s="102"/>
      <c r="G6" s="91"/>
      <c r="H6" s="111" t="s">
        <v>420</v>
      </c>
      <c r="I6" s="182" t="s">
        <v>119</v>
      </c>
      <c r="J6" s="183"/>
      <c r="K6" s="98" t="s">
        <v>126</v>
      </c>
      <c r="L6" s="98" t="s">
        <v>121</v>
      </c>
      <c r="M6" s="98" t="s">
        <v>129</v>
      </c>
      <c r="N6" s="98" t="s">
        <v>130</v>
      </c>
      <c r="O6" s="185" t="s">
        <v>76</v>
      </c>
    </row>
    <row r="7" spans="1:15" ht="19.5" customHeight="1" x14ac:dyDescent="0.3">
      <c r="A7" s="92"/>
      <c r="B7" s="92"/>
      <c r="C7" s="92"/>
      <c r="D7" s="92"/>
      <c r="E7" s="92"/>
      <c r="F7" s="103"/>
      <c r="G7" s="92"/>
      <c r="H7" s="188"/>
      <c r="I7" s="189" t="s">
        <v>132</v>
      </c>
      <c r="J7" s="190"/>
      <c r="K7" s="93" t="s">
        <v>134</v>
      </c>
      <c r="L7" s="100" t="s">
        <v>136</v>
      </c>
      <c r="M7" s="93" t="s">
        <v>138</v>
      </c>
      <c r="N7" s="93" t="s">
        <v>139</v>
      </c>
      <c r="O7" s="186"/>
    </row>
    <row r="8" spans="1:15" ht="75.75" customHeight="1" x14ac:dyDescent="0.3">
      <c r="A8" s="92"/>
      <c r="B8" s="92"/>
      <c r="C8" s="92"/>
      <c r="D8" s="92"/>
      <c r="E8" s="92"/>
      <c r="F8" s="103"/>
      <c r="G8" s="92"/>
      <c r="H8" s="188"/>
      <c r="I8" s="99" t="s">
        <v>120</v>
      </c>
      <c r="J8" s="99" t="s">
        <v>140</v>
      </c>
      <c r="K8" s="99" t="s">
        <v>142</v>
      </c>
      <c r="L8" s="99" t="s">
        <v>145</v>
      </c>
      <c r="M8" s="99" t="s">
        <v>147</v>
      </c>
      <c r="N8" s="99" t="s">
        <v>59</v>
      </c>
      <c r="O8" s="186"/>
    </row>
    <row r="9" spans="1:15" ht="12.75" customHeight="1" x14ac:dyDescent="0.3">
      <c r="A9" s="94" t="s">
        <v>419</v>
      </c>
      <c r="B9" s="94"/>
      <c r="C9" s="94"/>
      <c r="D9" s="94"/>
      <c r="E9" s="94"/>
      <c r="F9" s="104"/>
      <c r="G9" s="94"/>
      <c r="H9" s="94"/>
      <c r="I9" s="95" t="s">
        <v>150</v>
      </c>
      <c r="J9" s="95" t="s">
        <v>151</v>
      </c>
      <c r="K9" s="95" t="s">
        <v>153</v>
      </c>
      <c r="L9" s="95" t="s">
        <v>156</v>
      </c>
      <c r="M9" s="95" t="s">
        <v>159</v>
      </c>
      <c r="N9" s="95" t="s">
        <v>162</v>
      </c>
      <c r="O9" s="187"/>
    </row>
    <row r="10" spans="1:15" x14ac:dyDescent="0.3">
      <c r="A10" s="194" t="s">
        <v>59</v>
      </c>
      <c r="B10" s="197" t="s">
        <v>164</v>
      </c>
      <c r="C10" s="105" t="s">
        <v>163</v>
      </c>
      <c r="D10" s="106" t="s">
        <v>167</v>
      </c>
      <c r="E10" s="191" t="s">
        <v>168</v>
      </c>
      <c r="F10" s="192"/>
      <c r="G10" s="193" t="s">
        <v>118</v>
      </c>
      <c r="H10" s="192"/>
      <c r="I10" s="96">
        <v>0</v>
      </c>
      <c r="J10" s="96">
        <v>0</v>
      </c>
      <c r="K10" s="96">
        <v>0</v>
      </c>
      <c r="L10" s="96">
        <v>0</v>
      </c>
      <c r="M10" s="96">
        <v>0</v>
      </c>
      <c r="N10" s="96">
        <v>861600</v>
      </c>
      <c r="O10" s="96">
        <v>861600</v>
      </c>
    </row>
    <row r="11" spans="1:15" x14ac:dyDescent="0.3">
      <c r="A11" s="195"/>
      <c r="B11" s="198"/>
      <c r="C11" s="105" t="s">
        <v>163</v>
      </c>
      <c r="D11" s="106" t="s">
        <v>169</v>
      </c>
      <c r="E11" s="191" t="s">
        <v>170</v>
      </c>
      <c r="F11" s="192"/>
      <c r="G11" s="193" t="s">
        <v>118</v>
      </c>
      <c r="H11" s="192"/>
      <c r="I11" s="96">
        <v>0</v>
      </c>
      <c r="J11" s="96">
        <v>0</v>
      </c>
      <c r="K11" s="96">
        <v>0</v>
      </c>
      <c r="L11" s="96">
        <v>0</v>
      </c>
      <c r="M11" s="96">
        <v>0</v>
      </c>
      <c r="N11" s="96">
        <v>247200</v>
      </c>
      <c r="O11" s="96">
        <v>247200</v>
      </c>
    </row>
    <row r="12" spans="1:15" x14ac:dyDescent="0.3">
      <c r="A12" s="195"/>
      <c r="B12" s="198"/>
      <c r="C12" s="105" t="s">
        <v>163</v>
      </c>
      <c r="D12" s="106" t="s">
        <v>171</v>
      </c>
      <c r="E12" s="191" t="s">
        <v>172</v>
      </c>
      <c r="F12" s="192"/>
      <c r="G12" s="193" t="s">
        <v>118</v>
      </c>
      <c r="H12" s="192"/>
      <c r="I12" s="96">
        <v>0</v>
      </c>
      <c r="J12" s="96">
        <v>0</v>
      </c>
      <c r="K12" s="96">
        <v>0</v>
      </c>
      <c r="L12" s="96">
        <v>0</v>
      </c>
      <c r="M12" s="96">
        <v>0</v>
      </c>
      <c r="N12" s="96">
        <v>2000</v>
      </c>
      <c r="O12" s="96">
        <v>2000</v>
      </c>
    </row>
    <row r="13" spans="1:15" ht="16.5" x14ac:dyDescent="0.3">
      <c r="A13" s="196"/>
      <c r="B13" s="199"/>
      <c r="C13" s="200" t="s">
        <v>179</v>
      </c>
      <c r="D13" s="201"/>
      <c r="E13" s="201"/>
      <c r="F13" s="201"/>
      <c r="G13" s="201"/>
      <c r="H13" s="201"/>
      <c r="I13" s="97">
        <v>0</v>
      </c>
      <c r="J13" s="97">
        <v>0</v>
      </c>
      <c r="K13" s="97">
        <v>0</v>
      </c>
      <c r="L13" s="97">
        <v>0</v>
      </c>
      <c r="M13" s="97">
        <v>0</v>
      </c>
      <c r="N13" s="97">
        <v>1110800</v>
      </c>
      <c r="O13" s="97">
        <v>1110800</v>
      </c>
    </row>
    <row r="14" spans="1:15" ht="16.5" x14ac:dyDescent="0.3">
      <c r="A14" s="200" t="s">
        <v>180</v>
      </c>
      <c r="B14" s="202"/>
      <c r="C14" s="202"/>
      <c r="D14" s="202"/>
      <c r="E14" s="202"/>
      <c r="F14" s="202"/>
      <c r="G14" s="202"/>
      <c r="H14" s="202"/>
      <c r="I14" s="97">
        <v>0</v>
      </c>
      <c r="J14" s="97">
        <v>0</v>
      </c>
      <c r="K14" s="97">
        <v>0</v>
      </c>
      <c r="L14" s="97">
        <v>0</v>
      </c>
      <c r="M14" s="97">
        <v>0</v>
      </c>
      <c r="N14" s="97">
        <v>1110800</v>
      </c>
      <c r="O14" s="97">
        <v>1110800</v>
      </c>
    </row>
    <row r="15" spans="1:15" x14ac:dyDescent="0.3">
      <c r="A15" s="194" t="s">
        <v>61</v>
      </c>
      <c r="B15" s="197" t="s">
        <v>181</v>
      </c>
      <c r="C15" s="105" t="s">
        <v>163</v>
      </c>
      <c r="D15" s="106" t="s">
        <v>182</v>
      </c>
      <c r="E15" s="191" t="s">
        <v>183</v>
      </c>
      <c r="F15" s="192"/>
      <c r="G15" s="193" t="s">
        <v>118</v>
      </c>
      <c r="H15" s="192"/>
      <c r="I15" s="96">
        <v>42840</v>
      </c>
      <c r="J15" s="96">
        <v>0</v>
      </c>
      <c r="K15" s="96">
        <v>0</v>
      </c>
      <c r="L15" s="96">
        <v>0</v>
      </c>
      <c r="M15" s="96">
        <v>0</v>
      </c>
      <c r="N15" s="96">
        <v>0</v>
      </c>
      <c r="O15" s="96">
        <v>42840</v>
      </c>
    </row>
    <row r="16" spans="1:15" x14ac:dyDescent="0.3">
      <c r="A16" s="195"/>
      <c r="B16" s="198"/>
      <c r="C16" s="105" t="s">
        <v>163</v>
      </c>
      <c r="D16" s="106" t="s">
        <v>184</v>
      </c>
      <c r="E16" s="191" t="s">
        <v>185</v>
      </c>
      <c r="F16" s="192"/>
      <c r="G16" s="193" t="s">
        <v>118</v>
      </c>
      <c r="H16" s="192"/>
      <c r="I16" s="96">
        <v>3510</v>
      </c>
      <c r="J16" s="96">
        <v>0</v>
      </c>
      <c r="K16" s="96">
        <v>0</v>
      </c>
      <c r="L16" s="96">
        <v>0</v>
      </c>
      <c r="M16" s="96">
        <v>0</v>
      </c>
      <c r="N16" s="96">
        <v>0</v>
      </c>
      <c r="O16" s="96">
        <v>3510</v>
      </c>
    </row>
    <row r="17" spans="1:15" x14ac:dyDescent="0.3">
      <c r="A17" s="195"/>
      <c r="B17" s="198"/>
      <c r="C17" s="105" t="s">
        <v>163</v>
      </c>
      <c r="D17" s="106" t="s">
        <v>186</v>
      </c>
      <c r="E17" s="191" t="s">
        <v>187</v>
      </c>
      <c r="F17" s="192"/>
      <c r="G17" s="193" t="s">
        <v>118</v>
      </c>
      <c r="H17" s="192"/>
      <c r="I17" s="96">
        <v>3510</v>
      </c>
      <c r="J17" s="96">
        <v>0</v>
      </c>
      <c r="K17" s="96">
        <v>0</v>
      </c>
      <c r="L17" s="96">
        <v>0</v>
      </c>
      <c r="M17" s="96">
        <v>0</v>
      </c>
      <c r="N17" s="96">
        <v>0</v>
      </c>
      <c r="O17" s="96">
        <v>3510</v>
      </c>
    </row>
    <row r="18" spans="1:15" ht="36" customHeight="1" x14ac:dyDescent="0.3">
      <c r="A18" s="195"/>
      <c r="B18" s="198"/>
      <c r="C18" s="105" t="s">
        <v>163</v>
      </c>
      <c r="D18" s="106" t="s">
        <v>188</v>
      </c>
      <c r="E18" s="191" t="s">
        <v>189</v>
      </c>
      <c r="F18" s="192"/>
      <c r="G18" s="193" t="s">
        <v>118</v>
      </c>
      <c r="H18" s="192"/>
      <c r="I18" s="96">
        <v>7200</v>
      </c>
      <c r="J18" s="96">
        <v>0</v>
      </c>
      <c r="K18" s="96">
        <v>0</v>
      </c>
      <c r="L18" s="96">
        <v>0</v>
      </c>
      <c r="M18" s="96">
        <v>0</v>
      </c>
      <c r="N18" s="96">
        <v>0</v>
      </c>
      <c r="O18" s="96">
        <v>7200</v>
      </c>
    </row>
    <row r="19" spans="1:15" ht="34.5" customHeight="1" x14ac:dyDescent="0.3">
      <c r="A19" s="195"/>
      <c r="B19" s="198"/>
      <c r="C19" s="105" t="s">
        <v>163</v>
      </c>
      <c r="D19" s="106" t="s">
        <v>190</v>
      </c>
      <c r="E19" s="191" t="s">
        <v>191</v>
      </c>
      <c r="F19" s="192"/>
      <c r="G19" s="193" t="s">
        <v>118</v>
      </c>
      <c r="H19" s="192"/>
      <c r="I19" s="96">
        <v>157200</v>
      </c>
      <c r="J19" s="96">
        <v>0</v>
      </c>
      <c r="K19" s="96">
        <v>0</v>
      </c>
      <c r="L19" s="96">
        <v>0</v>
      </c>
      <c r="M19" s="96">
        <v>0</v>
      </c>
      <c r="N19" s="96">
        <v>0</v>
      </c>
      <c r="O19" s="96">
        <v>157200</v>
      </c>
    </row>
    <row r="20" spans="1:15" ht="16.5" x14ac:dyDescent="0.3">
      <c r="A20" s="196"/>
      <c r="B20" s="199"/>
      <c r="C20" s="200" t="s">
        <v>179</v>
      </c>
      <c r="D20" s="201"/>
      <c r="E20" s="201"/>
      <c r="F20" s="201"/>
      <c r="G20" s="201"/>
      <c r="H20" s="201"/>
      <c r="I20" s="97">
        <v>214260</v>
      </c>
      <c r="J20" s="97">
        <v>0</v>
      </c>
      <c r="K20" s="97">
        <v>0</v>
      </c>
      <c r="L20" s="97">
        <v>0</v>
      </c>
      <c r="M20" s="97">
        <v>0</v>
      </c>
      <c r="N20" s="97">
        <v>0</v>
      </c>
      <c r="O20" s="97">
        <v>214260</v>
      </c>
    </row>
    <row r="21" spans="1:15" ht="16.5" x14ac:dyDescent="0.3">
      <c r="A21" s="200" t="s">
        <v>180</v>
      </c>
      <c r="B21" s="202"/>
      <c r="C21" s="202"/>
      <c r="D21" s="202"/>
      <c r="E21" s="202"/>
      <c r="F21" s="202"/>
      <c r="G21" s="202"/>
      <c r="H21" s="202"/>
      <c r="I21" s="97">
        <v>214260</v>
      </c>
      <c r="J21" s="97">
        <v>0</v>
      </c>
      <c r="K21" s="97">
        <v>0</v>
      </c>
      <c r="L21" s="97">
        <v>0</v>
      </c>
      <c r="M21" s="97">
        <v>0</v>
      </c>
      <c r="N21" s="97">
        <v>0</v>
      </c>
      <c r="O21" s="97">
        <v>214260</v>
      </c>
    </row>
    <row r="22" spans="1:15" ht="12.75" customHeight="1" x14ac:dyDescent="0.3">
      <c r="A22" s="194" t="s">
        <v>63</v>
      </c>
      <c r="B22" s="203" t="s">
        <v>192</v>
      </c>
      <c r="C22" s="107" t="s">
        <v>163</v>
      </c>
      <c r="D22" s="106" t="s">
        <v>193</v>
      </c>
      <c r="E22" s="191" t="s">
        <v>194</v>
      </c>
      <c r="F22" s="192"/>
      <c r="G22" s="193" t="s">
        <v>118</v>
      </c>
      <c r="H22" s="192"/>
      <c r="I22" s="96">
        <v>196750</v>
      </c>
      <c r="J22" s="96">
        <v>123570</v>
      </c>
      <c r="K22" s="96">
        <v>18270</v>
      </c>
      <c r="L22" s="96">
        <v>50890</v>
      </c>
      <c r="M22" s="96">
        <v>0</v>
      </c>
      <c r="N22" s="96">
        <v>0</v>
      </c>
      <c r="O22" s="96">
        <v>389480</v>
      </c>
    </row>
    <row r="23" spans="1:15" ht="12.75" customHeight="1" x14ac:dyDescent="0.3">
      <c r="A23" s="195"/>
      <c r="B23" s="198"/>
      <c r="C23" s="107" t="s">
        <v>163</v>
      </c>
      <c r="D23" s="106" t="s">
        <v>197</v>
      </c>
      <c r="E23" s="191" t="s">
        <v>198</v>
      </c>
      <c r="F23" s="192"/>
      <c r="G23" s="193" t="s">
        <v>118</v>
      </c>
      <c r="H23" s="192"/>
      <c r="I23" s="96">
        <v>17500</v>
      </c>
      <c r="J23" s="96">
        <v>3500</v>
      </c>
      <c r="K23" s="96">
        <v>0</v>
      </c>
      <c r="L23" s="96">
        <v>3500</v>
      </c>
      <c r="M23" s="96">
        <v>0</v>
      </c>
      <c r="N23" s="96">
        <v>0</v>
      </c>
      <c r="O23" s="96">
        <v>24500</v>
      </c>
    </row>
    <row r="24" spans="1:15" ht="12.75" customHeight="1" x14ac:dyDescent="0.3">
      <c r="A24" s="195"/>
      <c r="B24" s="198"/>
      <c r="C24" s="107" t="s">
        <v>163</v>
      </c>
      <c r="D24" s="106" t="s">
        <v>199</v>
      </c>
      <c r="E24" s="191" t="s">
        <v>200</v>
      </c>
      <c r="F24" s="192"/>
      <c r="G24" s="193" t="s">
        <v>118</v>
      </c>
      <c r="H24" s="192"/>
      <c r="I24" s="96">
        <v>40570</v>
      </c>
      <c r="J24" s="96">
        <v>27790</v>
      </c>
      <c r="K24" s="96">
        <v>12330</v>
      </c>
      <c r="L24" s="96">
        <v>21410</v>
      </c>
      <c r="M24" s="96">
        <v>0</v>
      </c>
      <c r="N24" s="96">
        <v>0</v>
      </c>
      <c r="O24" s="96">
        <v>102100</v>
      </c>
    </row>
    <row r="25" spans="1:15" ht="12.75" customHeight="1" x14ac:dyDescent="0.3">
      <c r="A25" s="195"/>
      <c r="B25" s="198"/>
      <c r="C25" s="107" t="s">
        <v>163</v>
      </c>
      <c r="D25" s="106" t="s">
        <v>201</v>
      </c>
      <c r="E25" s="191" t="s">
        <v>202</v>
      </c>
      <c r="F25" s="192"/>
      <c r="G25" s="193" t="s">
        <v>118</v>
      </c>
      <c r="H25" s="192"/>
      <c r="I25" s="96">
        <v>4815</v>
      </c>
      <c r="J25" s="96">
        <v>775</v>
      </c>
      <c r="K25" s="96">
        <v>955</v>
      </c>
      <c r="L25" s="96">
        <v>1875</v>
      </c>
      <c r="M25" s="96">
        <v>0</v>
      </c>
      <c r="N25" s="96">
        <v>0</v>
      </c>
      <c r="O25" s="96">
        <v>8420</v>
      </c>
    </row>
    <row r="26" spans="1:15" ht="16.5" customHeight="1" x14ac:dyDescent="0.3">
      <c r="A26" s="196"/>
      <c r="B26" s="199"/>
      <c r="C26" s="200" t="s">
        <v>179</v>
      </c>
      <c r="D26" s="192"/>
      <c r="E26" s="192"/>
      <c r="F26" s="192"/>
      <c r="G26" s="192"/>
      <c r="H26" s="192"/>
      <c r="I26" s="97">
        <v>259635</v>
      </c>
      <c r="J26" s="97">
        <v>155635</v>
      </c>
      <c r="K26" s="97">
        <v>31555</v>
      </c>
      <c r="L26" s="97">
        <v>77675</v>
      </c>
      <c r="M26" s="97">
        <v>0</v>
      </c>
      <c r="N26" s="97">
        <v>0</v>
      </c>
      <c r="O26" s="97">
        <v>524500</v>
      </c>
    </row>
    <row r="27" spans="1:15" ht="16.5" customHeight="1" x14ac:dyDescent="0.3">
      <c r="A27" s="200" t="s">
        <v>180</v>
      </c>
      <c r="B27" s="201"/>
      <c r="C27" s="201"/>
      <c r="D27" s="201"/>
      <c r="E27" s="201"/>
      <c r="F27" s="201"/>
      <c r="G27" s="201"/>
      <c r="H27" s="201"/>
      <c r="I27" s="97">
        <v>259635</v>
      </c>
      <c r="J27" s="97">
        <v>155635</v>
      </c>
      <c r="K27" s="97">
        <v>31555</v>
      </c>
      <c r="L27" s="97">
        <v>77675</v>
      </c>
      <c r="M27" s="97">
        <v>0</v>
      </c>
      <c r="N27" s="97">
        <v>0</v>
      </c>
      <c r="O27" s="97">
        <v>524500</v>
      </c>
    </row>
    <row r="28" spans="1:15" ht="12.75" customHeight="1" x14ac:dyDescent="0.3">
      <c r="A28" s="194" t="s">
        <v>65</v>
      </c>
      <c r="B28" s="203" t="s">
        <v>203</v>
      </c>
      <c r="C28" s="105" t="s">
        <v>163</v>
      </c>
      <c r="D28" s="106" t="s">
        <v>208</v>
      </c>
      <c r="E28" s="191" t="s">
        <v>209</v>
      </c>
      <c r="F28" s="192"/>
      <c r="G28" s="193" t="s">
        <v>118</v>
      </c>
      <c r="H28" s="192"/>
      <c r="I28" s="96">
        <v>0</v>
      </c>
      <c r="J28" s="96">
        <v>2200</v>
      </c>
      <c r="K28" s="96">
        <v>0</v>
      </c>
      <c r="L28" s="96">
        <v>3500</v>
      </c>
      <c r="M28" s="96">
        <v>0</v>
      </c>
      <c r="N28" s="96">
        <v>0</v>
      </c>
      <c r="O28" s="96">
        <v>5700</v>
      </c>
    </row>
    <row r="29" spans="1:15" ht="12.75" customHeight="1" x14ac:dyDescent="0.3">
      <c r="A29" s="195"/>
      <c r="B29" s="198"/>
      <c r="C29" s="105" t="s">
        <v>163</v>
      </c>
      <c r="D29" s="106" t="s">
        <v>210</v>
      </c>
      <c r="E29" s="191" t="s">
        <v>211</v>
      </c>
      <c r="F29" s="192"/>
      <c r="G29" s="193" t="s">
        <v>118</v>
      </c>
      <c r="H29" s="192"/>
      <c r="I29" s="96">
        <v>0</v>
      </c>
      <c r="J29" s="96">
        <v>0</v>
      </c>
      <c r="K29" s="96">
        <v>0</v>
      </c>
      <c r="L29" s="96">
        <v>12500</v>
      </c>
      <c r="M29" s="96">
        <v>0</v>
      </c>
      <c r="N29" s="96">
        <v>0</v>
      </c>
      <c r="O29" s="96">
        <v>12500</v>
      </c>
    </row>
    <row r="30" spans="1:15" ht="16.5" customHeight="1" x14ac:dyDescent="0.3">
      <c r="A30" s="196"/>
      <c r="B30" s="199"/>
      <c r="C30" s="200" t="s">
        <v>179</v>
      </c>
      <c r="D30" s="201"/>
      <c r="E30" s="201"/>
      <c r="F30" s="201"/>
      <c r="G30" s="201"/>
      <c r="H30" s="201"/>
      <c r="I30" s="97">
        <v>0</v>
      </c>
      <c r="J30" s="97">
        <v>2200</v>
      </c>
      <c r="K30" s="97">
        <v>0</v>
      </c>
      <c r="L30" s="97">
        <v>16000</v>
      </c>
      <c r="M30" s="97">
        <v>0</v>
      </c>
      <c r="N30" s="97">
        <v>0</v>
      </c>
      <c r="O30" s="97">
        <v>18200</v>
      </c>
    </row>
    <row r="31" spans="1:15" ht="16.5" customHeight="1" x14ac:dyDescent="0.3">
      <c r="A31" s="200" t="s">
        <v>180</v>
      </c>
      <c r="B31" s="201"/>
      <c r="C31" s="201"/>
      <c r="D31" s="201"/>
      <c r="E31" s="201"/>
      <c r="F31" s="201"/>
      <c r="G31" s="201"/>
      <c r="H31" s="201"/>
      <c r="I31" s="97">
        <v>0</v>
      </c>
      <c r="J31" s="97">
        <v>2200</v>
      </c>
      <c r="K31" s="97">
        <v>0</v>
      </c>
      <c r="L31" s="97">
        <v>16000</v>
      </c>
      <c r="M31" s="97">
        <v>0</v>
      </c>
      <c r="N31" s="97">
        <v>0</v>
      </c>
      <c r="O31" s="97">
        <v>18200</v>
      </c>
    </row>
    <row r="32" spans="1:15" ht="39" customHeight="1" x14ac:dyDescent="0.3">
      <c r="A32" s="194" t="s">
        <v>67</v>
      </c>
      <c r="B32" s="203" t="s">
        <v>212</v>
      </c>
      <c r="C32" s="105" t="s">
        <v>163</v>
      </c>
      <c r="D32" s="106" t="s">
        <v>217</v>
      </c>
      <c r="E32" s="191" t="s">
        <v>218</v>
      </c>
      <c r="F32" s="192"/>
      <c r="G32" s="193" t="s">
        <v>118</v>
      </c>
      <c r="H32" s="192"/>
      <c r="I32" s="96">
        <v>9500</v>
      </c>
      <c r="J32" s="96">
        <v>8860</v>
      </c>
      <c r="K32" s="96">
        <v>0</v>
      </c>
      <c r="L32" s="96">
        <v>0</v>
      </c>
      <c r="M32" s="96">
        <v>0</v>
      </c>
      <c r="N32" s="96">
        <v>0</v>
      </c>
      <c r="O32" s="96">
        <v>18360</v>
      </c>
    </row>
    <row r="33" spans="1:15" x14ac:dyDescent="0.3">
      <c r="A33" s="195"/>
      <c r="B33" s="198"/>
      <c r="C33" s="105" t="s">
        <v>163</v>
      </c>
      <c r="D33" s="106" t="s">
        <v>219</v>
      </c>
      <c r="E33" s="191" t="s">
        <v>220</v>
      </c>
      <c r="F33" s="192"/>
      <c r="G33" s="193" t="s">
        <v>118</v>
      </c>
      <c r="H33" s="192"/>
      <c r="I33" s="96">
        <v>1201.6099999999999</v>
      </c>
      <c r="J33" s="96">
        <v>0</v>
      </c>
      <c r="K33" s="96">
        <v>0</v>
      </c>
      <c r="L33" s="96">
        <v>0</v>
      </c>
      <c r="M33" s="96">
        <v>0</v>
      </c>
      <c r="N33" s="96">
        <v>0</v>
      </c>
      <c r="O33" s="96">
        <v>1201.6099999999999</v>
      </c>
    </row>
    <row r="34" spans="1:15" ht="16.5" customHeight="1" x14ac:dyDescent="0.3">
      <c r="A34" s="196"/>
      <c r="B34" s="199"/>
      <c r="C34" s="200" t="s">
        <v>179</v>
      </c>
      <c r="D34" s="201"/>
      <c r="E34" s="201"/>
      <c r="F34" s="201"/>
      <c r="G34" s="201"/>
      <c r="H34" s="201"/>
      <c r="I34" s="97">
        <v>10701.61</v>
      </c>
      <c r="J34" s="97">
        <v>8860</v>
      </c>
      <c r="K34" s="97">
        <v>0</v>
      </c>
      <c r="L34" s="97">
        <v>0</v>
      </c>
      <c r="M34" s="97">
        <v>0</v>
      </c>
      <c r="N34" s="97">
        <v>0</v>
      </c>
      <c r="O34" s="97">
        <v>19561.61</v>
      </c>
    </row>
    <row r="35" spans="1:15" ht="16.5" customHeight="1" x14ac:dyDescent="0.3">
      <c r="A35" s="200" t="s">
        <v>180</v>
      </c>
      <c r="B35" s="201"/>
      <c r="C35" s="201"/>
      <c r="D35" s="201"/>
      <c r="E35" s="201"/>
      <c r="F35" s="201"/>
      <c r="G35" s="201"/>
      <c r="H35" s="201"/>
      <c r="I35" s="97">
        <v>10701.61</v>
      </c>
      <c r="J35" s="97">
        <v>8860</v>
      </c>
      <c r="K35" s="97">
        <v>0</v>
      </c>
      <c r="L35" s="97">
        <v>0</v>
      </c>
      <c r="M35" s="97">
        <v>0</v>
      </c>
      <c r="N35" s="97">
        <v>0</v>
      </c>
      <c r="O35" s="97">
        <v>19561.61</v>
      </c>
    </row>
    <row r="36" spans="1:15" x14ac:dyDescent="0.3">
      <c r="A36" s="194" t="s">
        <v>70</v>
      </c>
      <c r="B36" s="203" t="s">
        <v>238</v>
      </c>
      <c r="C36" s="105" t="s">
        <v>163</v>
      </c>
      <c r="D36" s="106" t="s">
        <v>239</v>
      </c>
      <c r="E36" s="191" t="s">
        <v>240</v>
      </c>
      <c r="F36" s="192"/>
      <c r="G36" s="193" t="s">
        <v>118</v>
      </c>
      <c r="H36" s="192"/>
      <c r="I36" s="96">
        <v>20718.34</v>
      </c>
      <c r="J36" s="96">
        <v>0</v>
      </c>
      <c r="K36" s="96">
        <v>0</v>
      </c>
      <c r="L36" s="96">
        <v>0</v>
      </c>
      <c r="M36" s="96">
        <v>0</v>
      </c>
      <c r="N36" s="96">
        <v>0</v>
      </c>
      <c r="O36" s="96">
        <v>20718.34</v>
      </c>
    </row>
    <row r="37" spans="1:15" x14ac:dyDescent="0.3">
      <c r="A37" s="195"/>
      <c r="B37" s="198"/>
      <c r="C37" s="105" t="s">
        <v>163</v>
      </c>
      <c r="D37" s="106" t="s">
        <v>243</v>
      </c>
      <c r="E37" s="191" t="s">
        <v>244</v>
      </c>
      <c r="F37" s="192"/>
      <c r="G37" s="193" t="s">
        <v>118</v>
      </c>
      <c r="H37" s="192"/>
      <c r="I37" s="96">
        <v>27.82</v>
      </c>
      <c r="J37" s="96">
        <v>0</v>
      </c>
      <c r="K37" s="96">
        <v>0</v>
      </c>
      <c r="L37" s="96">
        <v>0</v>
      </c>
      <c r="M37" s="96">
        <v>0</v>
      </c>
      <c r="N37" s="96">
        <v>0</v>
      </c>
      <c r="O37" s="96">
        <v>27.82</v>
      </c>
    </row>
    <row r="38" spans="1:15" x14ac:dyDescent="0.3">
      <c r="A38" s="195"/>
      <c r="B38" s="198"/>
      <c r="C38" s="105" t="s">
        <v>163</v>
      </c>
      <c r="D38" s="106" t="s">
        <v>247</v>
      </c>
      <c r="E38" s="191" t="s">
        <v>248</v>
      </c>
      <c r="F38" s="192"/>
      <c r="G38" s="193" t="s">
        <v>118</v>
      </c>
      <c r="H38" s="192"/>
      <c r="I38" s="96">
        <v>5210.8999999999996</v>
      </c>
      <c r="J38" s="96">
        <v>0</v>
      </c>
      <c r="K38" s="96">
        <v>0</v>
      </c>
      <c r="L38" s="96">
        <v>0</v>
      </c>
      <c r="M38" s="96">
        <v>0</v>
      </c>
      <c r="N38" s="96">
        <v>0</v>
      </c>
      <c r="O38" s="96">
        <v>5210.8999999999996</v>
      </c>
    </row>
    <row r="39" spans="1:15" ht="16.5" x14ac:dyDescent="0.3">
      <c r="A39" s="196"/>
      <c r="B39" s="199"/>
      <c r="C39" s="200" t="s">
        <v>179</v>
      </c>
      <c r="D39" s="201"/>
      <c r="E39" s="201"/>
      <c r="F39" s="201"/>
      <c r="G39" s="201"/>
      <c r="H39" s="201"/>
      <c r="I39" s="97">
        <v>25957.06</v>
      </c>
      <c r="J39" s="97">
        <v>0</v>
      </c>
      <c r="K39" s="97">
        <v>0</v>
      </c>
      <c r="L39" s="97">
        <v>0</v>
      </c>
      <c r="M39" s="97">
        <v>0</v>
      </c>
      <c r="N39" s="97">
        <v>0</v>
      </c>
      <c r="O39" s="97">
        <v>25957.06</v>
      </c>
    </row>
    <row r="40" spans="1:15" ht="16.5" x14ac:dyDescent="0.3">
      <c r="A40" s="200" t="s">
        <v>180</v>
      </c>
      <c r="B40" s="201"/>
      <c r="C40" s="201"/>
      <c r="D40" s="201"/>
      <c r="E40" s="201"/>
      <c r="F40" s="201"/>
      <c r="G40" s="201"/>
      <c r="H40" s="201"/>
      <c r="I40" s="97">
        <v>25957.06</v>
      </c>
      <c r="J40" s="97">
        <v>0</v>
      </c>
      <c r="K40" s="97">
        <v>0</v>
      </c>
      <c r="L40" s="97">
        <v>0</v>
      </c>
      <c r="M40" s="97">
        <v>0</v>
      </c>
      <c r="N40" s="97">
        <v>0</v>
      </c>
      <c r="O40" s="97">
        <v>25957.06</v>
      </c>
    </row>
    <row r="41" spans="1:15" x14ac:dyDescent="0.3">
      <c r="A41" s="194" t="s">
        <v>74</v>
      </c>
      <c r="B41" s="203" t="s">
        <v>256</v>
      </c>
      <c r="C41" s="105" t="s">
        <v>163</v>
      </c>
      <c r="D41" s="106" t="s">
        <v>259</v>
      </c>
      <c r="E41" s="191" t="s">
        <v>260</v>
      </c>
      <c r="F41" s="192"/>
      <c r="G41" s="193" t="s">
        <v>118</v>
      </c>
      <c r="H41" s="192"/>
      <c r="I41" s="96">
        <v>0</v>
      </c>
      <c r="J41" s="96">
        <v>0</v>
      </c>
      <c r="K41" s="96">
        <v>0</v>
      </c>
      <c r="L41" s="96">
        <v>0</v>
      </c>
      <c r="M41" s="96">
        <v>1000</v>
      </c>
      <c r="N41" s="96">
        <v>0</v>
      </c>
      <c r="O41" s="96">
        <v>1000</v>
      </c>
    </row>
    <row r="42" spans="1:15" ht="16.5" x14ac:dyDescent="0.3">
      <c r="A42" s="196"/>
      <c r="B42" s="199"/>
      <c r="C42" s="200" t="s">
        <v>179</v>
      </c>
      <c r="D42" s="201"/>
      <c r="E42" s="201"/>
      <c r="F42" s="201"/>
      <c r="G42" s="201"/>
      <c r="H42" s="201"/>
      <c r="I42" s="97">
        <v>0</v>
      </c>
      <c r="J42" s="97">
        <v>0</v>
      </c>
      <c r="K42" s="97">
        <v>0</v>
      </c>
      <c r="L42" s="97">
        <v>0</v>
      </c>
      <c r="M42" s="97">
        <v>1000</v>
      </c>
      <c r="N42" s="97">
        <v>0</v>
      </c>
      <c r="O42" s="97">
        <v>1000</v>
      </c>
    </row>
    <row r="43" spans="1:15" ht="16.5" x14ac:dyDescent="0.3">
      <c r="A43" s="200" t="s">
        <v>180</v>
      </c>
      <c r="B43" s="201"/>
      <c r="C43" s="201"/>
      <c r="D43" s="201"/>
      <c r="E43" s="201"/>
      <c r="F43" s="201"/>
      <c r="G43" s="201"/>
      <c r="H43" s="201"/>
      <c r="I43" s="97">
        <v>0</v>
      </c>
      <c r="J43" s="97">
        <v>0</v>
      </c>
      <c r="K43" s="97">
        <v>0</v>
      </c>
      <c r="L43" s="97">
        <v>0</v>
      </c>
      <c r="M43" s="97">
        <v>1000</v>
      </c>
      <c r="N43" s="97">
        <v>0</v>
      </c>
      <c r="O43" s="97">
        <v>1000</v>
      </c>
    </row>
    <row r="44" spans="1:15" ht="16.5" customHeight="1" x14ac:dyDescent="0.3">
      <c r="A44" s="200" t="s">
        <v>261</v>
      </c>
      <c r="B44" s="201"/>
      <c r="C44" s="201"/>
      <c r="D44" s="201"/>
      <c r="E44" s="201"/>
      <c r="F44" s="201"/>
      <c r="G44" s="201"/>
      <c r="H44" s="201"/>
      <c r="I44" s="97">
        <v>510553.67</v>
      </c>
      <c r="J44" s="97">
        <v>166695</v>
      </c>
      <c r="K44" s="97">
        <v>31555</v>
      </c>
      <c r="L44" s="97">
        <v>93675</v>
      </c>
      <c r="M44" s="97">
        <v>1000</v>
      </c>
      <c r="N44" s="97">
        <v>1110800</v>
      </c>
      <c r="O44" s="97">
        <v>1914278.67</v>
      </c>
    </row>
    <row r="45" spans="1:15" ht="16.5" customHeight="1" x14ac:dyDescent="0.3">
      <c r="A45" s="200" t="s">
        <v>262</v>
      </c>
      <c r="B45" s="201"/>
      <c r="C45" s="201"/>
      <c r="D45" s="201"/>
      <c r="E45" s="201"/>
      <c r="F45" s="201"/>
      <c r="G45" s="201"/>
      <c r="H45" s="201"/>
      <c r="I45" s="97">
        <v>510553.67</v>
      </c>
      <c r="J45" s="97">
        <v>166695</v>
      </c>
      <c r="K45" s="97">
        <v>31555</v>
      </c>
      <c r="L45" s="97">
        <v>93675</v>
      </c>
      <c r="M45" s="97">
        <v>1000</v>
      </c>
      <c r="N45" s="97">
        <v>1110800</v>
      </c>
      <c r="O45" s="97">
        <v>1914278.67</v>
      </c>
    </row>
    <row r="46" spans="1:15" ht="0" hidden="1" customHeight="1" x14ac:dyDescent="0.3"/>
  </sheetData>
  <mergeCells count="78">
    <mergeCell ref="A44:H44"/>
    <mergeCell ref="A45:H45"/>
    <mergeCell ref="C42:H42"/>
    <mergeCell ref="A43:H43"/>
    <mergeCell ref="A40:H40"/>
    <mergeCell ref="A41:A42"/>
    <mergeCell ref="B41:B42"/>
    <mergeCell ref="E41:F41"/>
    <mergeCell ref="G41:H41"/>
    <mergeCell ref="A35:H35"/>
    <mergeCell ref="E37:F37"/>
    <mergeCell ref="G37:H37"/>
    <mergeCell ref="E38:F38"/>
    <mergeCell ref="G38:H38"/>
    <mergeCell ref="E36:F36"/>
    <mergeCell ref="G36:H36"/>
    <mergeCell ref="A36:A39"/>
    <mergeCell ref="B36:B39"/>
    <mergeCell ref="C39:H39"/>
    <mergeCell ref="A31:H31"/>
    <mergeCell ref="A32:A34"/>
    <mergeCell ref="B32:B34"/>
    <mergeCell ref="E32:F32"/>
    <mergeCell ref="G32:H32"/>
    <mergeCell ref="E33:F33"/>
    <mergeCell ref="G33:H33"/>
    <mergeCell ref="C34:H34"/>
    <mergeCell ref="E29:F29"/>
    <mergeCell ref="G29:H29"/>
    <mergeCell ref="C30:H30"/>
    <mergeCell ref="A28:A30"/>
    <mergeCell ref="B28:B30"/>
    <mergeCell ref="E28:F28"/>
    <mergeCell ref="G28:H28"/>
    <mergeCell ref="A27:H27"/>
    <mergeCell ref="E23:F23"/>
    <mergeCell ref="G23:H23"/>
    <mergeCell ref="E24:F24"/>
    <mergeCell ref="G24:H24"/>
    <mergeCell ref="A22:A26"/>
    <mergeCell ref="B22:B26"/>
    <mergeCell ref="E22:F22"/>
    <mergeCell ref="G22:H22"/>
    <mergeCell ref="E25:F25"/>
    <mergeCell ref="G25:H25"/>
    <mergeCell ref="C26:H26"/>
    <mergeCell ref="E16:F16"/>
    <mergeCell ref="G16:H16"/>
    <mergeCell ref="A14:H14"/>
    <mergeCell ref="A21:H21"/>
    <mergeCell ref="E18:F18"/>
    <mergeCell ref="G18:H18"/>
    <mergeCell ref="E19:F19"/>
    <mergeCell ref="G19:H19"/>
    <mergeCell ref="A15:A20"/>
    <mergeCell ref="B15:B20"/>
    <mergeCell ref="E15:F15"/>
    <mergeCell ref="G15:H15"/>
    <mergeCell ref="E17:F17"/>
    <mergeCell ref="G17:H17"/>
    <mergeCell ref="C20:H20"/>
    <mergeCell ref="E11:F11"/>
    <mergeCell ref="G11:H11"/>
    <mergeCell ref="A10:A13"/>
    <mergeCell ref="B10:B13"/>
    <mergeCell ref="E10:F10"/>
    <mergeCell ref="G10:H10"/>
    <mergeCell ref="E12:F12"/>
    <mergeCell ref="G12:H12"/>
    <mergeCell ref="C13:H13"/>
    <mergeCell ref="A1:E1"/>
    <mergeCell ref="I6:J6"/>
    <mergeCell ref="A2:O2"/>
    <mergeCell ref="A3:O3"/>
    <mergeCell ref="A4:O4"/>
    <mergeCell ref="O6:O9"/>
    <mergeCell ref="H7:H8"/>
    <mergeCell ref="I7:J7"/>
  </mergeCells>
  <pageMargins left="0.15748031496062992" right="0.15748031496062992" top="0.15748031496062992" bottom="0.15748031496062992" header="0.15748031496062992" footer="0.19685039370078741"/>
  <pageSetup paperSize="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workbookViewId="0">
      <selection activeCell="A18" sqref="A18"/>
    </sheetView>
  </sheetViews>
  <sheetFormatPr defaultRowHeight="25.5" x14ac:dyDescent="0.7"/>
  <cols>
    <col min="1" max="1" width="15.75" style="75" customWidth="1"/>
    <col min="2" max="2" width="3.75" style="75" customWidth="1"/>
    <col min="3" max="3" width="5.75" style="75" customWidth="1"/>
    <col min="4" max="4" width="0.375" style="75" customWidth="1"/>
    <col min="5" max="5" width="16.625" style="75" customWidth="1"/>
    <col min="6" max="6" width="4.125" style="75" customWidth="1"/>
    <col min="7" max="7" width="0.75" style="75" customWidth="1"/>
    <col min="8" max="8" width="0.25" style="75" customWidth="1"/>
    <col min="9" max="9" width="9.625" style="75" customWidth="1"/>
    <col min="10" max="10" width="0.5" style="75" customWidth="1"/>
    <col min="11" max="12" width="17.25" style="75" customWidth="1"/>
    <col min="13" max="13" width="3" style="75" customWidth="1"/>
    <col min="14" max="14" width="33.875" style="75" customWidth="1"/>
    <col min="15" max="15" width="13.875" style="75" customWidth="1"/>
    <col min="16" max="16" width="0.25" style="75" customWidth="1"/>
    <col min="17" max="16384" width="9" style="75"/>
  </cols>
  <sheetData>
    <row r="1" spans="1:16" ht="18.75" customHeight="1" x14ac:dyDescent="0.7">
      <c r="A1" s="132"/>
      <c r="B1" s="132"/>
      <c r="C1" s="132"/>
      <c r="D1" s="132"/>
      <c r="E1" s="132"/>
      <c r="F1" s="132"/>
      <c r="O1" s="51"/>
    </row>
    <row r="2" spans="1:16" ht="20.25" customHeight="1" x14ac:dyDescent="0.7">
      <c r="A2" s="214" t="s">
        <v>0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76"/>
      <c r="N2" s="76"/>
      <c r="O2" s="76"/>
      <c r="P2" s="76"/>
    </row>
    <row r="3" spans="1:16" x14ac:dyDescent="0.7">
      <c r="A3" s="214" t="s">
        <v>263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</row>
    <row r="4" spans="1:16" x14ac:dyDescent="0.7">
      <c r="A4" s="214" t="s">
        <v>424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</row>
    <row r="5" spans="1:16" ht="18.75" customHeight="1" x14ac:dyDescent="0.7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</row>
    <row r="6" spans="1:16" ht="18.75" customHeight="1" x14ac:dyDescent="0.7">
      <c r="A6" s="80"/>
      <c r="B6" s="81"/>
      <c r="C6" s="81"/>
      <c r="D6" s="81"/>
      <c r="E6" s="81"/>
      <c r="F6" s="204" t="s">
        <v>131</v>
      </c>
      <c r="G6" s="205"/>
      <c r="H6" s="205"/>
      <c r="I6" s="205"/>
      <c r="J6" s="82"/>
      <c r="K6" s="206" t="s">
        <v>121</v>
      </c>
      <c r="L6" s="136" t="s">
        <v>76</v>
      </c>
    </row>
    <row r="7" spans="1:16" ht="18.75" customHeight="1" x14ac:dyDescent="0.7">
      <c r="A7" s="83"/>
      <c r="B7" s="84"/>
      <c r="C7" s="84"/>
      <c r="D7" s="84"/>
      <c r="E7" s="84"/>
      <c r="F7" s="84"/>
      <c r="G7" s="84"/>
      <c r="H7" s="84"/>
      <c r="I7" s="84"/>
      <c r="J7" s="85"/>
      <c r="K7" s="207"/>
      <c r="L7" s="208"/>
    </row>
    <row r="8" spans="1:16" ht="18.75" customHeight="1" x14ac:dyDescent="0.7">
      <c r="A8" s="83"/>
      <c r="B8" s="84"/>
      <c r="C8" s="84"/>
      <c r="D8" s="84"/>
      <c r="E8" s="84"/>
      <c r="F8" s="84"/>
      <c r="G8" s="84"/>
      <c r="H8" s="84"/>
      <c r="I8" s="84"/>
      <c r="J8" s="85"/>
      <c r="K8" s="86" t="s">
        <v>136</v>
      </c>
      <c r="L8" s="208"/>
    </row>
    <row r="9" spans="1:16" ht="18.75" customHeight="1" x14ac:dyDescent="0.7">
      <c r="A9" s="83"/>
      <c r="B9" s="84"/>
      <c r="C9" s="84"/>
      <c r="D9" s="84"/>
      <c r="E9" s="84"/>
      <c r="F9" s="84"/>
      <c r="G9" s="84"/>
      <c r="H9" s="84"/>
      <c r="I9" s="84"/>
      <c r="J9" s="85"/>
      <c r="K9" s="210" t="s">
        <v>122</v>
      </c>
      <c r="L9" s="208"/>
    </row>
    <row r="10" spans="1:16" x14ac:dyDescent="0.7">
      <c r="A10" s="211"/>
      <c r="B10" s="212"/>
      <c r="C10" s="84"/>
      <c r="D10" s="84"/>
      <c r="E10" s="84"/>
      <c r="F10" s="84"/>
      <c r="G10" s="84"/>
      <c r="H10" s="84"/>
      <c r="I10" s="84"/>
      <c r="J10" s="85"/>
      <c r="K10" s="207"/>
      <c r="L10" s="208"/>
    </row>
    <row r="11" spans="1:16" x14ac:dyDescent="0.7">
      <c r="A11" s="211"/>
      <c r="B11" s="212"/>
      <c r="C11" s="84"/>
      <c r="D11" s="84"/>
      <c r="E11" s="84"/>
      <c r="F11" s="84"/>
      <c r="G11" s="84"/>
      <c r="H11" s="84"/>
      <c r="I11" s="84"/>
      <c r="J11" s="85"/>
      <c r="K11" s="213" t="s">
        <v>157</v>
      </c>
      <c r="L11" s="208"/>
    </row>
    <row r="12" spans="1:16" x14ac:dyDescent="0.7">
      <c r="A12" s="87"/>
      <c r="B12" s="88"/>
      <c r="C12" s="88"/>
      <c r="D12" s="88"/>
      <c r="E12" s="88"/>
      <c r="F12" s="88"/>
      <c r="G12" s="88"/>
      <c r="H12" s="88"/>
      <c r="I12" s="88"/>
      <c r="J12" s="89"/>
      <c r="K12" s="209"/>
      <c r="L12" s="209"/>
    </row>
    <row r="13" spans="1:16" ht="25.5" customHeight="1" x14ac:dyDescent="0.7">
      <c r="A13" s="217" t="s">
        <v>73</v>
      </c>
      <c r="B13" s="219" t="s">
        <v>254</v>
      </c>
      <c r="C13" s="220"/>
      <c r="D13" s="108" t="s">
        <v>163</v>
      </c>
      <c r="E13" s="223" t="s">
        <v>123</v>
      </c>
      <c r="F13" s="137"/>
      <c r="G13" s="137"/>
      <c r="H13" s="137"/>
      <c r="I13" s="224" t="s">
        <v>255</v>
      </c>
      <c r="J13" s="138"/>
      <c r="K13" s="109">
        <v>141462.5</v>
      </c>
      <c r="L13" s="109">
        <v>141462.5</v>
      </c>
    </row>
    <row r="14" spans="1:16" x14ac:dyDescent="0.7">
      <c r="A14" s="218"/>
      <c r="B14" s="221"/>
      <c r="C14" s="222"/>
      <c r="D14" s="225" t="s">
        <v>179</v>
      </c>
      <c r="E14" s="137"/>
      <c r="F14" s="137"/>
      <c r="G14" s="137"/>
      <c r="H14" s="137"/>
      <c r="I14" s="137"/>
      <c r="J14" s="138"/>
      <c r="K14" s="109">
        <v>141462.5</v>
      </c>
      <c r="L14" s="109">
        <v>141462.5</v>
      </c>
    </row>
    <row r="15" spans="1:16" x14ac:dyDescent="0.7">
      <c r="A15" s="225" t="s">
        <v>180</v>
      </c>
      <c r="B15" s="137"/>
      <c r="C15" s="137"/>
      <c r="D15" s="137"/>
      <c r="E15" s="137"/>
      <c r="F15" s="137"/>
      <c r="G15" s="137"/>
      <c r="H15" s="137"/>
      <c r="I15" s="137"/>
      <c r="J15" s="138"/>
      <c r="K15" s="109">
        <v>141462.5</v>
      </c>
      <c r="L15" s="109">
        <v>141462.5</v>
      </c>
    </row>
    <row r="16" spans="1:16" ht="0" hidden="1" customHeight="1" x14ac:dyDescent="0.7">
      <c r="A16" s="112"/>
    </row>
    <row r="17" spans="1:12" ht="2.85" customHeight="1" x14ac:dyDescent="0.7">
      <c r="A17" s="112"/>
    </row>
    <row r="18" spans="1:12" x14ac:dyDescent="0.7">
      <c r="A18" s="112"/>
      <c r="L18" s="215" t="s">
        <v>163</v>
      </c>
    </row>
    <row r="19" spans="1:12" x14ac:dyDescent="0.7">
      <c r="A19" s="112"/>
      <c r="L19" s="132"/>
    </row>
    <row r="20" spans="1:12" x14ac:dyDescent="0.7">
      <c r="A20" s="216"/>
      <c r="B20" s="137"/>
      <c r="C20" s="137"/>
      <c r="D20" s="137"/>
      <c r="E20" s="137"/>
      <c r="F20" s="137"/>
      <c r="G20" s="137"/>
      <c r="H20" s="137"/>
      <c r="I20" s="137"/>
      <c r="J20" s="138"/>
      <c r="K20" s="110">
        <v>141462.5</v>
      </c>
      <c r="L20" s="110">
        <v>141462.5</v>
      </c>
    </row>
    <row r="21" spans="1:12" x14ac:dyDescent="0.7">
      <c r="A21" s="216"/>
      <c r="B21" s="137"/>
      <c r="C21" s="137"/>
      <c r="D21" s="137"/>
      <c r="E21" s="137"/>
      <c r="F21" s="137"/>
      <c r="G21" s="137"/>
      <c r="H21" s="137"/>
      <c r="I21" s="137"/>
      <c r="J21" s="138"/>
      <c r="K21" s="110">
        <v>141462.5</v>
      </c>
      <c r="L21" s="110">
        <v>141462.5</v>
      </c>
    </row>
    <row r="22" spans="1:12" ht="0" hidden="1" customHeight="1" x14ac:dyDescent="0.7"/>
  </sheetData>
  <mergeCells count="20">
    <mergeCell ref="L18:L19"/>
    <mergeCell ref="A20:J20"/>
    <mergeCell ref="A21:J21"/>
    <mergeCell ref="A13:A14"/>
    <mergeCell ref="B13:C14"/>
    <mergeCell ref="E13:H13"/>
    <mergeCell ref="I13:J13"/>
    <mergeCell ref="D14:J14"/>
    <mergeCell ref="A15:J15"/>
    <mergeCell ref="A1:F1"/>
    <mergeCell ref="A5:P5"/>
    <mergeCell ref="F6:I6"/>
    <mergeCell ref="K6:K7"/>
    <mergeCell ref="L6:L12"/>
    <mergeCell ref="K9:K10"/>
    <mergeCell ref="A10:B11"/>
    <mergeCell ref="K11:K12"/>
    <mergeCell ref="A2:L2"/>
    <mergeCell ref="A3:L3"/>
    <mergeCell ref="A4:L4"/>
  </mergeCells>
  <pageMargins left="0.3" right="0.15748031496062992" top="0.47244094488188981" bottom="0.47244094488188981" header="0.47244094488188981" footer="0.47244094488188981"/>
  <pageSetup paperSize="9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showGridLines="0" topLeftCell="B59" zoomScale="120" zoomScaleNormal="120" workbookViewId="0">
      <selection activeCell="L73" sqref="L73"/>
    </sheetView>
  </sheetViews>
  <sheetFormatPr defaultRowHeight="12.75" x14ac:dyDescent="0.3"/>
  <cols>
    <col min="1" max="1" width="13" style="113" customWidth="1"/>
    <col min="2" max="2" width="5.875" style="113" customWidth="1"/>
    <col min="3" max="3" width="1.25" style="113" customWidth="1"/>
    <col min="4" max="4" width="17.75" style="113" customWidth="1"/>
    <col min="5" max="5" width="1.5" style="113" customWidth="1"/>
    <col min="6" max="6" width="5.75" style="113" customWidth="1"/>
    <col min="7" max="7" width="7.75" style="113" customWidth="1"/>
    <col min="8" max="8" width="7.875" style="113" customWidth="1"/>
    <col min="9" max="10" width="7.125" style="113" customWidth="1"/>
    <col min="11" max="11" width="7.875" style="113" customWidth="1"/>
    <col min="12" max="13" width="7.125" style="113" customWidth="1"/>
    <col min="14" max="14" width="7.625" style="113" customWidth="1"/>
    <col min="15" max="15" width="7.5" style="113" customWidth="1"/>
    <col min="16" max="16" width="7.125" style="113" customWidth="1"/>
    <col min="17" max="17" width="6.875" style="113" customWidth="1"/>
    <col min="18" max="19" width="7.125" style="113" customWidth="1"/>
    <col min="20" max="20" width="6.75" style="113" customWidth="1"/>
    <col min="21" max="22" width="8.125" style="113" customWidth="1"/>
    <col min="23" max="16384" width="9" style="113"/>
  </cols>
  <sheetData>
    <row r="1" spans="1:22" ht="9.75" customHeight="1" x14ac:dyDescent="0.3">
      <c r="A1" s="226"/>
      <c r="B1" s="226"/>
      <c r="C1" s="226"/>
      <c r="D1" s="226"/>
    </row>
    <row r="2" spans="1:22" ht="15" customHeight="1" x14ac:dyDescent="0.3">
      <c r="A2" s="229" t="s">
        <v>422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</row>
    <row r="3" spans="1:22" ht="15" customHeight="1" x14ac:dyDescent="0.3">
      <c r="A3" s="229" t="s">
        <v>264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</row>
    <row r="4" spans="1:22" ht="15" customHeight="1" x14ac:dyDescent="0.3">
      <c r="A4" s="229" t="s">
        <v>423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</row>
    <row r="5" spans="1:22" ht="10.5" customHeight="1" x14ac:dyDescent="0.3"/>
    <row r="6" spans="1:22" ht="69.75" customHeight="1" x14ac:dyDescent="0.3">
      <c r="A6" s="114"/>
      <c r="B6" s="114"/>
      <c r="C6" s="114"/>
      <c r="D6" s="230" t="s">
        <v>131</v>
      </c>
      <c r="E6" s="230"/>
      <c r="F6" s="231"/>
      <c r="G6" s="227" t="s">
        <v>119</v>
      </c>
      <c r="H6" s="228"/>
      <c r="I6" s="115" t="s">
        <v>125</v>
      </c>
      <c r="J6" s="227" t="s">
        <v>126</v>
      </c>
      <c r="K6" s="228"/>
      <c r="L6" s="115" t="s">
        <v>127</v>
      </c>
      <c r="M6" s="115" t="s">
        <v>265</v>
      </c>
      <c r="N6" s="227" t="s">
        <v>121</v>
      </c>
      <c r="O6" s="238"/>
      <c r="P6" s="115" t="s">
        <v>128</v>
      </c>
      <c r="Q6" s="227" t="s">
        <v>129</v>
      </c>
      <c r="R6" s="228"/>
      <c r="S6" s="238"/>
      <c r="T6" s="115" t="s">
        <v>266</v>
      </c>
      <c r="U6" s="115" t="s">
        <v>130</v>
      </c>
      <c r="V6" s="232" t="s">
        <v>76</v>
      </c>
    </row>
    <row r="7" spans="1:22" ht="15" x14ac:dyDescent="0.3">
      <c r="A7" s="116"/>
      <c r="B7" s="116"/>
      <c r="C7" s="116"/>
      <c r="D7" s="116"/>
      <c r="E7" s="116"/>
      <c r="F7" s="117"/>
      <c r="G7" s="235" t="s">
        <v>132</v>
      </c>
      <c r="H7" s="236"/>
      <c r="I7" s="118" t="s">
        <v>133</v>
      </c>
      <c r="J7" s="235" t="s">
        <v>134</v>
      </c>
      <c r="K7" s="236"/>
      <c r="L7" s="118" t="s">
        <v>135</v>
      </c>
      <c r="M7" s="118" t="s">
        <v>267</v>
      </c>
      <c r="N7" s="235" t="s">
        <v>136</v>
      </c>
      <c r="O7" s="237"/>
      <c r="P7" s="118" t="s">
        <v>137</v>
      </c>
      <c r="Q7" s="235" t="s">
        <v>138</v>
      </c>
      <c r="R7" s="236"/>
      <c r="S7" s="237"/>
      <c r="T7" s="118" t="s">
        <v>268</v>
      </c>
      <c r="U7" s="118" t="s">
        <v>139</v>
      </c>
      <c r="V7" s="233"/>
    </row>
    <row r="8" spans="1:22" ht="110.25" customHeight="1" x14ac:dyDescent="0.3">
      <c r="A8" s="116"/>
      <c r="B8" s="116"/>
      <c r="C8" s="116"/>
      <c r="D8" s="116"/>
      <c r="E8" s="116"/>
      <c r="F8" s="117"/>
      <c r="G8" s="119" t="s">
        <v>120</v>
      </c>
      <c r="H8" s="119" t="s">
        <v>140</v>
      </c>
      <c r="I8" s="119" t="s">
        <v>141</v>
      </c>
      <c r="J8" s="119" t="s">
        <v>142</v>
      </c>
      <c r="K8" s="119" t="s">
        <v>143</v>
      </c>
      <c r="L8" s="119" t="s">
        <v>144</v>
      </c>
      <c r="M8" s="119" t="s">
        <v>269</v>
      </c>
      <c r="N8" s="119" t="s">
        <v>145</v>
      </c>
      <c r="O8" s="119" t="s">
        <v>122</v>
      </c>
      <c r="P8" s="119" t="s">
        <v>146</v>
      </c>
      <c r="Q8" s="119" t="s">
        <v>147</v>
      </c>
      <c r="R8" s="119" t="s">
        <v>148</v>
      </c>
      <c r="S8" s="119" t="s">
        <v>149</v>
      </c>
      <c r="T8" s="119" t="s">
        <v>270</v>
      </c>
      <c r="U8" s="119" t="s">
        <v>59</v>
      </c>
      <c r="V8" s="233"/>
    </row>
    <row r="9" spans="1:22" x14ac:dyDescent="0.3">
      <c r="A9" s="239" t="s">
        <v>419</v>
      </c>
      <c r="B9" s="239"/>
      <c r="C9" s="120"/>
      <c r="D9" s="120"/>
      <c r="E9" s="120"/>
      <c r="F9" s="121"/>
      <c r="G9" s="122" t="s">
        <v>150</v>
      </c>
      <c r="H9" s="122" t="s">
        <v>151</v>
      </c>
      <c r="I9" s="122" t="s">
        <v>152</v>
      </c>
      <c r="J9" s="122" t="s">
        <v>153</v>
      </c>
      <c r="K9" s="122" t="s">
        <v>154</v>
      </c>
      <c r="L9" s="122" t="s">
        <v>155</v>
      </c>
      <c r="M9" s="122" t="s">
        <v>271</v>
      </c>
      <c r="N9" s="122" t="s">
        <v>156</v>
      </c>
      <c r="O9" s="122" t="s">
        <v>157</v>
      </c>
      <c r="P9" s="122" t="s">
        <v>158</v>
      </c>
      <c r="Q9" s="122" t="s">
        <v>159</v>
      </c>
      <c r="R9" s="122" t="s">
        <v>160</v>
      </c>
      <c r="S9" s="122" t="s">
        <v>161</v>
      </c>
      <c r="T9" s="122" t="s">
        <v>272</v>
      </c>
      <c r="U9" s="122" t="s">
        <v>162</v>
      </c>
      <c r="V9" s="234"/>
    </row>
    <row r="10" spans="1:22" ht="0" hidden="1" customHeight="1" x14ac:dyDescent="0.3"/>
    <row r="11" spans="1:22" ht="15" x14ac:dyDescent="0.3">
      <c r="A11" s="242" t="s">
        <v>61</v>
      </c>
      <c r="B11" s="245" t="s">
        <v>181</v>
      </c>
      <c r="C11" s="123" t="s">
        <v>163</v>
      </c>
      <c r="D11" s="124" t="s">
        <v>182</v>
      </c>
      <c r="E11" s="240" t="s">
        <v>183</v>
      </c>
      <c r="F11" s="241"/>
      <c r="G11" s="125">
        <v>471240</v>
      </c>
      <c r="H11" s="125">
        <v>0</v>
      </c>
      <c r="I11" s="125">
        <v>0</v>
      </c>
      <c r="J11" s="125">
        <v>0</v>
      </c>
      <c r="K11" s="125">
        <v>0</v>
      </c>
      <c r="L11" s="125">
        <v>0</v>
      </c>
      <c r="M11" s="125">
        <v>0</v>
      </c>
      <c r="N11" s="125">
        <v>0</v>
      </c>
      <c r="O11" s="125">
        <v>0</v>
      </c>
      <c r="P11" s="125">
        <v>0</v>
      </c>
      <c r="Q11" s="125">
        <v>0</v>
      </c>
      <c r="R11" s="125">
        <v>0</v>
      </c>
      <c r="S11" s="125">
        <v>0</v>
      </c>
      <c r="T11" s="125">
        <v>0</v>
      </c>
      <c r="U11" s="125">
        <v>0</v>
      </c>
      <c r="V11" s="125">
        <f>SUM(G11:U11)</f>
        <v>471240</v>
      </c>
    </row>
    <row r="12" spans="1:22" ht="36.75" customHeight="1" x14ac:dyDescent="0.3">
      <c r="A12" s="243"/>
      <c r="B12" s="246"/>
      <c r="C12" s="123" t="s">
        <v>163</v>
      </c>
      <c r="D12" s="124" t="s">
        <v>184</v>
      </c>
      <c r="E12" s="240" t="s">
        <v>185</v>
      </c>
      <c r="F12" s="241"/>
      <c r="G12" s="125">
        <v>38610</v>
      </c>
      <c r="H12" s="125">
        <v>0</v>
      </c>
      <c r="I12" s="125">
        <v>0</v>
      </c>
      <c r="J12" s="125">
        <v>0</v>
      </c>
      <c r="K12" s="125">
        <v>0</v>
      </c>
      <c r="L12" s="125">
        <v>0</v>
      </c>
      <c r="M12" s="125">
        <v>0</v>
      </c>
      <c r="N12" s="125">
        <v>0</v>
      </c>
      <c r="O12" s="125">
        <v>0</v>
      </c>
      <c r="P12" s="125">
        <v>0</v>
      </c>
      <c r="Q12" s="125">
        <v>0</v>
      </c>
      <c r="R12" s="125">
        <v>0</v>
      </c>
      <c r="S12" s="125">
        <v>0</v>
      </c>
      <c r="T12" s="125">
        <v>0</v>
      </c>
      <c r="U12" s="125">
        <v>0</v>
      </c>
      <c r="V12" s="125">
        <f t="shared" ref="V12:V15" si="0">SUM(G12:U12)</f>
        <v>38610</v>
      </c>
    </row>
    <row r="13" spans="1:22" ht="33.75" customHeight="1" x14ac:dyDescent="0.3">
      <c r="A13" s="243"/>
      <c r="B13" s="246"/>
      <c r="C13" s="123" t="s">
        <v>163</v>
      </c>
      <c r="D13" s="124" t="s">
        <v>186</v>
      </c>
      <c r="E13" s="240" t="s">
        <v>187</v>
      </c>
      <c r="F13" s="241"/>
      <c r="G13" s="125">
        <v>38610</v>
      </c>
      <c r="H13" s="125">
        <v>0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0</v>
      </c>
      <c r="O13" s="125">
        <v>0</v>
      </c>
      <c r="P13" s="125">
        <v>0</v>
      </c>
      <c r="Q13" s="125">
        <v>0</v>
      </c>
      <c r="R13" s="125">
        <v>0</v>
      </c>
      <c r="S13" s="125">
        <v>0</v>
      </c>
      <c r="T13" s="125">
        <v>0</v>
      </c>
      <c r="U13" s="125">
        <v>0</v>
      </c>
      <c r="V13" s="125">
        <f t="shared" si="0"/>
        <v>38610</v>
      </c>
    </row>
    <row r="14" spans="1:22" ht="43.5" customHeight="1" x14ac:dyDescent="0.3">
      <c r="A14" s="243"/>
      <c r="B14" s="246"/>
      <c r="C14" s="123" t="s">
        <v>163</v>
      </c>
      <c r="D14" s="124" t="s">
        <v>188</v>
      </c>
      <c r="E14" s="240" t="s">
        <v>189</v>
      </c>
      <c r="F14" s="241"/>
      <c r="G14" s="125">
        <v>79200</v>
      </c>
      <c r="H14" s="125">
        <v>0</v>
      </c>
      <c r="I14" s="125">
        <v>0</v>
      </c>
      <c r="J14" s="125">
        <v>0</v>
      </c>
      <c r="K14" s="125">
        <v>0</v>
      </c>
      <c r="L14" s="125">
        <v>0</v>
      </c>
      <c r="M14" s="125">
        <v>0</v>
      </c>
      <c r="N14" s="125">
        <v>0</v>
      </c>
      <c r="O14" s="125">
        <v>0</v>
      </c>
      <c r="P14" s="125">
        <v>0</v>
      </c>
      <c r="Q14" s="125">
        <v>0</v>
      </c>
      <c r="R14" s="125">
        <v>0</v>
      </c>
      <c r="S14" s="125">
        <v>0</v>
      </c>
      <c r="T14" s="125">
        <v>0</v>
      </c>
      <c r="U14" s="125">
        <v>0</v>
      </c>
      <c r="V14" s="125">
        <f t="shared" si="0"/>
        <v>79200</v>
      </c>
    </row>
    <row r="15" spans="1:22" ht="34.5" customHeight="1" x14ac:dyDescent="0.3">
      <c r="A15" s="243"/>
      <c r="B15" s="246"/>
      <c r="C15" s="123" t="s">
        <v>163</v>
      </c>
      <c r="D15" s="124" t="s">
        <v>190</v>
      </c>
      <c r="E15" s="240" t="s">
        <v>191</v>
      </c>
      <c r="F15" s="241"/>
      <c r="G15" s="125">
        <v>1815600</v>
      </c>
      <c r="H15" s="125">
        <v>0</v>
      </c>
      <c r="I15" s="125">
        <v>0</v>
      </c>
      <c r="J15" s="125">
        <v>0</v>
      </c>
      <c r="K15" s="125">
        <v>0</v>
      </c>
      <c r="L15" s="125">
        <v>0</v>
      </c>
      <c r="M15" s="125">
        <v>0</v>
      </c>
      <c r="N15" s="125">
        <v>0</v>
      </c>
      <c r="O15" s="125">
        <v>0</v>
      </c>
      <c r="P15" s="125">
        <v>0</v>
      </c>
      <c r="Q15" s="125">
        <v>0</v>
      </c>
      <c r="R15" s="125">
        <v>0</v>
      </c>
      <c r="S15" s="125">
        <v>0</v>
      </c>
      <c r="T15" s="125">
        <v>0</v>
      </c>
      <c r="U15" s="125">
        <v>0</v>
      </c>
      <c r="V15" s="125">
        <f t="shared" si="0"/>
        <v>1815600</v>
      </c>
    </row>
    <row r="16" spans="1:22" ht="15" x14ac:dyDescent="0.3">
      <c r="A16" s="244"/>
      <c r="B16" s="247"/>
      <c r="C16" s="248" t="s">
        <v>179</v>
      </c>
      <c r="D16" s="241"/>
      <c r="E16" s="241"/>
      <c r="F16" s="241"/>
      <c r="G16" s="126">
        <f>SUM(G11:G15)</f>
        <v>2443260</v>
      </c>
      <c r="H16" s="126">
        <f t="shared" ref="H16:U16" si="1">SUM(H11:H15)</f>
        <v>0</v>
      </c>
      <c r="I16" s="126">
        <f t="shared" si="1"/>
        <v>0</v>
      </c>
      <c r="J16" s="126">
        <f t="shared" si="1"/>
        <v>0</v>
      </c>
      <c r="K16" s="126">
        <f t="shared" si="1"/>
        <v>0</v>
      </c>
      <c r="L16" s="126">
        <f t="shared" si="1"/>
        <v>0</v>
      </c>
      <c r="M16" s="126">
        <f t="shared" si="1"/>
        <v>0</v>
      </c>
      <c r="N16" s="126">
        <f t="shared" si="1"/>
        <v>0</v>
      </c>
      <c r="O16" s="126">
        <f t="shared" si="1"/>
        <v>0</v>
      </c>
      <c r="P16" s="126">
        <f t="shared" si="1"/>
        <v>0</v>
      </c>
      <c r="Q16" s="126">
        <f t="shared" si="1"/>
        <v>0</v>
      </c>
      <c r="R16" s="126">
        <f t="shared" si="1"/>
        <v>0</v>
      </c>
      <c r="S16" s="126">
        <f t="shared" si="1"/>
        <v>0</v>
      </c>
      <c r="T16" s="126">
        <f t="shared" si="1"/>
        <v>0</v>
      </c>
      <c r="U16" s="126">
        <f t="shared" si="1"/>
        <v>0</v>
      </c>
      <c r="V16" s="126">
        <f>SUM(V11:V15)</f>
        <v>2443260</v>
      </c>
    </row>
    <row r="17" spans="1:22" ht="15" x14ac:dyDescent="0.3">
      <c r="A17" s="242" t="s">
        <v>63</v>
      </c>
      <c r="B17" s="249" t="s">
        <v>192</v>
      </c>
      <c r="C17" s="123" t="s">
        <v>163</v>
      </c>
      <c r="D17" s="124" t="s">
        <v>193</v>
      </c>
      <c r="E17" s="240" t="s">
        <v>194</v>
      </c>
      <c r="F17" s="241"/>
      <c r="G17" s="125">
        <v>2256210</v>
      </c>
      <c r="H17" s="125">
        <v>1394030</v>
      </c>
      <c r="I17" s="125">
        <v>0</v>
      </c>
      <c r="J17" s="125">
        <v>210930</v>
      </c>
      <c r="K17" s="125">
        <v>0</v>
      </c>
      <c r="L17" s="125">
        <v>0</v>
      </c>
      <c r="M17" s="125">
        <v>0</v>
      </c>
      <c r="N17" s="125">
        <v>722110</v>
      </c>
      <c r="O17" s="125">
        <v>0</v>
      </c>
      <c r="P17" s="125">
        <v>0</v>
      </c>
      <c r="Q17" s="125">
        <v>0</v>
      </c>
      <c r="R17" s="125">
        <v>0</v>
      </c>
      <c r="S17" s="125">
        <v>0</v>
      </c>
      <c r="T17" s="125">
        <v>0</v>
      </c>
      <c r="U17" s="125">
        <v>0</v>
      </c>
      <c r="V17" s="125">
        <f t="shared" ref="V17:V21" si="2">SUM(G17:U17)</f>
        <v>4583280</v>
      </c>
    </row>
    <row r="18" spans="1:22" ht="15" x14ac:dyDescent="0.3">
      <c r="A18" s="243"/>
      <c r="B18" s="246"/>
      <c r="C18" s="123" t="s">
        <v>163</v>
      </c>
      <c r="D18" s="124" t="s">
        <v>195</v>
      </c>
      <c r="E18" s="240" t="s">
        <v>196</v>
      </c>
      <c r="F18" s="241"/>
      <c r="G18" s="125">
        <v>0</v>
      </c>
      <c r="H18" s="125">
        <v>0</v>
      </c>
      <c r="I18" s="125">
        <v>0</v>
      </c>
      <c r="J18" s="125">
        <v>0</v>
      </c>
      <c r="K18" s="125">
        <v>0</v>
      </c>
      <c r="L18" s="125">
        <v>0</v>
      </c>
      <c r="M18" s="125">
        <v>0</v>
      </c>
      <c r="N18" s="125">
        <v>24000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f t="shared" si="2"/>
        <v>24000</v>
      </c>
    </row>
    <row r="19" spans="1:22" ht="15" x14ac:dyDescent="0.3">
      <c r="A19" s="243"/>
      <c r="B19" s="246"/>
      <c r="C19" s="123" t="s">
        <v>163</v>
      </c>
      <c r="D19" s="124" t="s">
        <v>197</v>
      </c>
      <c r="E19" s="240" t="s">
        <v>198</v>
      </c>
      <c r="F19" s="241"/>
      <c r="G19" s="125">
        <v>192500</v>
      </c>
      <c r="H19" s="125">
        <v>38500</v>
      </c>
      <c r="I19" s="125">
        <v>0</v>
      </c>
      <c r="J19" s="125">
        <v>0</v>
      </c>
      <c r="K19" s="125">
        <v>0</v>
      </c>
      <c r="L19" s="125">
        <v>0</v>
      </c>
      <c r="M19" s="125">
        <v>0</v>
      </c>
      <c r="N19" s="125">
        <v>38500</v>
      </c>
      <c r="O19" s="125">
        <v>0</v>
      </c>
      <c r="P19" s="125">
        <v>0</v>
      </c>
      <c r="Q19" s="125">
        <v>0</v>
      </c>
      <c r="R19" s="125">
        <v>0</v>
      </c>
      <c r="S19" s="125">
        <v>0</v>
      </c>
      <c r="T19" s="125">
        <v>0</v>
      </c>
      <c r="U19" s="125">
        <v>0</v>
      </c>
      <c r="V19" s="125">
        <f t="shared" si="2"/>
        <v>269500</v>
      </c>
    </row>
    <row r="20" spans="1:22" ht="15" x14ac:dyDescent="0.3">
      <c r="A20" s="243"/>
      <c r="B20" s="246"/>
      <c r="C20" s="123" t="s">
        <v>163</v>
      </c>
      <c r="D20" s="124" t="s">
        <v>199</v>
      </c>
      <c r="E20" s="240" t="s">
        <v>200</v>
      </c>
      <c r="F20" s="241"/>
      <c r="G20" s="125">
        <v>461430</v>
      </c>
      <c r="H20" s="125">
        <v>312210</v>
      </c>
      <c r="I20" s="125">
        <v>0</v>
      </c>
      <c r="J20" s="125">
        <v>137430</v>
      </c>
      <c r="K20" s="125">
        <v>0</v>
      </c>
      <c r="L20" s="125">
        <v>0</v>
      </c>
      <c r="M20" s="125">
        <v>0</v>
      </c>
      <c r="N20" s="125">
        <v>238790</v>
      </c>
      <c r="O20" s="125">
        <v>0</v>
      </c>
      <c r="P20" s="125">
        <v>0</v>
      </c>
      <c r="Q20" s="125">
        <v>0</v>
      </c>
      <c r="R20" s="125">
        <v>0</v>
      </c>
      <c r="S20" s="125">
        <v>0</v>
      </c>
      <c r="T20" s="125">
        <v>0</v>
      </c>
      <c r="U20" s="125">
        <v>0</v>
      </c>
      <c r="V20" s="125">
        <f t="shared" si="2"/>
        <v>1149860</v>
      </c>
    </row>
    <row r="21" spans="1:22" ht="15" x14ac:dyDescent="0.3">
      <c r="A21" s="243"/>
      <c r="B21" s="246"/>
      <c r="C21" s="123" t="s">
        <v>163</v>
      </c>
      <c r="D21" s="124" t="s">
        <v>201</v>
      </c>
      <c r="E21" s="240" t="s">
        <v>202</v>
      </c>
      <c r="F21" s="241"/>
      <c r="G21" s="125">
        <v>52785</v>
      </c>
      <c r="H21" s="125">
        <v>7625</v>
      </c>
      <c r="I21" s="125">
        <v>0</v>
      </c>
      <c r="J21" s="125">
        <v>23045</v>
      </c>
      <c r="K21" s="125">
        <v>0</v>
      </c>
      <c r="L21" s="125">
        <v>0</v>
      </c>
      <c r="M21" s="125">
        <v>0</v>
      </c>
      <c r="N21" s="125">
        <v>19725</v>
      </c>
      <c r="O21" s="125">
        <v>0</v>
      </c>
      <c r="P21" s="125">
        <v>0</v>
      </c>
      <c r="Q21" s="125">
        <v>0</v>
      </c>
      <c r="R21" s="125">
        <v>0</v>
      </c>
      <c r="S21" s="125">
        <v>0</v>
      </c>
      <c r="T21" s="125">
        <v>0</v>
      </c>
      <c r="U21" s="125">
        <v>0</v>
      </c>
      <c r="V21" s="125">
        <f t="shared" si="2"/>
        <v>103180</v>
      </c>
    </row>
    <row r="22" spans="1:22" ht="15" x14ac:dyDescent="0.3">
      <c r="A22" s="244"/>
      <c r="B22" s="247"/>
      <c r="C22" s="248" t="s">
        <v>179</v>
      </c>
      <c r="D22" s="241"/>
      <c r="E22" s="241"/>
      <c r="F22" s="241"/>
      <c r="G22" s="126">
        <f>SUM(G17:G21)</f>
        <v>2962925</v>
      </c>
      <c r="H22" s="126">
        <f t="shared" ref="H22:U22" si="3">SUM(H17:H21)</f>
        <v>1752365</v>
      </c>
      <c r="I22" s="126">
        <f t="shared" si="3"/>
        <v>0</v>
      </c>
      <c r="J22" s="126">
        <f t="shared" si="3"/>
        <v>371405</v>
      </c>
      <c r="K22" s="126">
        <f t="shared" si="3"/>
        <v>0</v>
      </c>
      <c r="L22" s="126">
        <f t="shared" si="3"/>
        <v>0</v>
      </c>
      <c r="M22" s="126">
        <f t="shared" si="3"/>
        <v>0</v>
      </c>
      <c r="N22" s="126">
        <f t="shared" si="3"/>
        <v>1043125</v>
      </c>
      <c r="O22" s="126">
        <f t="shared" si="3"/>
        <v>0</v>
      </c>
      <c r="P22" s="126">
        <f t="shared" si="3"/>
        <v>0</v>
      </c>
      <c r="Q22" s="126">
        <f t="shared" si="3"/>
        <v>0</v>
      </c>
      <c r="R22" s="126">
        <f t="shared" si="3"/>
        <v>0</v>
      </c>
      <c r="S22" s="126">
        <f t="shared" si="3"/>
        <v>0</v>
      </c>
      <c r="T22" s="126">
        <f t="shared" si="3"/>
        <v>0</v>
      </c>
      <c r="U22" s="126">
        <f t="shared" si="3"/>
        <v>0</v>
      </c>
      <c r="V22" s="126">
        <f>SUM(V17:V21)</f>
        <v>6129820</v>
      </c>
    </row>
    <row r="23" spans="1:22" ht="42.75" customHeight="1" x14ac:dyDescent="0.3">
      <c r="A23" s="242" t="s">
        <v>65</v>
      </c>
      <c r="B23" s="249" t="s">
        <v>203</v>
      </c>
      <c r="C23" s="127" t="s">
        <v>163</v>
      </c>
      <c r="D23" s="128" t="s">
        <v>204</v>
      </c>
      <c r="E23" s="240" t="s">
        <v>205</v>
      </c>
      <c r="F23" s="241"/>
      <c r="G23" s="125">
        <v>170000</v>
      </c>
      <c r="H23" s="125">
        <v>100000</v>
      </c>
      <c r="I23" s="125">
        <v>30000</v>
      </c>
      <c r="J23" s="125">
        <v>0</v>
      </c>
      <c r="K23" s="125">
        <v>0</v>
      </c>
      <c r="L23" s="125">
        <v>0</v>
      </c>
      <c r="M23" s="125">
        <v>0</v>
      </c>
      <c r="N23" s="125">
        <v>370000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0</v>
      </c>
      <c r="U23" s="125">
        <v>0</v>
      </c>
      <c r="V23" s="125">
        <f t="shared" ref="V23:V26" si="4">SUM(G23:U23)</f>
        <v>670000</v>
      </c>
    </row>
    <row r="24" spans="1:22" ht="33" customHeight="1" x14ac:dyDescent="0.3">
      <c r="A24" s="243"/>
      <c r="B24" s="246"/>
      <c r="C24" s="127" t="s">
        <v>163</v>
      </c>
      <c r="D24" s="128" t="s">
        <v>206</v>
      </c>
      <c r="E24" s="240" t="s">
        <v>207</v>
      </c>
      <c r="F24" s="241"/>
      <c r="G24" s="125">
        <v>40000</v>
      </c>
      <c r="H24" s="125">
        <v>30000</v>
      </c>
      <c r="I24" s="125">
        <v>0</v>
      </c>
      <c r="J24" s="125">
        <v>0</v>
      </c>
      <c r="K24" s="125">
        <v>0</v>
      </c>
      <c r="L24" s="125">
        <v>0</v>
      </c>
      <c r="M24" s="125">
        <v>0</v>
      </c>
      <c r="N24" s="125">
        <v>30000</v>
      </c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25">
        <v>0</v>
      </c>
      <c r="U24" s="125">
        <v>0</v>
      </c>
      <c r="V24" s="125">
        <f t="shared" si="4"/>
        <v>100000</v>
      </c>
    </row>
    <row r="25" spans="1:22" ht="15" x14ac:dyDescent="0.3">
      <c r="A25" s="243"/>
      <c r="B25" s="246"/>
      <c r="C25" s="127" t="s">
        <v>163</v>
      </c>
      <c r="D25" s="128" t="s">
        <v>208</v>
      </c>
      <c r="E25" s="240" t="s">
        <v>209</v>
      </c>
      <c r="F25" s="241"/>
      <c r="G25" s="125">
        <v>3000</v>
      </c>
      <c r="H25" s="125">
        <v>39800</v>
      </c>
      <c r="I25" s="125">
        <v>0</v>
      </c>
      <c r="J25" s="125">
        <v>0</v>
      </c>
      <c r="K25" s="125">
        <v>0</v>
      </c>
      <c r="L25" s="125">
        <v>0</v>
      </c>
      <c r="M25" s="125">
        <v>0</v>
      </c>
      <c r="N25" s="125">
        <v>38500</v>
      </c>
      <c r="O25" s="125">
        <v>0</v>
      </c>
      <c r="P25" s="125">
        <v>0</v>
      </c>
      <c r="Q25" s="125">
        <v>0</v>
      </c>
      <c r="R25" s="125">
        <v>0</v>
      </c>
      <c r="S25" s="125">
        <v>0</v>
      </c>
      <c r="T25" s="125">
        <v>0</v>
      </c>
      <c r="U25" s="125">
        <v>0</v>
      </c>
      <c r="V25" s="125">
        <f t="shared" si="4"/>
        <v>81300</v>
      </c>
    </row>
    <row r="26" spans="1:22" ht="15" x14ac:dyDescent="0.3">
      <c r="A26" s="243"/>
      <c r="B26" s="246"/>
      <c r="C26" s="127" t="s">
        <v>163</v>
      </c>
      <c r="D26" s="128" t="s">
        <v>210</v>
      </c>
      <c r="E26" s="240" t="s">
        <v>211</v>
      </c>
      <c r="F26" s="241"/>
      <c r="G26" s="125">
        <v>30000</v>
      </c>
      <c r="H26" s="125">
        <v>40000</v>
      </c>
      <c r="I26" s="125">
        <v>0</v>
      </c>
      <c r="J26" s="125">
        <v>0</v>
      </c>
      <c r="K26" s="125">
        <v>0</v>
      </c>
      <c r="L26" s="125">
        <v>0</v>
      </c>
      <c r="M26" s="125">
        <v>0</v>
      </c>
      <c r="N26" s="125">
        <v>12500</v>
      </c>
      <c r="O26" s="125">
        <v>0</v>
      </c>
      <c r="P26" s="125">
        <v>0</v>
      </c>
      <c r="Q26" s="125">
        <v>0</v>
      </c>
      <c r="R26" s="125">
        <v>0</v>
      </c>
      <c r="S26" s="125">
        <v>0</v>
      </c>
      <c r="T26" s="125">
        <v>0</v>
      </c>
      <c r="U26" s="125">
        <v>0</v>
      </c>
      <c r="V26" s="125">
        <f t="shared" si="4"/>
        <v>82500</v>
      </c>
    </row>
    <row r="27" spans="1:22" ht="15" x14ac:dyDescent="0.3">
      <c r="A27" s="244"/>
      <c r="B27" s="247"/>
      <c r="C27" s="248" t="s">
        <v>179</v>
      </c>
      <c r="D27" s="241"/>
      <c r="E27" s="241"/>
      <c r="F27" s="241"/>
      <c r="G27" s="126">
        <f>SUM(G23:G26)</f>
        <v>243000</v>
      </c>
      <c r="H27" s="126">
        <f t="shared" ref="H27:U27" si="5">SUM(H23:H26)</f>
        <v>209800</v>
      </c>
      <c r="I27" s="126">
        <f t="shared" si="5"/>
        <v>30000</v>
      </c>
      <c r="J27" s="126">
        <f t="shared" si="5"/>
        <v>0</v>
      </c>
      <c r="K27" s="126">
        <f t="shared" si="5"/>
        <v>0</v>
      </c>
      <c r="L27" s="126">
        <f t="shared" si="5"/>
        <v>0</v>
      </c>
      <c r="M27" s="126">
        <f t="shared" si="5"/>
        <v>0</v>
      </c>
      <c r="N27" s="126">
        <f t="shared" si="5"/>
        <v>451000</v>
      </c>
      <c r="O27" s="126">
        <f t="shared" si="5"/>
        <v>0</v>
      </c>
      <c r="P27" s="126">
        <f t="shared" si="5"/>
        <v>0</v>
      </c>
      <c r="Q27" s="126">
        <f t="shared" si="5"/>
        <v>0</v>
      </c>
      <c r="R27" s="126">
        <f t="shared" si="5"/>
        <v>0</v>
      </c>
      <c r="S27" s="126">
        <f t="shared" si="5"/>
        <v>0</v>
      </c>
      <c r="T27" s="126">
        <f t="shared" si="5"/>
        <v>0</v>
      </c>
      <c r="U27" s="126">
        <f t="shared" si="5"/>
        <v>0</v>
      </c>
      <c r="V27" s="126">
        <f>SUM(V23:V26)</f>
        <v>933800</v>
      </c>
    </row>
    <row r="28" spans="1:22" ht="15" x14ac:dyDescent="0.3">
      <c r="A28" s="242" t="s">
        <v>67</v>
      </c>
      <c r="B28" s="249" t="s">
        <v>212</v>
      </c>
      <c r="C28" s="123" t="s">
        <v>163</v>
      </c>
      <c r="D28" s="124" t="s">
        <v>213</v>
      </c>
      <c r="E28" s="240" t="s">
        <v>214</v>
      </c>
      <c r="F28" s="241"/>
      <c r="G28" s="125">
        <v>380000</v>
      </c>
      <c r="H28" s="125">
        <v>180000</v>
      </c>
      <c r="I28" s="125">
        <v>0</v>
      </c>
      <c r="J28" s="125">
        <v>0</v>
      </c>
      <c r="K28" s="125">
        <v>0</v>
      </c>
      <c r="L28" s="125">
        <v>0</v>
      </c>
      <c r="M28" s="125">
        <v>0</v>
      </c>
      <c r="N28" s="125">
        <v>1080000</v>
      </c>
      <c r="O28" s="125">
        <v>0</v>
      </c>
      <c r="P28" s="125">
        <v>0</v>
      </c>
      <c r="Q28" s="125">
        <v>0</v>
      </c>
      <c r="R28" s="125">
        <v>0</v>
      </c>
      <c r="S28" s="125">
        <v>0</v>
      </c>
      <c r="T28" s="125">
        <v>0</v>
      </c>
      <c r="U28" s="125">
        <v>0</v>
      </c>
      <c r="V28" s="125">
        <f t="shared" ref="V28:V31" si="6">SUM(G28:U28)</f>
        <v>1640000</v>
      </c>
    </row>
    <row r="29" spans="1:22" ht="30" customHeight="1" x14ac:dyDescent="0.3">
      <c r="A29" s="243"/>
      <c r="B29" s="246"/>
      <c r="C29" s="123" t="s">
        <v>163</v>
      </c>
      <c r="D29" s="124" t="s">
        <v>215</v>
      </c>
      <c r="E29" s="240" t="s">
        <v>216</v>
      </c>
      <c r="F29" s="241"/>
      <c r="G29" s="125">
        <v>30000</v>
      </c>
      <c r="H29" s="125">
        <v>0</v>
      </c>
      <c r="I29" s="125">
        <v>0</v>
      </c>
      <c r="J29" s="125">
        <v>0</v>
      </c>
      <c r="K29" s="125">
        <v>0</v>
      </c>
      <c r="L29" s="125">
        <v>0</v>
      </c>
      <c r="M29" s="125">
        <v>0</v>
      </c>
      <c r="N29" s="125">
        <v>0</v>
      </c>
      <c r="O29" s="125">
        <v>0</v>
      </c>
      <c r="P29" s="125">
        <v>0</v>
      </c>
      <c r="Q29" s="125">
        <v>0</v>
      </c>
      <c r="R29" s="125">
        <v>0</v>
      </c>
      <c r="S29" s="125">
        <v>0</v>
      </c>
      <c r="T29" s="125">
        <v>0</v>
      </c>
      <c r="U29" s="125">
        <v>0</v>
      </c>
      <c r="V29" s="125">
        <f t="shared" si="6"/>
        <v>30000</v>
      </c>
    </row>
    <row r="30" spans="1:22" ht="41.25" customHeight="1" x14ac:dyDescent="0.3">
      <c r="A30" s="243"/>
      <c r="B30" s="246"/>
      <c r="C30" s="123" t="s">
        <v>163</v>
      </c>
      <c r="D30" s="124" t="s">
        <v>217</v>
      </c>
      <c r="E30" s="240" t="s">
        <v>218</v>
      </c>
      <c r="F30" s="241"/>
      <c r="G30" s="125">
        <v>849153</v>
      </c>
      <c r="H30" s="125">
        <v>296140</v>
      </c>
      <c r="I30" s="125">
        <v>10000</v>
      </c>
      <c r="J30" s="125">
        <v>0</v>
      </c>
      <c r="K30" s="125">
        <v>320060</v>
      </c>
      <c r="L30" s="125">
        <v>340000</v>
      </c>
      <c r="M30" s="125">
        <v>15000</v>
      </c>
      <c r="N30" s="125">
        <v>50000</v>
      </c>
      <c r="O30" s="125">
        <v>0</v>
      </c>
      <c r="P30" s="125">
        <v>215000</v>
      </c>
      <c r="Q30" s="125">
        <v>0</v>
      </c>
      <c r="R30" s="125">
        <v>680000</v>
      </c>
      <c r="S30" s="125">
        <v>350000</v>
      </c>
      <c r="T30" s="125">
        <v>0</v>
      </c>
      <c r="U30" s="125">
        <v>0</v>
      </c>
      <c r="V30" s="125">
        <f t="shared" si="6"/>
        <v>3125353</v>
      </c>
    </row>
    <row r="31" spans="1:22" ht="15" x14ac:dyDescent="0.3">
      <c r="A31" s="243"/>
      <c r="B31" s="246"/>
      <c r="C31" s="123" t="s">
        <v>163</v>
      </c>
      <c r="D31" s="124" t="s">
        <v>219</v>
      </c>
      <c r="E31" s="240" t="s">
        <v>220</v>
      </c>
      <c r="F31" s="241"/>
      <c r="G31" s="125">
        <v>248798.39</v>
      </c>
      <c r="H31" s="125">
        <v>100000</v>
      </c>
      <c r="I31" s="125">
        <v>0</v>
      </c>
      <c r="J31" s="125">
        <v>0</v>
      </c>
      <c r="K31" s="125">
        <v>0</v>
      </c>
      <c r="L31" s="125">
        <v>0</v>
      </c>
      <c r="M31" s="125">
        <v>0</v>
      </c>
      <c r="N31" s="125">
        <v>450000</v>
      </c>
      <c r="O31" s="125">
        <v>0</v>
      </c>
      <c r="P31" s="125">
        <v>0</v>
      </c>
      <c r="Q31" s="125">
        <v>0</v>
      </c>
      <c r="R31" s="125">
        <v>0</v>
      </c>
      <c r="S31" s="125">
        <v>0</v>
      </c>
      <c r="T31" s="125">
        <v>0</v>
      </c>
      <c r="U31" s="125">
        <v>0</v>
      </c>
      <c r="V31" s="125">
        <f t="shared" si="6"/>
        <v>798798.39</v>
      </c>
    </row>
    <row r="32" spans="1:22" ht="15" x14ac:dyDescent="0.3">
      <c r="A32" s="244"/>
      <c r="B32" s="247"/>
      <c r="C32" s="248" t="s">
        <v>179</v>
      </c>
      <c r="D32" s="241"/>
      <c r="E32" s="241"/>
      <c r="F32" s="241"/>
      <c r="G32" s="126">
        <f>SUM(G28:G31)</f>
        <v>1507951.3900000001</v>
      </c>
      <c r="H32" s="126">
        <f t="shared" ref="H32:U32" si="7">SUM(H28:H31)</f>
        <v>576140</v>
      </c>
      <c r="I32" s="126">
        <f t="shared" si="7"/>
        <v>10000</v>
      </c>
      <c r="J32" s="126">
        <f t="shared" si="7"/>
        <v>0</v>
      </c>
      <c r="K32" s="126">
        <f t="shared" si="7"/>
        <v>320060</v>
      </c>
      <c r="L32" s="126">
        <f t="shared" si="7"/>
        <v>340000</v>
      </c>
      <c r="M32" s="126">
        <f t="shared" si="7"/>
        <v>15000</v>
      </c>
      <c r="N32" s="126">
        <f t="shared" si="7"/>
        <v>1580000</v>
      </c>
      <c r="O32" s="126">
        <f t="shared" si="7"/>
        <v>0</v>
      </c>
      <c r="P32" s="126">
        <f t="shared" si="7"/>
        <v>215000</v>
      </c>
      <c r="Q32" s="126">
        <f t="shared" si="7"/>
        <v>0</v>
      </c>
      <c r="R32" s="126">
        <f t="shared" si="7"/>
        <v>680000</v>
      </c>
      <c r="S32" s="126">
        <f t="shared" si="7"/>
        <v>350000</v>
      </c>
      <c r="T32" s="126">
        <f t="shared" si="7"/>
        <v>0</v>
      </c>
      <c r="U32" s="126">
        <f t="shared" si="7"/>
        <v>0</v>
      </c>
      <c r="V32" s="126">
        <f>SUM(V28:V31)</f>
        <v>5594151.3899999997</v>
      </c>
    </row>
    <row r="33" spans="1:22" ht="15" x14ac:dyDescent="0.3">
      <c r="A33" s="242" t="s">
        <v>69</v>
      </c>
      <c r="B33" s="249" t="s">
        <v>221</v>
      </c>
      <c r="C33" s="123" t="s">
        <v>163</v>
      </c>
      <c r="D33" s="124" t="s">
        <v>222</v>
      </c>
      <c r="E33" s="240" t="s">
        <v>223</v>
      </c>
      <c r="F33" s="241"/>
      <c r="G33" s="125">
        <v>100000</v>
      </c>
      <c r="H33" s="125">
        <v>80000</v>
      </c>
      <c r="I33" s="125">
        <v>0</v>
      </c>
      <c r="J33" s="125">
        <v>0</v>
      </c>
      <c r="K33" s="125">
        <v>0</v>
      </c>
      <c r="L33" s="125">
        <v>0</v>
      </c>
      <c r="M33" s="125">
        <v>0</v>
      </c>
      <c r="N33" s="125">
        <v>40000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f t="shared" ref="V33:V43" si="8">SUM(G33:U33)</f>
        <v>220000</v>
      </c>
    </row>
    <row r="34" spans="1:22" ht="15" x14ac:dyDescent="0.3">
      <c r="A34" s="243"/>
      <c r="B34" s="246"/>
      <c r="C34" s="123" t="s">
        <v>163</v>
      </c>
      <c r="D34" s="124" t="s">
        <v>273</v>
      </c>
      <c r="E34" s="240" t="s">
        <v>274</v>
      </c>
      <c r="F34" s="241"/>
      <c r="G34" s="125">
        <v>0</v>
      </c>
      <c r="H34" s="125">
        <v>0</v>
      </c>
      <c r="I34" s="125">
        <v>0</v>
      </c>
      <c r="J34" s="125">
        <v>0</v>
      </c>
      <c r="K34" s="125">
        <v>0</v>
      </c>
      <c r="L34" s="125">
        <v>0</v>
      </c>
      <c r="M34" s="125">
        <v>0</v>
      </c>
      <c r="N34" s="125">
        <v>40000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f t="shared" si="8"/>
        <v>40000</v>
      </c>
    </row>
    <row r="35" spans="1:22" ht="15" x14ac:dyDescent="0.3">
      <c r="A35" s="243"/>
      <c r="B35" s="246"/>
      <c r="C35" s="123" t="s">
        <v>163</v>
      </c>
      <c r="D35" s="124" t="s">
        <v>224</v>
      </c>
      <c r="E35" s="240" t="s">
        <v>225</v>
      </c>
      <c r="F35" s="241"/>
      <c r="G35" s="125">
        <v>20000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f t="shared" si="8"/>
        <v>20000</v>
      </c>
    </row>
    <row r="36" spans="1:22" ht="15" x14ac:dyDescent="0.3">
      <c r="A36" s="243"/>
      <c r="B36" s="246"/>
      <c r="C36" s="123" t="s">
        <v>163</v>
      </c>
      <c r="D36" s="124" t="s">
        <v>226</v>
      </c>
      <c r="E36" s="240" t="s">
        <v>227</v>
      </c>
      <c r="F36" s="241"/>
      <c r="G36" s="125">
        <v>0</v>
      </c>
      <c r="H36" s="125">
        <v>0</v>
      </c>
      <c r="I36" s="125">
        <v>0</v>
      </c>
      <c r="J36" s="125">
        <v>0</v>
      </c>
      <c r="K36" s="125">
        <v>685557.88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f t="shared" si="8"/>
        <v>685557.88</v>
      </c>
    </row>
    <row r="37" spans="1:22" ht="15" x14ac:dyDescent="0.3">
      <c r="A37" s="243"/>
      <c r="B37" s="246"/>
      <c r="C37" s="123" t="s">
        <v>163</v>
      </c>
      <c r="D37" s="124" t="s">
        <v>228</v>
      </c>
      <c r="E37" s="240" t="s">
        <v>229</v>
      </c>
      <c r="F37" s="241"/>
      <c r="G37" s="125">
        <v>10000</v>
      </c>
      <c r="H37" s="125">
        <v>0</v>
      </c>
      <c r="I37" s="125">
        <v>0</v>
      </c>
      <c r="J37" s="125">
        <v>0</v>
      </c>
      <c r="K37" s="125">
        <v>0</v>
      </c>
      <c r="L37" s="125">
        <v>0</v>
      </c>
      <c r="M37" s="125">
        <v>0</v>
      </c>
      <c r="N37" s="125">
        <v>680000</v>
      </c>
      <c r="O37" s="125">
        <v>0</v>
      </c>
      <c r="P37" s="125">
        <v>0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f t="shared" si="8"/>
        <v>690000</v>
      </c>
    </row>
    <row r="38" spans="1:22" ht="15" x14ac:dyDescent="0.3">
      <c r="A38" s="243"/>
      <c r="B38" s="246"/>
      <c r="C38" s="123" t="s">
        <v>163</v>
      </c>
      <c r="D38" s="124" t="s">
        <v>230</v>
      </c>
      <c r="E38" s="240" t="s">
        <v>231</v>
      </c>
      <c r="F38" s="241"/>
      <c r="G38" s="125">
        <v>50000</v>
      </c>
      <c r="H38" s="125">
        <v>0</v>
      </c>
      <c r="I38" s="125">
        <v>0</v>
      </c>
      <c r="J38" s="125">
        <v>0</v>
      </c>
      <c r="K38" s="125">
        <v>0</v>
      </c>
      <c r="L38" s="125">
        <v>0</v>
      </c>
      <c r="M38" s="125">
        <v>0</v>
      </c>
      <c r="N38" s="125">
        <v>250000</v>
      </c>
      <c r="O38" s="125">
        <v>0</v>
      </c>
      <c r="P38" s="125">
        <v>0</v>
      </c>
      <c r="Q38" s="125">
        <v>0</v>
      </c>
      <c r="R38" s="125">
        <v>0</v>
      </c>
      <c r="S38" s="125">
        <v>0</v>
      </c>
      <c r="T38" s="125">
        <v>0</v>
      </c>
      <c r="U38" s="125">
        <v>0</v>
      </c>
      <c r="V38" s="125">
        <f t="shared" si="8"/>
        <v>300000</v>
      </c>
    </row>
    <row r="39" spans="1:22" ht="15" x14ac:dyDescent="0.3">
      <c r="A39" s="243"/>
      <c r="B39" s="246"/>
      <c r="C39" s="123" t="s">
        <v>163</v>
      </c>
      <c r="D39" s="124" t="s">
        <v>232</v>
      </c>
      <c r="E39" s="240" t="s">
        <v>233</v>
      </c>
      <c r="F39" s="241"/>
      <c r="G39" s="125">
        <v>100000</v>
      </c>
      <c r="H39" s="125">
        <v>0</v>
      </c>
      <c r="I39" s="125">
        <v>0</v>
      </c>
      <c r="J39" s="125">
        <v>0</v>
      </c>
      <c r="K39" s="125">
        <v>0</v>
      </c>
      <c r="L39" s="125">
        <v>0</v>
      </c>
      <c r="M39" s="125">
        <v>0</v>
      </c>
      <c r="N39" s="125">
        <v>200000</v>
      </c>
      <c r="O39" s="125">
        <v>0</v>
      </c>
      <c r="P39" s="125">
        <v>0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f t="shared" si="8"/>
        <v>300000</v>
      </c>
    </row>
    <row r="40" spans="1:22" ht="15" x14ac:dyDescent="0.3">
      <c r="A40" s="243"/>
      <c r="B40" s="246"/>
      <c r="C40" s="123" t="s">
        <v>163</v>
      </c>
      <c r="D40" s="124" t="s">
        <v>234</v>
      </c>
      <c r="E40" s="240" t="s">
        <v>235</v>
      </c>
      <c r="F40" s="241"/>
      <c r="G40" s="125">
        <v>0</v>
      </c>
      <c r="H40" s="125">
        <v>0</v>
      </c>
      <c r="I40" s="125">
        <v>0</v>
      </c>
      <c r="J40" s="125">
        <v>0</v>
      </c>
      <c r="K40" s="125">
        <v>0</v>
      </c>
      <c r="L40" s="125">
        <v>20000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f t="shared" si="8"/>
        <v>20000</v>
      </c>
    </row>
    <row r="41" spans="1:22" ht="15" x14ac:dyDescent="0.3">
      <c r="A41" s="243"/>
      <c r="B41" s="246"/>
      <c r="C41" s="123" t="s">
        <v>163</v>
      </c>
      <c r="D41" s="124" t="s">
        <v>275</v>
      </c>
      <c r="E41" s="240" t="s">
        <v>276</v>
      </c>
      <c r="F41" s="241"/>
      <c r="G41" s="125">
        <v>0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0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20000</v>
      </c>
      <c r="U41" s="125">
        <v>0</v>
      </c>
      <c r="V41" s="125">
        <f t="shared" si="8"/>
        <v>20000</v>
      </c>
    </row>
    <row r="42" spans="1:22" ht="15" x14ac:dyDescent="0.3">
      <c r="A42" s="243"/>
      <c r="B42" s="246"/>
      <c r="C42" s="123" t="s">
        <v>163</v>
      </c>
      <c r="D42" s="124" t="s">
        <v>277</v>
      </c>
      <c r="E42" s="240" t="s">
        <v>278</v>
      </c>
      <c r="F42" s="241"/>
      <c r="G42" s="125">
        <v>3000</v>
      </c>
      <c r="H42" s="125">
        <v>0</v>
      </c>
      <c r="I42" s="125">
        <v>0</v>
      </c>
      <c r="J42" s="125">
        <v>0</v>
      </c>
      <c r="K42" s="125">
        <v>0</v>
      </c>
      <c r="L42" s="125">
        <v>0</v>
      </c>
      <c r="M42" s="125">
        <v>0</v>
      </c>
      <c r="N42" s="125">
        <v>0</v>
      </c>
      <c r="O42" s="125">
        <v>0</v>
      </c>
      <c r="P42" s="125">
        <v>0</v>
      </c>
      <c r="Q42" s="125">
        <v>0</v>
      </c>
      <c r="R42" s="125">
        <v>0</v>
      </c>
      <c r="S42" s="125">
        <v>0</v>
      </c>
      <c r="T42" s="125">
        <v>0</v>
      </c>
      <c r="U42" s="125">
        <v>0</v>
      </c>
      <c r="V42" s="125">
        <f t="shared" si="8"/>
        <v>3000</v>
      </c>
    </row>
    <row r="43" spans="1:22" ht="15" x14ac:dyDescent="0.3">
      <c r="A43" s="243"/>
      <c r="B43" s="246"/>
      <c r="C43" s="123" t="s">
        <v>163</v>
      </c>
      <c r="D43" s="124" t="s">
        <v>236</v>
      </c>
      <c r="E43" s="240" t="s">
        <v>237</v>
      </c>
      <c r="F43" s="241"/>
      <c r="G43" s="125">
        <v>100000</v>
      </c>
      <c r="H43" s="125">
        <v>80000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40000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f t="shared" si="8"/>
        <v>220000</v>
      </c>
    </row>
    <row r="44" spans="1:22" ht="15" x14ac:dyDescent="0.3">
      <c r="A44" s="244"/>
      <c r="B44" s="247"/>
      <c r="C44" s="248" t="s">
        <v>179</v>
      </c>
      <c r="D44" s="241"/>
      <c r="E44" s="241"/>
      <c r="F44" s="241"/>
      <c r="G44" s="126">
        <f>SUM(G33:G43)</f>
        <v>383000</v>
      </c>
      <c r="H44" s="126">
        <f t="shared" ref="H44:U44" si="9">SUM(H33:H43)</f>
        <v>160000</v>
      </c>
      <c r="I44" s="126">
        <f t="shared" si="9"/>
        <v>0</v>
      </c>
      <c r="J44" s="126">
        <f t="shared" si="9"/>
        <v>0</v>
      </c>
      <c r="K44" s="126">
        <f t="shared" si="9"/>
        <v>685557.88</v>
      </c>
      <c r="L44" s="126">
        <f t="shared" si="9"/>
        <v>20000</v>
      </c>
      <c r="M44" s="126">
        <f t="shared" si="9"/>
        <v>0</v>
      </c>
      <c r="N44" s="126">
        <f t="shared" si="9"/>
        <v>1250000</v>
      </c>
      <c r="O44" s="126">
        <f t="shared" si="9"/>
        <v>0</v>
      </c>
      <c r="P44" s="126">
        <f t="shared" si="9"/>
        <v>0</v>
      </c>
      <c r="Q44" s="126">
        <f t="shared" si="9"/>
        <v>0</v>
      </c>
      <c r="R44" s="126">
        <f t="shared" si="9"/>
        <v>0</v>
      </c>
      <c r="S44" s="126">
        <f t="shared" si="9"/>
        <v>0</v>
      </c>
      <c r="T44" s="126">
        <f t="shared" si="9"/>
        <v>20000</v>
      </c>
      <c r="U44" s="126">
        <f t="shared" si="9"/>
        <v>0</v>
      </c>
      <c r="V44" s="126">
        <f>SUM(V33:V43)</f>
        <v>2518557.88</v>
      </c>
    </row>
    <row r="45" spans="1:22" ht="15" x14ac:dyDescent="0.3">
      <c r="A45" s="242" t="s">
        <v>70</v>
      </c>
      <c r="B45" s="249" t="s">
        <v>238</v>
      </c>
      <c r="C45" s="123" t="s">
        <v>163</v>
      </c>
      <c r="D45" s="124" t="s">
        <v>239</v>
      </c>
      <c r="E45" s="240" t="s">
        <v>240</v>
      </c>
      <c r="F45" s="241"/>
      <c r="G45" s="125">
        <v>201378.12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0</v>
      </c>
      <c r="S45" s="125">
        <v>0</v>
      </c>
      <c r="T45" s="125">
        <v>0</v>
      </c>
      <c r="U45" s="125">
        <v>0</v>
      </c>
      <c r="V45" s="125">
        <f t="shared" ref="V45:V49" si="10">SUM(G45:U45)</f>
        <v>201378.12</v>
      </c>
    </row>
    <row r="46" spans="1:22" ht="15" x14ac:dyDescent="0.3">
      <c r="A46" s="243"/>
      <c r="B46" s="246"/>
      <c r="C46" s="123" t="s">
        <v>163</v>
      </c>
      <c r="D46" s="124" t="s">
        <v>241</v>
      </c>
      <c r="E46" s="240" t="s">
        <v>242</v>
      </c>
      <c r="F46" s="241"/>
      <c r="G46" s="125">
        <v>6000</v>
      </c>
      <c r="H46" s="125">
        <v>0</v>
      </c>
      <c r="I46" s="125">
        <v>0</v>
      </c>
      <c r="J46" s="125">
        <v>0</v>
      </c>
      <c r="K46" s="125">
        <v>0</v>
      </c>
      <c r="L46" s="125">
        <v>0</v>
      </c>
      <c r="M46" s="125">
        <v>0</v>
      </c>
      <c r="N46" s="125">
        <v>0</v>
      </c>
      <c r="O46" s="125">
        <v>0</v>
      </c>
      <c r="P46" s="125">
        <v>0</v>
      </c>
      <c r="Q46" s="125">
        <v>0</v>
      </c>
      <c r="R46" s="125">
        <v>0</v>
      </c>
      <c r="S46" s="125">
        <v>0</v>
      </c>
      <c r="T46" s="125">
        <v>0</v>
      </c>
      <c r="U46" s="125">
        <v>0</v>
      </c>
      <c r="V46" s="125">
        <f t="shared" si="10"/>
        <v>6000</v>
      </c>
    </row>
    <row r="47" spans="1:22" ht="15" x14ac:dyDescent="0.3">
      <c r="A47" s="243"/>
      <c r="B47" s="246"/>
      <c r="C47" s="123" t="s">
        <v>163</v>
      </c>
      <c r="D47" s="124" t="s">
        <v>243</v>
      </c>
      <c r="E47" s="240" t="s">
        <v>244</v>
      </c>
      <c r="F47" s="241"/>
      <c r="G47" s="125">
        <v>2372.1799999999998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f t="shared" si="10"/>
        <v>2372.1799999999998</v>
      </c>
    </row>
    <row r="48" spans="1:22" ht="15" x14ac:dyDescent="0.3">
      <c r="A48" s="243"/>
      <c r="B48" s="246"/>
      <c r="C48" s="123" t="s">
        <v>163</v>
      </c>
      <c r="D48" s="124" t="s">
        <v>245</v>
      </c>
      <c r="E48" s="240" t="s">
        <v>246</v>
      </c>
      <c r="F48" s="241"/>
      <c r="G48" s="125">
        <v>20000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f t="shared" si="10"/>
        <v>20000</v>
      </c>
    </row>
    <row r="49" spans="1:22" ht="15" x14ac:dyDescent="0.3">
      <c r="A49" s="243"/>
      <c r="B49" s="246"/>
      <c r="C49" s="123" t="s">
        <v>163</v>
      </c>
      <c r="D49" s="124" t="s">
        <v>247</v>
      </c>
      <c r="E49" s="240" t="s">
        <v>248</v>
      </c>
      <c r="F49" s="241"/>
      <c r="G49" s="125">
        <v>62789.1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f t="shared" si="10"/>
        <v>62789.1</v>
      </c>
    </row>
    <row r="50" spans="1:22" ht="15" x14ac:dyDescent="0.3">
      <c r="A50" s="244"/>
      <c r="B50" s="247"/>
      <c r="C50" s="248" t="s">
        <v>179</v>
      </c>
      <c r="D50" s="241"/>
      <c r="E50" s="241"/>
      <c r="F50" s="241"/>
      <c r="G50" s="126">
        <f>SUM(G45:G49)</f>
        <v>292539.39999999997</v>
      </c>
      <c r="H50" s="126">
        <f t="shared" ref="H50:U50" si="11">SUM(H45:H49)</f>
        <v>0</v>
      </c>
      <c r="I50" s="126">
        <f t="shared" si="11"/>
        <v>0</v>
      </c>
      <c r="J50" s="126">
        <f t="shared" si="11"/>
        <v>0</v>
      </c>
      <c r="K50" s="126">
        <f t="shared" si="11"/>
        <v>0</v>
      </c>
      <c r="L50" s="126">
        <f t="shared" si="11"/>
        <v>0</v>
      </c>
      <c r="M50" s="126">
        <f t="shared" si="11"/>
        <v>0</v>
      </c>
      <c r="N50" s="126">
        <f t="shared" si="11"/>
        <v>0</v>
      </c>
      <c r="O50" s="126">
        <f t="shared" si="11"/>
        <v>0</v>
      </c>
      <c r="P50" s="126">
        <f t="shared" si="11"/>
        <v>0</v>
      </c>
      <c r="Q50" s="126">
        <f t="shared" si="11"/>
        <v>0</v>
      </c>
      <c r="R50" s="126">
        <f t="shared" si="11"/>
        <v>0</v>
      </c>
      <c r="S50" s="126">
        <f t="shared" si="11"/>
        <v>0</v>
      </c>
      <c r="T50" s="126">
        <f t="shared" si="11"/>
        <v>0</v>
      </c>
      <c r="U50" s="126">
        <f t="shared" si="11"/>
        <v>0</v>
      </c>
      <c r="V50" s="126">
        <f>SUM(V45:V49)</f>
        <v>292539.39999999997</v>
      </c>
    </row>
    <row r="51" spans="1:22" ht="15" x14ac:dyDescent="0.3">
      <c r="A51" s="242" t="s">
        <v>72</v>
      </c>
      <c r="B51" s="249" t="s">
        <v>249</v>
      </c>
      <c r="C51" s="123" t="s">
        <v>163</v>
      </c>
      <c r="D51" s="124" t="s">
        <v>407</v>
      </c>
      <c r="E51" s="240" t="s">
        <v>408</v>
      </c>
      <c r="F51" s="241"/>
      <c r="G51" s="125">
        <v>36000</v>
      </c>
      <c r="H51" s="125">
        <v>37500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10000</v>
      </c>
      <c r="O51" s="125">
        <v>0</v>
      </c>
      <c r="P51" s="125">
        <v>0</v>
      </c>
      <c r="Q51" s="125">
        <v>0</v>
      </c>
      <c r="R51" s="125">
        <v>0</v>
      </c>
      <c r="S51" s="125">
        <v>0</v>
      </c>
      <c r="T51" s="125">
        <v>0</v>
      </c>
      <c r="U51" s="125">
        <v>0</v>
      </c>
      <c r="V51" s="125">
        <f t="shared" ref="V51:V56" si="12">SUM(G51:U51)</f>
        <v>83500</v>
      </c>
    </row>
    <row r="52" spans="1:22" ht="15" x14ac:dyDescent="0.3">
      <c r="A52" s="243"/>
      <c r="B52" s="246"/>
      <c r="C52" s="123" t="s">
        <v>163</v>
      </c>
      <c r="D52" s="124" t="s">
        <v>409</v>
      </c>
      <c r="E52" s="240" t="s">
        <v>410</v>
      </c>
      <c r="F52" s="241"/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5">
        <v>0</v>
      </c>
      <c r="N52" s="125">
        <v>30000</v>
      </c>
      <c r="O52" s="125">
        <v>0</v>
      </c>
      <c r="P52" s="125">
        <v>0</v>
      </c>
      <c r="Q52" s="125">
        <v>0</v>
      </c>
      <c r="R52" s="125">
        <v>0</v>
      </c>
      <c r="S52" s="125">
        <v>0</v>
      </c>
      <c r="T52" s="125">
        <v>0</v>
      </c>
      <c r="U52" s="125">
        <v>0</v>
      </c>
      <c r="V52" s="125">
        <f t="shared" si="12"/>
        <v>30000</v>
      </c>
    </row>
    <row r="53" spans="1:22" ht="15" x14ac:dyDescent="0.3">
      <c r="A53" s="243"/>
      <c r="B53" s="246"/>
      <c r="C53" s="123" t="s">
        <v>163</v>
      </c>
      <c r="D53" s="124" t="s">
        <v>411</v>
      </c>
      <c r="E53" s="240" t="s">
        <v>412</v>
      </c>
      <c r="F53" s="241"/>
      <c r="G53" s="125">
        <v>0</v>
      </c>
      <c r="H53" s="125">
        <v>0</v>
      </c>
      <c r="I53" s="125">
        <v>0</v>
      </c>
      <c r="J53" s="125">
        <v>0</v>
      </c>
      <c r="K53" s="125">
        <v>0</v>
      </c>
      <c r="L53" s="125">
        <v>0</v>
      </c>
      <c r="M53" s="125">
        <v>0</v>
      </c>
      <c r="N53" s="125">
        <v>0</v>
      </c>
      <c r="O53" s="125">
        <v>0</v>
      </c>
      <c r="P53" s="125">
        <v>0</v>
      </c>
      <c r="Q53" s="125">
        <v>0</v>
      </c>
      <c r="R53" s="125">
        <v>200000</v>
      </c>
      <c r="S53" s="125">
        <v>0</v>
      </c>
      <c r="T53" s="125">
        <v>0</v>
      </c>
      <c r="U53" s="125">
        <v>0</v>
      </c>
      <c r="V53" s="125">
        <f t="shared" si="12"/>
        <v>200000</v>
      </c>
    </row>
    <row r="54" spans="1:22" ht="15" x14ac:dyDescent="0.3">
      <c r="A54" s="243"/>
      <c r="B54" s="246"/>
      <c r="C54" s="123" t="s">
        <v>163</v>
      </c>
      <c r="D54" s="124" t="s">
        <v>250</v>
      </c>
      <c r="E54" s="240" t="s">
        <v>251</v>
      </c>
      <c r="F54" s="241"/>
      <c r="G54" s="125">
        <v>8700</v>
      </c>
      <c r="H54" s="125">
        <v>17000</v>
      </c>
      <c r="I54" s="125">
        <v>0</v>
      </c>
      <c r="J54" s="125">
        <v>0</v>
      </c>
      <c r="K54" s="125">
        <v>0</v>
      </c>
      <c r="L54" s="125">
        <v>0</v>
      </c>
      <c r="M54" s="125">
        <v>0</v>
      </c>
      <c r="N54" s="125">
        <v>31900</v>
      </c>
      <c r="O54" s="125">
        <v>0</v>
      </c>
      <c r="P54" s="125">
        <v>0</v>
      </c>
      <c r="Q54" s="125">
        <v>0</v>
      </c>
      <c r="R54" s="125">
        <v>0</v>
      </c>
      <c r="S54" s="125">
        <v>0</v>
      </c>
      <c r="T54" s="125">
        <v>0</v>
      </c>
      <c r="U54" s="125">
        <v>0</v>
      </c>
      <c r="V54" s="125">
        <f t="shared" si="12"/>
        <v>57600</v>
      </c>
    </row>
    <row r="55" spans="1:22" ht="15" x14ac:dyDescent="0.3">
      <c r="A55" s="243"/>
      <c r="B55" s="246"/>
      <c r="C55" s="123" t="s">
        <v>163</v>
      </c>
      <c r="D55" s="124" t="s">
        <v>413</v>
      </c>
      <c r="E55" s="240" t="s">
        <v>414</v>
      </c>
      <c r="F55" s="241"/>
      <c r="G55" s="125">
        <v>0</v>
      </c>
      <c r="H55" s="125">
        <v>0</v>
      </c>
      <c r="I55" s="125">
        <v>0</v>
      </c>
      <c r="J55" s="125">
        <v>0</v>
      </c>
      <c r="K55" s="125">
        <v>150000</v>
      </c>
      <c r="L55" s="125">
        <v>0</v>
      </c>
      <c r="M55" s="125">
        <v>0</v>
      </c>
      <c r="N55" s="125">
        <v>0</v>
      </c>
      <c r="O55" s="125">
        <v>0</v>
      </c>
      <c r="P55" s="125">
        <v>0</v>
      </c>
      <c r="Q55" s="125">
        <v>0</v>
      </c>
      <c r="R55" s="125">
        <v>0</v>
      </c>
      <c r="S55" s="125">
        <v>0</v>
      </c>
      <c r="T55" s="125">
        <v>0</v>
      </c>
      <c r="U55" s="125">
        <v>0</v>
      </c>
      <c r="V55" s="125">
        <f t="shared" si="12"/>
        <v>150000</v>
      </c>
    </row>
    <row r="56" spans="1:22" ht="15" x14ac:dyDescent="0.3">
      <c r="A56" s="243"/>
      <c r="B56" s="246"/>
      <c r="C56" s="123" t="s">
        <v>163</v>
      </c>
      <c r="D56" s="124" t="s">
        <v>252</v>
      </c>
      <c r="E56" s="240" t="s">
        <v>253</v>
      </c>
      <c r="F56" s="241"/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5">
        <v>0</v>
      </c>
      <c r="N56" s="125">
        <v>450000</v>
      </c>
      <c r="O56" s="125">
        <v>0</v>
      </c>
      <c r="P56" s="125">
        <v>0</v>
      </c>
      <c r="Q56" s="125">
        <v>0</v>
      </c>
      <c r="R56" s="125">
        <v>0</v>
      </c>
      <c r="S56" s="125">
        <v>0</v>
      </c>
      <c r="T56" s="125">
        <v>0</v>
      </c>
      <c r="U56" s="125">
        <v>0</v>
      </c>
      <c r="V56" s="125">
        <f t="shared" si="12"/>
        <v>450000</v>
      </c>
    </row>
    <row r="57" spans="1:22" ht="15" x14ac:dyDescent="0.3">
      <c r="A57" s="244"/>
      <c r="B57" s="247"/>
      <c r="C57" s="248" t="s">
        <v>179</v>
      </c>
      <c r="D57" s="241"/>
      <c r="E57" s="241"/>
      <c r="F57" s="241"/>
      <c r="G57" s="126">
        <f>SUM(G51:G56)</f>
        <v>44700</v>
      </c>
      <c r="H57" s="126">
        <f t="shared" ref="H57:U57" si="13">SUM(H51:H56)</f>
        <v>54500</v>
      </c>
      <c r="I57" s="126">
        <f t="shared" si="13"/>
        <v>0</v>
      </c>
      <c r="J57" s="126">
        <f t="shared" si="13"/>
        <v>0</v>
      </c>
      <c r="K57" s="126">
        <f t="shared" si="13"/>
        <v>150000</v>
      </c>
      <c r="L57" s="126">
        <f t="shared" si="13"/>
        <v>0</v>
      </c>
      <c r="M57" s="126">
        <f t="shared" si="13"/>
        <v>0</v>
      </c>
      <c r="N57" s="126">
        <f t="shared" si="13"/>
        <v>521900</v>
      </c>
      <c r="O57" s="126">
        <f t="shared" si="13"/>
        <v>0</v>
      </c>
      <c r="P57" s="126">
        <f t="shared" si="13"/>
        <v>0</v>
      </c>
      <c r="Q57" s="126">
        <f t="shared" si="13"/>
        <v>0</v>
      </c>
      <c r="R57" s="126">
        <f t="shared" si="13"/>
        <v>200000</v>
      </c>
      <c r="S57" s="126">
        <f t="shared" si="13"/>
        <v>0</v>
      </c>
      <c r="T57" s="126">
        <f t="shared" si="13"/>
        <v>0</v>
      </c>
      <c r="U57" s="126">
        <f t="shared" si="13"/>
        <v>0</v>
      </c>
      <c r="V57" s="126">
        <f>SUM(V51:V56)</f>
        <v>971100</v>
      </c>
    </row>
    <row r="58" spans="1:22" ht="15" x14ac:dyDescent="0.3">
      <c r="A58" s="242" t="s">
        <v>77</v>
      </c>
      <c r="B58" s="249" t="s">
        <v>415</v>
      </c>
      <c r="C58" s="123" t="s">
        <v>163</v>
      </c>
      <c r="D58" s="124" t="s">
        <v>77</v>
      </c>
      <c r="E58" s="240" t="s">
        <v>416</v>
      </c>
      <c r="F58" s="241"/>
      <c r="G58" s="125">
        <v>25000</v>
      </c>
      <c r="H58" s="125">
        <v>0</v>
      </c>
      <c r="I58" s="125">
        <v>0</v>
      </c>
      <c r="J58" s="125">
        <v>0</v>
      </c>
      <c r="K58" s="125">
        <v>0</v>
      </c>
      <c r="L58" s="125">
        <v>0</v>
      </c>
      <c r="M58" s="125">
        <v>0</v>
      </c>
      <c r="N58" s="125">
        <v>0</v>
      </c>
      <c r="O58" s="125">
        <v>0</v>
      </c>
      <c r="P58" s="125">
        <v>0</v>
      </c>
      <c r="Q58" s="125">
        <v>0</v>
      </c>
      <c r="R58" s="125">
        <v>0</v>
      </c>
      <c r="S58" s="125">
        <v>0</v>
      </c>
      <c r="T58" s="125">
        <v>0</v>
      </c>
      <c r="U58" s="125">
        <v>0</v>
      </c>
      <c r="V58" s="125">
        <f>SUM(G58:U58)</f>
        <v>25000</v>
      </c>
    </row>
    <row r="59" spans="1:22" ht="15" x14ac:dyDescent="0.3">
      <c r="A59" s="244"/>
      <c r="B59" s="247"/>
      <c r="C59" s="248" t="s">
        <v>179</v>
      </c>
      <c r="D59" s="241"/>
      <c r="E59" s="241"/>
      <c r="F59" s="241"/>
      <c r="G59" s="126">
        <f>SUM(G58)</f>
        <v>25000</v>
      </c>
      <c r="H59" s="126">
        <f t="shared" ref="H59:U59" si="14">SUM(H58)</f>
        <v>0</v>
      </c>
      <c r="I59" s="126">
        <f t="shared" si="14"/>
        <v>0</v>
      </c>
      <c r="J59" s="126">
        <f t="shared" si="14"/>
        <v>0</v>
      </c>
      <c r="K59" s="126">
        <f t="shared" si="14"/>
        <v>0</v>
      </c>
      <c r="L59" s="126">
        <f t="shared" si="14"/>
        <v>0</v>
      </c>
      <c r="M59" s="126">
        <f t="shared" si="14"/>
        <v>0</v>
      </c>
      <c r="N59" s="126">
        <f t="shared" si="14"/>
        <v>0</v>
      </c>
      <c r="O59" s="126">
        <f t="shared" si="14"/>
        <v>0</v>
      </c>
      <c r="P59" s="126">
        <f t="shared" si="14"/>
        <v>0</v>
      </c>
      <c r="Q59" s="126">
        <f t="shared" si="14"/>
        <v>0</v>
      </c>
      <c r="R59" s="126">
        <f t="shared" si="14"/>
        <v>0</v>
      </c>
      <c r="S59" s="126">
        <f t="shared" si="14"/>
        <v>0</v>
      </c>
      <c r="T59" s="126">
        <f t="shared" si="14"/>
        <v>0</v>
      </c>
      <c r="U59" s="126">
        <f t="shared" si="14"/>
        <v>0</v>
      </c>
      <c r="V59" s="126">
        <f>SUM(V58)</f>
        <v>25000</v>
      </c>
    </row>
    <row r="60" spans="1:22" ht="26.25" customHeight="1" x14ac:dyDescent="0.3">
      <c r="A60" s="242" t="s">
        <v>74</v>
      </c>
      <c r="B60" s="249" t="s">
        <v>256</v>
      </c>
      <c r="C60" s="123" t="s">
        <v>163</v>
      </c>
      <c r="D60" s="124" t="s">
        <v>257</v>
      </c>
      <c r="E60" s="240" t="s">
        <v>258</v>
      </c>
      <c r="F60" s="241"/>
      <c r="G60" s="125">
        <v>30000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v>0</v>
      </c>
      <c r="O60" s="125">
        <v>0</v>
      </c>
      <c r="P60" s="125">
        <v>0</v>
      </c>
      <c r="Q60" s="125">
        <v>0</v>
      </c>
      <c r="R60" s="125">
        <v>0</v>
      </c>
      <c r="S60" s="125">
        <v>0</v>
      </c>
      <c r="T60" s="125">
        <v>0</v>
      </c>
      <c r="U60" s="125">
        <v>0</v>
      </c>
      <c r="V60" s="125">
        <f t="shared" ref="V60:V61" si="15">SUM(G60:U60)</f>
        <v>30000</v>
      </c>
    </row>
    <row r="61" spans="1:22" ht="16.5" customHeight="1" x14ac:dyDescent="0.3">
      <c r="A61" s="243"/>
      <c r="B61" s="246"/>
      <c r="C61" s="123" t="s">
        <v>163</v>
      </c>
      <c r="D61" s="124" t="s">
        <v>259</v>
      </c>
      <c r="E61" s="240" t="s">
        <v>260</v>
      </c>
      <c r="F61" s="241"/>
      <c r="G61" s="125">
        <v>0</v>
      </c>
      <c r="H61" s="125">
        <v>0</v>
      </c>
      <c r="I61" s="125">
        <v>0</v>
      </c>
      <c r="J61" s="125">
        <v>0</v>
      </c>
      <c r="K61" s="125">
        <v>1460000</v>
      </c>
      <c r="L61" s="125">
        <v>0</v>
      </c>
      <c r="M61" s="125">
        <v>0</v>
      </c>
      <c r="N61" s="125">
        <v>0</v>
      </c>
      <c r="O61" s="125">
        <v>0</v>
      </c>
      <c r="P61" s="125">
        <v>0</v>
      </c>
      <c r="Q61" s="125">
        <v>20000</v>
      </c>
      <c r="R61" s="125">
        <v>20000</v>
      </c>
      <c r="S61" s="125">
        <v>63000</v>
      </c>
      <c r="T61" s="125">
        <v>0</v>
      </c>
      <c r="U61" s="125">
        <v>0</v>
      </c>
      <c r="V61" s="125">
        <f t="shared" si="15"/>
        <v>1563000</v>
      </c>
    </row>
    <row r="62" spans="1:22" ht="16.5" customHeight="1" x14ac:dyDescent="0.3">
      <c r="A62" s="244"/>
      <c r="B62" s="247"/>
      <c r="C62" s="248" t="s">
        <v>179</v>
      </c>
      <c r="D62" s="241"/>
      <c r="E62" s="241"/>
      <c r="F62" s="241"/>
      <c r="G62" s="126">
        <f>SUM(G60:G61)</f>
        <v>30000</v>
      </c>
      <c r="H62" s="126">
        <f t="shared" ref="H62:U62" si="16">SUM(H60:H61)</f>
        <v>0</v>
      </c>
      <c r="I62" s="126">
        <f t="shared" si="16"/>
        <v>0</v>
      </c>
      <c r="J62" s="126">
        <f t="shared" si="16"/>
        <v>0</v>
      </c>
      <c r="K62" s="126">
        <f t="shared" si="16"/>
        <v>1460000</v>
      </c>
      <c r="L62" s="126">
        <f t="shared" si="16"/>
        <v>0</v>
      </c>
      <c r="M62" s="126">
        <f t="shared" si="16"/>
        <v>0</v>
      </c>
      <c r="N62" s="126">
        <f t="shared" si="16"/>
        <v>0</v>
      </c>
      <c r="O62" s="126">
        <f t="shared" si="16"/>
        <v>0</v>
      </c>
      <c r="P62" s="126">
        <f t="shared" si="16"/>
        <v>0</v>
      </c>
      <c r="Q62" s="126">
        <f t="shared" si="16"/>
        <v>20000</v>
      </c>
      <c r="R62" s="126">
        <f t="shared" si="16"/>
        <v>20000</v>
      </c>
      <c r="S62" s="126">
        <f t="shared" si="16"/>
        <v>63000</v>
      </c>
      <c r="T62" s="126">
        <f t="shared" si="16"/>
        <v>0</v>
      </c>
      <c r="U62" s="126">
        <f t="shared" si="16"/>
        <v>0</v>
      </c>
      <c r="V62" s="126">
        <f>SUM(V60:V61)</f>
        <v>1593000</v>
      </c>
    </row>
    <row r="63" spans="1:22" ht="20.25" customHeight="1" x14ac:dyDescent="0.3">
      <c r="A63" s="242" t="s">
        <v>73</v>
      </c>
      <c r="B63" s="249" t="s">
        <v>254</v>
      </c>
      <c r="C63" s="123" t="s">
        <v>163</v>
      </c>
      <c r="D63" s="124" t="s">
        <v>123</v>
      </c>
      <c r="E63" s="240" t="s">
        <v>255</v>
      </c>
      <c r="F63" s="241"/>
      <c r="G63" s="125">
        <v>0</v>
      </c>
      <c r="H63" s="125">
        <v>0</v>
      </c>
      <c r="I63" s="125">
        <v>0</v>
      </c>
      <c r="J63" s="125">
        <v>0</v>
      </c>
      <c r="K63" s="125">
        <v>0</v>
      </c>
      <c r="L63" s="125">
        <v>0</v>
      </c>
      <c r="M63" s="125">
        <v>0</v>
      </c>
      <c r="N63" s="125">
        <v>0</v>
      </c>
      <c r="O63" s="125">
        <v>4626000</v>
      </c>
      <c r="P63" s="125">
        <v>0</v>
      </c>
      <c r="Q63" s="125">
        <v>0</v>
      </c>
      <c r="R63" s="125">
        <v>0</v>
      </c>
      <c r="S63" s="125">
        <v>0</v>
      </c>
      <c r="T63" s="125">
        <v>0</v>
      </c>
      <c r="U63" s="125">
        <v>0</v>
      </c>
      <c r="V63" s="125">
        <f t="shared" ref="V63:V65" si="17">SUM(G63:U63)</f>
        <v>4626000</v>
      </c>
    </row>
    <row r="64" spans="1:22" ht="33.75" customHeight="1" x14ac:dyDescent="0.3">
      <c r="A64" s="243"/>
      <c r="B64" s="246"/>
      <c r="C64" s="123" t="s">
        <v>163</v>
      </c>
      <c r="D64" s="124" t="s">
        <v>279</v>
      </c>
      <c r="E64" s="240" t="s">
        <v>280</v>
      </c>
      <c r="F64" s="241"/>
      <c r="G64" s="125">
        <v>0</v>
      </c>
      <c r="H64" s="125">
        <v>0</v>
      </c>
      <c r="I64" s="125">
        <v>0</v>
      </c>
      <c r="J64" s="125">
        <v>0</v>
      </c>
      <c r="K64" s="125">
        <v>0</v>
      </c>
      <c r="L64" s="125">
        <v>0</v>
      </c>
      <c r="M64" s="125">
        <v>0</v>
      </c>
      <c r="N64" s="125">
        <v>0</v>
      </c>
      <c r="O64" s="125">
        <v>350000</v>
      </c>
      <c r="P64" s="125">
        <v>0</v>
      </c>
      <c r="Q64" s="125">
        <v>0</v>
      </c>
      <c r="R64" s="125">
        <v>0</v>
      </c>
      <c r="S64" s="125">
        <v>0</v>
      </c>
      <c r="T64" s="125">
        <v>0</v>
      </c>
      <c r="U64" s="125">
        <v>0</v>
      </c>
      <c r="V64" s="125">
        <f t="shared" si="17"/>
        <v>350000</v>
      </c>
    </row>
    <row r="65" spans="1:23" ht="53.25" customHeight="1" x14ac:dyDescent="0.3">
      <c r="A65" s="243"/>
      <c r="B65" s="246"/>
      <c r="C65" s="123" t="s">
        <v>163</v>
      </c>
      <c r="D65" s="124" t="s">
        <v>417</v>
      </c>
      <c r="E65" s="240" t="s">
        <v>418</v>
      </c>
      <c r="F65" s="241"/>
      <c r="G65" s="125">
        <v>0</v>
      </c>
      <c r="H65" s="125">
        <v>0</v>
      </c>
      <c r="I65" s="125">
        <v>0</v>
      </c>
      <c r="J65" s="125">
        <v>0</v>
      </c>
      <c r="K65" s="125">
        <v>0</v>
      </c>
      <c r="L65" s="125">
        <v>0</v>
      </c>
      <c r="M65" s="125">
        <v>0</v>
      </c>
      <c r="N65" s="125">
        <v>0</v>
      </c>
      <c r="O65" s="125">
        <v>20000</v>
      </c>
      <c r="P65" s="125">
        <v>0</v>
      </c>
      <c r="Q65" s="125">
        <v>0</v>
      </c>
      <c r="R65" s="125">
        <v>0</v>
      </c>
      <c r="S65" s="125">
        <v>0</v>
      </c>
      <c r="T65" s="125">
        <v>0</v>
      </c>
      <c r="U65" s="125">
        <v>0</v>
      </c>
      <c r="V65" s="125">
        <f t="shared" si="17"/>
        <v>20000</v>
      </c>
    </row>
    <row r="66" spans="1:23" ht="30" x14ac:dyDescent="0.3">
      <c r="A66" s="244"/>
      <c r="B66" s="247"/>
      <c r="C66" s="248" t="s">
        <v>179</v>
      </c>
      <c r="D66" s="241"/>
      <c r="E66" s="241"/>
      <c r="F66" s="241"/>
      <c r="G66" s="126">
        <f>SUM(G63:G65)</f>
        <v>0</v>
      </c>
      <c r="H66" s="126">
        <f t="shared" ref="H66:U66" si="18">SUM(H63:H65)</f>
        <v>0</v>
      </c>
      <c r="I66" s="126">
        <f t="shared" si="18"/>
        <v>0</v>
      </c>
      <c r="J66" s="126">
        <f t="shared" si="18"/>
        <v>0</v>
      </c>
      <c r="K66" s="126">
        <f t="shared" si="18"/>
        <v>0</v>
      </c>
      <c r="L66" s="126">
        <f t="shared" si="18"/>
        <v>0</v>
      </c>
      <c r="M66" s="126">
        <f t="shared" si="18"/>
        <v>0</v>
      </c>
      <c r="N66" s="126">
        <f t="shared" si="18"/>
        <v>0</v>
      </c>
      <c r="O66" s="126">
        <f t="shared" si="18"/>
        <v>4996000</v>
      </c>
      <c r="P66" s="126">
        <f t="shared" si="18"/>
        <v>0</v>
      </c>
      <c r="Q66" s="126">
        <f t="shared" si="18"/>
        <v>0</v>
      </c>
      <c r="R66" s="126">
        <f t="shared" si="18"/>
        <v>0</v>
      </c>
      <c r="S66" s="126">
        <f t="shared" si="18"/>
        <v>0</v>
      </c>
      <c r="T66" s="126">
        <f t="shared" si="18"/>
        <v>0</v>
      </c>
      <c r="U66" s="126">
        <f t="shared" si="18"/>
        <v>0</v>
      </c>
      <c r="V66" s="126">
        <f>SUM(V63:V65)</f>
        <v>4996000</v>
      </c>
    </row>
    <row r="67" spans="1:23" ht="15" x14ac:dyDescent="0.3">
      <c r="A67" s="242" t="s">
        <v>59</v>
      </c>
      <c r="B67" s="249" t="s">
        <v>164</v>
      </c>
      <c r="C67" s="123" t="s">
        <v>163</v>
      </c>
      <c r="D67" s="124" t="s">
        <v>165</v>
      </c>
      <c r="E67" s="240" t="s">
        <v>166</v>
      </c>
      <c r="F67" s="241"/>
      <c r="G67" s="125">
        <v>0</v>
      </c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5">
        <v>0</v>
      </c>
      <c r="N67" s="125">
        <v>0</v>
      </c>
      <c r="O67" s="125">
        <v>0</v>
      </c>
      <c r="P67" s="125">
        <v>0</v>
      </c>
      <c r="Q67" s="125">
        <v>0</v>
      </c>
      <c r="R67" s="125">
        <v>0</v>
      </c>
      <c r="S67" s="125">
        <v>0</v>
      </c>
      <c r="T67" s="125">
        <v>0</v>
      </c>
      <c r="U67" s="125">
        <v>80000</v>
      </c>
      <c r="V67" s="125">
        <f t="shared" ref="V67:V73" si="19">SUM(G67:U67)</f>
        <v>80000</v>
      </c>
    </row>
    <row r="68" spans="1:23" ht="25.5" x14ac:dyDescent="0.3">
      <c r="A68" s="243"/>
      <c r="B68" s="246"/>
      <c r="C68" s="123" t="s">
        <v>163</v>
      </c>
      <c r="D68" s="124" t="s">
        <v>167</v>
      </c>
      <c r="E68" s="240" t="s">
        <v>168</v>
      </c>
      <c r="F68" s="241"/>
      <c r="G68" s="125">
        <v>0</v>
      </c>
      <c r="H68" s="125">
        <v>0</v>
      </c>
      <c r="I68" s="125">
        <v>0</v>
      </c>
      <c r="J68" s="125">
        <v>0</v>
      </c>
      <c r="K68" s="125">
        <v>0</v>
      </c>
      <c r="L68" s="125">
        <v>0</v>
      </c>
      <c r="M68" s="125">
        <v>0</v>
      </c>
      <c r="N68" s="125">
        <v>0</v>
      </c>
      <c r="O68" s="125">
        <v>0</v>
      </c>
      <c r="P68" s="125">
        <v>0</v>
      </c>
      <c r="Q68" s="125">
        <v>0</v>
      </c>
      <c r="R68" s="125">
        <v>0</v>
      </c>
      <c r="S68" s="125">
        <v>0</v>
      </c>
      <c r="T68" s="125">
        <v>0</v>
      </c>
      <c r="U68" s="125">
        <v>11738400</v>
      </c>
      <c r="V68" s="125">
        <f t="shared" si="19"/>
        <v>11738400</v>
      </c>
    </row>
    <row r="69" spans="1:23" ht="15" x14ac:dyDescent="0.3">
      <c r="A69" s="243"/>
      <c r="B69" s="246"/>
      <c r="C69" s="123" t="s">
        <v>163</v>
      </c>
      <c r="D69" s="124" t="s">
        <v>169</v>
      </c>
      <c r="E69" s="240" t="s">
        <v>170</v>
      </c>
      <c r="F69" s="241"/>
      <c r="G69" s="125">
        <v>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25">
        <v>0</v>
      </c>
      <c r="O69" s="125">
        <v>0</v>
      </c>
      <c r="P69" s="125">
        <v>0</v>
      </c>
      <c r="Q69" s="125">
        <v>0</v>
      </c>
      <c r="R69" s="125">
        <v>0</v>
      </c>
      <c r="S69" s="125">
        <v>0</v>
      </c>
      <c r="T69" s="125">
        <v>0</v>
      </c>
      <c r="U69" s="125">
        <v>2354400</v>
      </c>
      <c r="V69" s="125">
        <f t="shared" si="19"/>
        <v>2354400</v>
      </c>
    </row>
    <row r="70" spans="1:23" ht="15" x14ac:dyDescent="0.3">
      <c r="A70" s="243"/>
      <c r="B70" s="246"/>
      <c r="C70" s="123" t="s">
        <v>163</v>
      </c>
      <c r="D70" s="124" t="s">
        <v>171</v>
      </c>
      <c r="E70" s="240" t="s">
        <v>172</v>
      </c>
      <c r="F70" s="241"/>
      <c r="G70" s="125">
        <v>0</v>
      </c>
      <c r="H70" s="125">
        <v>0</v>
      </c>
      <c r="I70" s="125">
        <v>0</v>
      </c>
      <c r="J70" s="125">
        <v>0</v>
      </c>
      <c r="K70" s="125">
        <v>0</v>
      </c>
      <c r="L70" s="125">
        <v>0</v>
      </c>
      <c r="M70" s="125">
        <v>0</v>
      </c>
      <c r="N70" s="125">
        <v>0</v>
      </c>
      <c r="O70" s="125">
        <v>0</v>
      </c>
      <c r="P70" s="125">
        <v>0</v>
      </c>
      <c r="Q70" s="125">
        <v>0</v>
      </c>
      <c r="R70" s="125">
        <v>0</v>
      </c>
      <c r="S70" s="125">
        <v>0</v>
      </c>
      <c r="T70" s="125">
        <v>0</v>
      </c>
      <c r="U70" s="125">
        <v>22000</v>
      </c>
      <c r="V70" s="125">
        <f t="shared" si="19"/>
        <v>22000</v>
      </c>
    </row>
    <row r="71" spans="1:23" ht="15" x14ac:dyDescent="0.3">
      <c r="A71" s="243"/>
      <c r="B71" s="246"/>
      <c r="C71" s="123" t="s">
        <v>163</v>
      </c>
      <c r="D71" s="124" t="s">
        <v>173</v>
      </c>
      <c r="E71" s="240" t="s">
        <v>174</v>
      </c>
      <c r="F71" s="241"/>
      <c r="G71" s="125">
        <v>0</v>
      </c>
      <c r="H71" s="125">
        <v>0</v>
      </c>
      <c r="I71" s="125">
        <v>0</v>
      </c>
      <c r="J71" s="125">
        <v>0</v>
      </c>
      <c r="K71" s="125">
        <v>0</v>
      </c>
      <c r="L71" s="125">
        <v>0</v>
      </c>
      <c r="M71" s="125">
        <v>0</v>
      </c>
      <c r="N71" s="125">
        <v>0</v>
      </c>
      <c r="O71" s="125">
        <v>0</v>
      </c>
      <c r="P71" s="125">
        <v>0</v>
      </c>
      <c r="Q71" s="125">
        <v>0</v>
      </c>
      <c r="R71" s="125">
        <v>0</v>
      </c>
      <c r="S71" s="125">
        <v>0</v>
      </c>
      <c r="T71" s="125">
        <v>0</v>
      </c>
      <c r="U71" s="125">
        <v>505202</v>
      </c>
      <c r="V71" s="125">
        <f t="shared" si="19"/>
        <v>505202</v>
      </c>
    </row>
    <row r="72" spans="1:23" ht="15" x14ac:dyDescent="0.3">
      <c r="A72" s="243"/>
      <c r="B72" s="246"/>
      <c r="C72" s="123" t="s">
        <v>163</v>
      </c>
      <c r="D72" s="124" t="s">
        <v>175</v>
      </c>
      <c r="E72" s="240" t="s">
        <v>176</v>
      </c>
      <c r="F72" s="241"/>
      <c r="G72" s="125">
        <v>0</v>
      </c>
      <c r="H72" s="125">
        <v>0</v>
      </c>
      <c r="I72" s="125">
        <v>0</v>
      </c>
      <c r="J72" s="125">
        <v>0</v>
      </c>
      <c r="K72" s="125">
        <v>0</v>
      </c>
      <c r="L72" s="125">
        <v>0</v>
      </c>
      <c r="M72" s="125">
        <v>0</v>
      </c>
      <c r="N72" s="125">
        <v>0</v>
      </c>
      <c r="O72" s="125">
        <v>0</v>
      </c>
      <c r="P72" s="125">
        <v>0</v>
      </c>
      <c r="Q72" s="125">
        <v>0</v>
      </c>
      <c r="R72" s="125">
        <v>0</v>
      </c>
      <c r="S72" s="125">
        <v>0</v>
      </c>
      <c r="T72" s="125">
        <v>0</v>
      </c>
      <c r="U72" s="125">
        <v>175000</v>
      </c>
      <c r="V72" s="125">
        <f t="shared" si="19"/>
        <v>175000</v>
      </c>
    </row>
    <row r="73" spans="1:23" ht="35.25" customHeight="1" x14ac:dyDescent="0.3">
      <c r="A73" s="243"/>
      <c r="B73" s="246"/>
      <c r="C73" s="123" t="s">
        <v>163</v>
      </c>
      <c r="D73" s="124" t="s">
        <v>177</v>
      </c>
      <c r="E73" s="240" t="s">
        <v>178</v>
      </c>
      <c r="F73" s="241"/>
      <c r="G73" s="125">
        <v>0</v>
      </c>
      <c r="H73" s="125">
        <v>0</v>
      </c>
      <c r="I73" s="125">
        <v>0</v>
      </c>
      <c r="J73" s="125">
        <v>0</v>
      </c>
      <c r="K73" s="125">
        <v>0</v>
      </c>
      <c r="L73" s="125">
        <v>0</v>
      </c>
      <c r="M73" s="125">
        <v>0</v>
      </c>
      <c r="N73" s="125">
        <v>0</v>
      </c>
      <c r="O73" s="125">
        <v>0</v>
      </c>
      <c r="P73" s="125">
        <v>0</v>
      </c>
      <c r="Q73" s="125">
        <v>0</v>
      </c>
      <c r="R73" s="125">
        <v>0</v>
      </c>
      <c r="S73" s="125">
        <v>0</v>
      </c>
      <c r="T73" s="125">
        <v>0</v>
      </c>
      <c r="U73" s="125">
        <v>218218</v>
      </c>
      <c r="V73" s="125">
        <f t="shared" si="19"/>
        <v>218218</v>
      </c>
    </row>
    <row r="74" spans="1:23" ht="30" x14ac:dyDescent="0.3">
      <c r="A74" s="244"/>
      <c r="B74" s="247"/>
      <c r="C74" s="248" t="s">
        <v>179</v>
      </c>
      <c r="D74" s="252"/>
      <c r="E74" s="252"/>
      <c r="F74" s="252"/>
      <c r="G74" s="126">
        <f>SUM(G67:G73)</f>
        <v>0</v>
      </c>
      <c r="H74" s="126">
        <f t="shared" ref="H74:U74" si="20">SUM(H67:H73)</f>
        <v>0</v>
      </c>
      <c r="I74" s="126">
        <f t="shared" si="20"/>
        <v>0</v>
      </c>
      <c r="J74" s="126">
        <f t="shared" si="20"/>
        <v>0</v>
      </c>
      <c r="K74" s="126">
        <f t="shared" si="20"/>
        <v>0</v>
      </c>
      <c r="L74" s="126">
        <f t="shared" si="20"/>
        <v>0</v>
      </c>
      <c r="M74" s="126">
        <f t="shared" si="20"/>
        <v>0</v>
      </c>
      <c r="N74" s="126">
        <f t="shared" si="20"/>
        <v>0</v>
      </c>
      <c r="O74" s="126">
        <f t="shared" si="20"/>
        <v>0</v>
      </c>
      <c r="P74" s="126">
        <f t="shared" si="20"/>
        <v>0</v>
      </c>
      <c r="Q74" s="126">
        <f t="shared" si="20"/>
        <v>0</v>
      </c>
      <c r="R74" s="126">
        <f t="shared" si="20"/>
        <v>0</v>
      </c>
      <c r="S74" s="126">
        <f t="shared" si="20"/>
        <v>0</v>
      </c>
      <c r="T74" s="126">
        <f t="shared" si="20"/>
        <v>0</v>
      </c>
      <c r="U74" s="126">
        <f t="shared" si="20"/>
        <v>15093220</v>
      </c>
      <c r="V74" s="126">
        <f>SUM(V67:V73)</f>
        <v>15093220</v>
      </c>
    </row>
    <row r="75" spans="1:23" ht="16.5" customHeight="1" x14ac:dyDescent="0.3">
      <c r="A75" s="250"/>
      <c r="B75" s="250"/>
      <c r="C75" s="250"/>
      <c r="D75" s="250"/>
      <c r="E75" s="250"/>
      <c r="F75" s="251"/>
      <c r="G75" s="129">
        <f>SUM(G74,G66,G62,G59,G57,G50,G44,G32,G27,G22,G16)</f>
        <v>7932375.79</v>
      </c>
      <c r="H75" s="129">
        <f t="shared" ref="H75:U75" si="21">SUM(H74,H66,H62,H59,H57,H50,H44,H32,H27,H22,H16)</f>
        <v>2752805</v>
      </c>
      <c r="I75" s="129">
        <f t="shared" si="21"/>
        <v>40000</v>
      </c>
      <c r="J75" s="129">
        <f t="shared" si="21"/>
        <v>371405</v>
      </c>
      <c r="K75" s="129">
        <f t="shared" si="21"/>
        <v>2615617.88</v>
      </c>
      <c r="L75" s="129">
        <f t="shared" si="21"/>
        <v>360000</v>
      </c>
      <c r="M75" s="129">
        <f t="shared" si="21"/>
        <v>15000</v>
      </c>
      <c r="N75" s="129">
        <f t="shared" si="21"/>
        <v>4846025</v>
      </c>
      <c r="O75" s="129">
        <f t="shared" si="21"/>
        <v>4996000</v>
      </c>
      <c r="P75" s="129">
        <f t="shared" si="21"/>
        <v>215000</v>
      </c>
      <c r="Q75" s="129">
        <f t="shared" si="21"/>
        <v>20000</v>
      </c>
      <c r="R75" s="129">
        <f t="shared" si="21"/>
        <v>900000</v>
      </c>
      <c r="S75" s="129">
        <f t="shared" si="21"/>
        <v>413000</v>
      </c>
      <c r="T75" s="129">
        <f t="shared" si="21"/>
        <v>20000</v>
      </c>
      <c r="U75" s="129">
        <f t="shared" si="21"/>
        <v>15093220</v>
      </c>
      <c r="V75" s="129">
        <f>SUM(V16,V22,V27,V32,V44,V50,V57,V59,V62,V66,V74)</f>
        <v>40590448.670000002</v>
      </c>
      <c r="W75" s="130">
        <f>SUM(G75:U75)</f>
        <v>40590448.670000002</v>
      </c>
    </row>
    <row r="76" spans="1:23" ht="0" hidden="1" customHeight="1" x14ac:dyDescent="0.3"/>
  </sheetData>
  <mergeCells count="102">
    <mergeCell ref="E70:F70"/>
    <mergeCell ref="E71:F71"/>
    <mergeCell ref="E72:F72"/>
    <mergeCell ref="A75:F75"/>
    <mergeCell ref="E73:F73"/>
    <mergeCell ref="C74:F74"/>
    <mergeCell ref="A67:A74"/>
    <mergeCell ref="B67:B74"/>
    <mergeCell ref="A63:A66"/>
    <mergeCell ref="B63:B66"/>
    <mergeCell ref="E63:F63"/>
    <mergeCell ref="E64:F64"/>
    <mergeCell ref="E65:F65"/>
    <mergeCell ref="E68:F68"/>
    <mergeCell ref="C66:F66"/>
    <mergeCell ref="E67:F67"/>
    <mergeCell ref="E69:F69"/>
    <mergeCell ref="A58:A59"/>
    <mergeCell ref="B58:B59"/>
    <mergeCell ref="E58:F58"/>
    <mergeCell ref="E55:F55"/>
    <mergeCell ref="C59:F59"/>
    <mergeCell ref="C57:F57"/>
    <mergeCell ref="E61:F61"/>
    <mergeCell ref="A60:A62"/>
    <mergeCell ref="B60:B62"/>
    <mergeCell ref="E60:F60"/>
    <mergeCell ref="C62:F62"/>
    <mergeCell ref="E46:F46"/>
    <mergeCell ref="A45:A50"/>
    <mergeCell ref="B45:B50"/>
    <mergeCell ref="E45:F45"/>
    <mergeCell ref="E47:F47"/>
    <mergeCell ref="E49:F49"/>
    <mergeCell ref="C50:F50"/>
    <mergeCell ref="E48:F48"/>
    <mergeCell ref="E52:F52"/>
    <mergeCell ref="A51:A57"/>
    <mergeCell ref="B51:B57"/>
    <mergeCell ref="E51:F51"/>
    <mergeCell ref="E53:F53"/>
    <mergeCell ref="E56:F56"/>
    <mergeCell ref="E54:F54"/>
    <mergeCell ref="A33:A44"/>
    <mergeCell ref="B33:B44"/>
    <mergeCell ref="E33:F33"/>
    <mergeCell ref="E30:F30"/>
    <mergeCell ref="E34:F34"/>
    <mergeCell ref="C32:F3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C44:F44"/>
    <mergeCell ref="E26:F26"/>
    <mergeCell ref="E24:F24"/>
    <mergeCell ref="E23:F23"/>
    <mergeCell ref="E25:F25"/>
    <mergeCell ref="A28:A32"/>
    <mergeCell ref="B28:B32"/>
    <mergeCell ref="E28:F28"/>
    <mergeCell ref="A23:A27"/>
    <mergeCell ref="B23:B27"/>
    <mergeCell ref="C27:F27"/>
    <mergeCell ref="E31:F31"/>
    <mergeCell ref="E29:F29"/>
    <mergeCell ref="E12:F12"/>
    <mergeCell ref="A11:A16"/>
    <mergeCell ref="B11:B16"/>
    <mergeCell ref="E11:F11"/>
    <mergeCell ref="E13:F13"/>
    <mergeCell ref="E15:F15"/>
    <mergeCell ref="C16:F16"/>
    <mergeCell ref="E14:F14"/>
    <mergeCell ref="E18:F18"/>
    <mergeCell ref="A17:A22"/>
    <mergeCell ref="B17:B22"/>
    <mergeCell ref="E17:F17"/>
    <mergeCell ref="E19:F19"/>
    <mergeCell ref="E21:F21"/>
    <mergeCell ref="C22:F22"/>
    <mergeCell ref="E20:F20"/>
    <mergeCell ref="A1:D1"/>
    <mergeCell ref="G6:H6"/>
    <mergeCell ref="J6:K6"/>
    <mergeCell ref="A2:V2"/>
    <mergeCell ref="A3:V3"/>
    <mergeCell ref="A4:V4"/>
    <mergeCell ref="D6:F6"/>
    <mergeCell ref="V6:V9"/>
    <mergeCell ref="G7:H7"/>
    <mergeCell ref="J7:K7"/>
    <mergeCell ref="N7:O7"/>
    <mergeCell ref="Q7:S7"/>
    <mergeCell ref="N6:O6"/>
    <mergeCell ref="Q6:S6"/>
    <mergeCell ref="A9:B9"/>
  </mergeCells>
  <pageMargins left="0.15748031496062992" right="0.15748031496062992" top="0.19685039370078741" bottom="0.15748031496062992" header="0.27559055118110237" footer="0.19685039370078741"/>
  <pageSetup paperSize="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งบรับจ่าย</vt:lpstr>
      <vt:lpstr>หมายเหตุรายจ่ายค้างจ่าย</vt:lpstr>
      <vt:lpstr>งบทดลอง</vt:lpstr>
      <vt:lpstr>หมายเหตุ 1</vt:lpstr>
      <vt:lpstr>กระดาษทำการกระทบยอดจ่ายจากรายรั</vt:lpstr>
      <vt:lpstr>กระดาษทำการกระทบยอด เงินสะสม</vt:lpstr>
      <vt:lpstr>กระดาษทำการกระทบยอด งปม.คงเหลือ</vt:lpstr>
      <vt:lpstr>'กระดาษทำการกระทบยอด งปม.คงเหลือ'!Print_Titles</vt:lpstr>
      <vt:lpstr>'กระดาษทำการกระทบยอด เงินสะสม'!Print_Titles</vt:lpstr>
      <vt:lpstr>กระดาษทำการกระทบยอดจ่ายจากรายรั!Print_Titles</vt:lpstr>
      <vt:lpstr>งบทดลอง!Print_Titles</vt:lpstr>
      <vt:lpstr>งบรับจ่าย!Print_Titles</vt:lpstr>
      <vt:lpstr>'หมายเหตุ 1'!Print_Titles</vt:lpstr>
      <vt:lpstr>หมายเหตุรายจ่ายค้างจ่าย!Print_Titles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SC_WAN</dc:creator>
  <cp:lastModifiedBy>SC_WAN</cp:lastModifiedBy>
  <cp:lastPrinted>2018-11-05T02:14:40Z</cp:lastPrinted>
  <dcterms:created xsi:type="dcterms:W3CDTF">2018-09-28T04:39:06Z</dcterms:created>
  <dcterms:modified xsi:type="dcterms:W3CDTF">2018-11-30T06:46:16Z</dcterms:modified>
</cp:coreProperties>
</file>