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 firstSheet="3" activeTab="6"/>
  </bookViews>
  <sheets>
    <sheet name="งบทดลอง" sheetId="1" r:id="rId1"/>
    <sheet name="งบรับ-จ่าย" sheetId="3" r:id="rId2"/>
    <sheet name="หมายเหตุ 1" sheetId="6" r:id="rId3"/>
    <sheet name="หมายเหตุ 1 (2)" sheetId="8" r:id="rId4"/>
    <sheet name="หมายเหตุรายจ่ายค้างจ่าย" sheetId="9" r:id="rId5"/>
    <sheet name="กระดาษทำการกระทบยอดฯจ่ายจากรายร" sheetId="2" r:id="rId6"/>
    <sheet name="กระดาษทำการกระทบยอด งปม.คงเหลือ" sheetId="4" r:id="rId7"/>
    <sheet name="รายงานกระทบยอด ศศก." sheetId="5" r:id="rId8"/>
  </sheets>
  <definedNames>
    <definedName name="_xlnm.Print_Titles" localSheetId="6">'กระดาษทำการกระทบยอด งปม.คงเหลือ'!$1:$2</definedName>
    <definedName name="_xlnm.Print_Titles" localSheetId="5">กระดาษทำการกระทบยอดฯจ่ายจากรายร!$6:$13</definedName>
    <definedName name="_xlnm.Print_Titles" localSheetId="0">งบทดลอง!$1:$5</definedName>
    <definedName name="_xlnm.Print_Titles" localSheetId="1">'งบรับ-จ่าย'!$4:$5</definedName>
    <definedName name="_xlnm.Print_Titles" localSheetId="4">หมายเหตุรายจ่ายค้างจ่าย!$1:$9</definedName>
  </definedNames>
  <calcPr calcId="124519"/>
</workbook>
</file>

<file path=xl/calcChain.xml><?xml version="1.0" encoding="utf-8"?>
<calcChain xmlns="http://schemas.openxmlformats.org/spreadsheetml/2006/main">
  <c r="I16" i="9"/>
  <c r="W88" i="8" l="1"/>
  <c r="H88"/>
  <c r="G88"/>
  <c r="V88" s="1"/>
  <c r="F88"/>
  <c r="E88"/>
  <c r="D88"/>
  <c r="V87"/>
  <c r="X87" s="1"/>
  <c r="V86"/>
  <c r="X86" s="1"/>
  <c r="V85"/>
  <c r="X85" s="1"/>
  <c r="I85"/>
  <c r="I84"/>
  <c r="V84" s="1"/>
  <c r="X84" s="1"/>
  <c r="V83"/>
  <c r="X83" s="1"/>
  <c r="I83"/>
  <c r="I82"/>
  <c r="V82" s="1"/>
  <c r="X82" s="1"/>
  <c r="V81"/>
  <c r="X81" s="1"/>
  <c r="I81"/>
  <c r="I80"/>
  <c r="V80" s="1"/>
  <c r="X80" s="1"/>
  <c r="V79"/>
  <c r="X79" s="1"/>
  <c r="I79"/>
  <c r="I78"/>
  <c r="V78" s="1"/>
  <c r="X78" s="1"/>
  <c r="V77"/>
  <c r="X77" s="1"/>
  <c r="I77"/>
  <c r="I76"/>
  <c r="V76" s="1"/>
  <c r="X76" s="1"/>
  <c r="V75"/>
  <c r="X75" s="1"/>
  <c r="I75"/>
  <c r="I74"/>
  <c r="V74" s="1"/>
  <c r="X74" s="1"/>
  <c r="V73"/>
  <c r="X73" s="1"/>
  <c r="I73"/>
  <c r="I72"/>
  <c r="V72" s="1"/>
  <c r="X72" s="1"/>
  <c r="V71"/>
  <c r="V70"/>
  <c r="V68"/>
  <c r="X68" s="1"/>
  <c r="I68"/>
  <c r="V67"/>
  <c r="I67"/>
  <c r="I66"/>
  <c r="V66" s="1"/>
  <c r="X66" s="1"/>
  <c r="V65"/>
  <c r="X65" s="1"/>
  <c r="I65"/>
  <c r="I64"/>
  <c r="V64" s="1"/>
  <c r="X64" s="1"/>
  <c r="V63"/>
  <c r="X63" s="1"/>
  <c r="I63"/>
  <c r="I62"/>
  <c r="V62" s="1"/>
  <c r="X62" s="1"/>
  <c r="V61"/>
  <c r="X61" s="1"/>
  <c r="I61"/>
  <c r="I60"/>
  <c r="V60" s="1"/>
  <c r="X60" s="1"/>
  <c r="V59"/>
  <c r="X59" s="1"/>
  <c r="I59"/>
  <c r="I58"/>
  <c r="V58" s="1"/>
  <c r="X58" s="1"/>
  <c r="V57"/>
  <c r="X57" s="1"/>
  <c r="I57"/>
  <c r="I56"/>
  <c r="V56" s="1"/>
  <c r="X56" s="1"/>
  <c r="X88" s="1"/>
  <c r="V55"/>
  <c r="X55" s="1"/>
  <c r="V54"/>
  <c r="X54" s="1"/>
  <c r="W53"/>
  <c r="H53"/>
  <c r="G53"/>
  <c r="V53" s="1"/>
  <c r="F53"/>
  <c r="E53"/>
  <c r="D53"/>
  <c r="V52"/>
  <c r="X52" s="1"/>
  <c r="I52"/>
  <c r="I51"/>
  <c r="V51" s="1"/>
  <c r="X51" s="1"/>
  <c r="V50"/>
  <c r="X50" s="1"/>
  <c r="I50"/>
  <c r="I49"/>
  <c r="V49" s="1"/>
  <c r="X49" s="1"/>
  <c r="V48"/>
  <c r="X48" s="1"/>
  <c r="I48"/>
  <c r="I47"/>
  <c r="V47" s="1"/>
  <c r="X47" s="1"/>
  <c r="I46"/>
  <c r="V46" s="1"/>
  <c r="V45"/>
  <c r="X45" s="1"/>
  <c r="I45"/>
  <c r="I44"/>
  <c r="V44" s="1"/>
  <c r="X44" s="1"/>
  <c r="V43"/>
  <c r="X43" s="1"/>
  <c r="I43"/>
  <c r="I42"/>
  <c r="V42" s="1"/>
  <c r="X42" s="1"/>
  <c r="V41"/>
  <c r="X41" s="1"/>
  <c r="I41"/>
  <c r="I40"/>
  <c r="V40" s="1"/>
  <c r="X40" s="1"/>
  <c r="V39"/>
  <c r="X39" s="1"/>
  <c r="V38"/>
  <c r="X38" s="1"/>
  <c r="W37"/>
  <c r="H37"/>
  <c r="G37"/>
  <c r="V37" s="1"/>
  <c r="X37" s="1"/>
  <c r="F37"/>
  <c r="E37"/>
  <c r="D37"/>
  <c r="V36"/>
  <c r="X36" s="1"/>
  <c r="V35"/>
  <c r="X35" s="1"/>
  <c r="W34"/>
  <c r="H34"/>
  <c r="G34"/>
  <c r="V34" s="1"/>
  <c r="F34"/>
  <c r="E34"/>
  <c r="D34"/>
  <c r="V33"/>
  <c r="X33" s="1"/>
  <c r="I33"/>
  <c r="I32"/>
  <c r="V32" s="1"/>
  <c r="V31"/>
  <c r="X31" s="1"/>
  <c r="W30"/>
  <c r="H30"/>
  <c r="G30"/>
  <c r="V30" s="1"/>
  <c r="X30" s="1"/>
  <c r="F30"/>
  <c r="E30"/>
  <c r="D30"/>
  <c r="V29"/>
  <c r="X29" s="1"/>
  <c r="V28"/>
  <c r="X28" s="1"/>
  <c r="W27"/>
  <c r="H27"/>
  <c r="G27"/>
  <c r="V27" s="1"/>
  <c r="F27"/>
  <c r="E27"/>
  <c r="D27"/>
  <c r="V26"/>
  <c r="X26" s="1"/>
  <c r="I26"/>
  <c r="I25"/>
  <c r="V25" s="1"/>
  <c r="X25" s="1"/>
  <c r="X27" s="1"/>
  <c r="V24"/>
  <c r="X24" s="1"/>
  <c r="W23"/>
  <c r="H23"/>
  <c r="G23"/>
  <c r="V23" s="1"/>
  <c r="F23"/>
  <c r="E23"/>
  <c r="D23"/>
  <c r="V22"/>
  <c r="X22" s="1"/>
  <c r="I22"/>
  <c r="I21"/>
  <c r="V21" s="1"/>
  <c r="X21" s="1"/>
  <c r="V20"/>
  <c r="X20" s="1"/>
  <c r="I20"/>
  <c r="I19"/>
  <c r="V19" s="1"/>
  <c r="X19" s="1"/>
  <c r="V18"/>
  <c r="X18" s="1"/>
  <c r="I18"/>
  <c r="I17"/>
  <c r="V17" s="1"/>
  <c r="X17" s="1"/>
  <c r="V16"/>
  <c r="X16" s="1"/>
  <c r="I16"/>
  <c r="I15"/>
  <c r="V15" s="1"/>
  <c r="X15" s="1"/>
  <c r="V14"/>
  <c r="W13"/>
  <c r="W89" s="1"/>
  <c r="H13"/>
  <c r="H89" s="1"/>
  <c r="G13"/>
  <c r="G89" s="1"/>
  <c r="F13"/>
  <c r="F89" s="1"/>
  <c r="E13"/>
  <c r="E89" s="1"/>
  <c r="D13"/>
  <c r="D89" s="1"/>
  <c r="I12"/>
  <c r="V12" s="1"/>
  <c r="X12" s="1"/>
  <c r="I11"/>
  <c r="V11" s="1"/>
  <c r="X11" s="1"/>
  <c r="I10"/>
  <c r="V10" s="1"/>
  <c r="X10" s="1"/>
  <c r="I9"/>
  <c r="V9" s="1"/>
  <c r="W58" i="6"/>
  <c r="H58"/>
  <c r="G58"/>
  <c r="V58" s="1"/>
  <c r="F58"/>
  <c r="E58"/>
  <c r="D58"/>
  <c r="I57"/>
  <c r="V57" s="1"/>
  <c r="X57" s="1"/>
  <c r="I56"/>
  <c r="V56" s="1"/>
  <c r="X56" s="1"/>
  <c r="V55"/>
  <c r="X55" s="1"/>
  <c r="V54"/>
  <c r="X54" s="1"/>
  <c r="W53"/>
  <c r="H53"/>
  <c r="G53"/>
  <c r="V53" s="1"/>
  <c r="F53"/>
  <c r="E53"/>
  <c r="D53"/>
  <c r="I52"/>
  <c r="V52" s="1"/>
  <c r="X52" s="1"/>
  <c r="I51"/>
  <c r="V51" s="1"/>
  <c r="X51" s="1"/>
  <c r="I50"/>
  <c r="V50" s="1"/>
  <c r="X50" s="1"/>
  <c r="I49"/>
  <c r="V49" s="1"/>
  <c r="X49" s="1"/>
  <c r="I48"/>
  <c r="V48" s="1"/>
  <c r="X48" s="1"/>
  <c r="I47"/>
  <c r="V47" s="1"/>
  <c r="I46"/>
  <c r="V46" s="1"/>
  <c r="X46" s="1"/>
  <c r="I45"/>
  <c r="V45" s="1"/>
  <c r="X45" s="1"/>
  <c r="I44"/>
  <c r="V44" s="1"/>
  <c r="X44" s="1"/>
  <c r="I43"/>
  <c r="V43" s="1"/>
  <c r="X43" s="1"/>
  <c r="I42"/>
  <c r="V42" s="1"/>
  <c r="X42" s="1"/>
  <c r="I41"/>
  <c r="V41" s="1"/>
  <c r="X41" s="1"/>
  <c r="V40"/>
  <c r="X40" s="1"/>
  <c r="V39"/>
  <c r="X39" s="1"/>
  <c r="W36"/>
  <c r="H36"/>
  <c r="G36"/>
  <c r="F36"/>
  <c r="E36"/>
  <c r="D36"/>
  <c r="V35"/>
  <c r="X35" s="1"/>
  <c r="W34"/>
  <c r="H34"/>
  <c r="G34"/>
  <c r="F34"/>
  <c r="E34"/>
  <c r="D34"/>
  <c r="I33"/>
  <c r="V33" s="1"/>
  <c r="X33" s="1"/>
  <c r="I32"/>
  <c r="V32" s="1"/>
  <c r="V31"/>
  <c r="X31" s="1"/>
  <c r="W30"/>
  <c r="H30"/>
  <c r="G30"/>
  <c r="F30"/>
  <c r="E30"/>
  <c r="D30"/>
  <c r="V29"/>
  <c r="X29" s="1"/>
  <c r="V28"/>
  <c r="X28" s="1"/>
  <c r="W27"/>
  <c r="H27"/>
  <c r="G27"/>
  <c r="V27" s="1"/>
  <c r="F27"/>
  <c r="E27"/>
  <c r="D27"/>
  <c r="I26"/>
  <c r="V26" s="1"/>
  <c r="X26" s="1"/>
  <c r="I25"/>
  <c r="V25" s="1"/>
  <c r="X25" s="1"/>
  <c r="V24"/>
  <c r="X24" s="1"/>
  <c r="W23"/>
  <c r="H23"/>
  <c r="G23"/>
  <c r="F23"/>
  <c r="E23"/>
  <c r="D23"/>
  <c r="I22"/>
  <c r="V22" s="1"/>
  <c r="X22" s="1"/>
  <c r="I21"/>
  <c r="V21" s="1"/>
  <c r="X21" s="1"/>
  <c r="I20"/>
  <c r="V20" s="1"/>
  <c r="X20" s="1"/>
  <c r="I19"/>
  <c r="V19" s="1"/>
  <c r="X19" s="1"/>
  <c r="I18"/>
  <c r="V18" s="1"/>
  <c r="X18" s="1"/>
  <c r="I17"/>
  <c r="V17" s="1"/>
  <c r="X17" s="1"/>
  <c r="I16"/>
  <c r="V16" s="1"/>
  <c r="X16" s="1"/>
  <c r="I15"/>
  <c r="V15" s="1"/>
  <c r="X15" s="1"/>
  <c r="V14"/>
  <c r="W13"/>
  <c r="W59" s="1"/>
  <c r="H13"/>
  <c r="H59" s="1"/>
  <c r="G13"/>
  <c r="G59" s="1"/>
  <c r="F13"/>
  <c r="F59" s="1"/>
  <c r="E13"/>
  <c r="D13"/>
  <c r="D59" s="1"/>
  <c r="I12"/>
  <c r="V12" s="1"/>
  <c r="X12" s="1"/>
  <c r="I11"/>
  <c r="V11" s="1"/>
  <c r="X11" s="1"/>
  <c r="I10"/>
  <c r="V10" s="1"/>
  <c r="X10" s="1"/>
  <c r="I9"/>
  <c r="V9" s="1"/>
  <c r="E59" l="1"/>
  <c r="X58"/>
  <c r="V30"/>
  <c r="X30" s="1"/>
  <c r="X23"/>
  <c r="X53"/>
  <c r="V23"/>
  <c r="V34"/>
  <c r="V36"/>
  <c r="X36" s="1"/>
  <c r="X9" i="8"/>
  <c r="X13" s="1"/>
  <c r="X34"/>
  <c r="X32"/>
  <c r="X23"/>
  <c r="X53"/>
  <c r="V13"/>
  <c r="V89" s="1"/>
  <c r="X34" i="6"/>
  <c r="X32"/>
  <c r="X9"/>
  <c r="X13" s="1"/>
  <c r="X27"/>
  <c r="V13"/>
  <c r="V59" s="1"/>
  <c r="X89" i="8" l="1"/>
  <c r="Y89"/>
  <c r="X59" i="6"/>
  <c r="Y59"/>
</calcChain>
</file>

<file path=xl/sharedStrings.xml><?xml version="1.0" encoding="utf-8"?>
<sst xmlns="http://schemas.openxmlformats.org/spreadsheetml/2006/main" count="913" uniqueCount="429">
  <si>
    <t>องค์การบริหารส่วนตำบลฉลอง</t>
  </si>
  <si>
    <t>งบทดลอง</t>
  </si>
  <si>
    <t>ปีงบประมาณ 2561</t>
  </si>
  <si>
    <t>ณ วันที่ 31 ตุลาคม 2560</t>
  </si>
  <si>
    <t>รายการ</t>
  </si>
  <si>
    <t>รหัสบัญชี</t>
  </si>
  <si>
    <t>เดบิต</t>
  </si>
  <si>
    <t>เครดิต</t>
  </si>
  <si>
    <t>เงินฝาก-ออมทรัพย์/เผื่อเรียก(01-315-2-31986-7)</t>
  </si>
  <si>
    <t xml:space="preserve">11012001  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</si>
  <si>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</si>
  <si>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</si>
  <si>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</si>
  <si>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>รายได้จากรัฐบาลค้างรับ</t>
  </si>
  <si>
    <t xml:space="preserve">11042000  </t>
  </si>
  <si>
    <t>ลูกหนี้เงินทุนโครงการเศรษฐกิจชุมชน</t>
  </si>
  <si>
    <t xml:space="preserve">11045000  </t>
  </si>
  <si>
    <t>รายจ่ายค้างจ่าย</t>
  </si>
  <si>
    <t xml:space="preserve">21010000  </t>
  </si>
  <si>
    <t>เงินรับฝากภาษีหัก ณ ที่จ่าย</t>
  </si>
  <si>
    <t xml:space="preserve">21040001  </t>
  </si>
  <si>
    <t>เงินรับฝากส่วนลดในการจัดเก็บภาษีบำรุงท้องที่ 6%</t>
  </si>
  <si>
    <t xml:space="preserve">21040005  </t>
  </si>
  <si>
    <t>เงินรับฝากประกันสัญญา</t>
  </si>
  <si>
    <t xml:space="preserve">21040008  </t>
  </si>
  <si>
    <t>เงินรับฝากประกันสังคม</t>
  </si>
  <si>
    <t xml:space="preserve">21040013  </t>
  </si>
  <si>
    <t>เงินรับฝากเงินรอคืนจังหวัด</t>
  </si>
  <si>
    <t xml:space="preserve">21040014  </t>
  </si>
  <si>
    <t>เงินรับฝากเงินทุนโครงการเศรษฐกิจชุมชน</t>
  </si>
  <si>
    <t xml:space="preserve">21040016  </t>
  </si>
  <si>
    <t>เงินรับฝากอื่นๆ เงินอุดหนุนทั่วไป เงินอุดหนุนสำหรับสนับสนุนศูนย์พัฒนาเด็กเล็กเพิ่มเติม ปี 2557-2559</t>
  </si>
  <si>
    <t xml:space="preserve">21040099  </t>
  </si>
  <si>
    <t>เงินสะสม</t>
  </si>
  <si>
    <t xml:space="preserve">31000000  </t>
  </si>
  <si>
    <t>เงินทุนสำรองเงินสะสม</t>
  </si>
  <si>
    <t xml:space="preserve">32000000  </t>
  </si>
  <si>
    <t>ค่าธรรมเนียมเกี่ยวกับทะเบียนพาณิชย์</t>
  </si>
  <si>
    <t xml:space="preserve">41210029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</si>
  <si>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</si>
  <si>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</si>
  <si>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งบกลาง</t>
  </si>
  <si>
    <t xml:space="preserve">51100000  </t>
  </si>
  <si>
    <t>เงินเดือน (ฝ่ายการเมือง)</t>
  </si>
  <si>
    <t xml:space="preserve">52100000  </t>
  </si>
  <si>
    <t>เงินเดือน (ฝ่ายประจำ)</t>
  </si>
  <si>
    <t xml:space="preserve">52200000  </t>
  </si>
  <si>
    <t>ค่าตอบแทน</t>
  </si>
  <si>
    <t xml:space="preserve">53100000  </t>
  </si>
  <si>
    <t>ค่าใช้สอย</t>
  </si>
  <si>
    <t xml:space="preserve">53200000  </t>
  </si>
  <si>
    <t>ค่าสาธารณูปโภค</t>
  </si>
  <si>
    <t xml:space="preserve">53400000  </t>
  </si>
  <si>
    <t>เงินอุดหนุน</t>
  </si>
  <si>
    <t xml:space="preserve">56100000  </t>
  </si>
  <si>
    <t>รวม</t>
  </si>
  <si>
    <t>กระดาษทำการกระทบยอดงบประมาณรายจ่าย (จ่ายจากเงินรายรับ)</t>
  </si>
  <si>
    <t>ประจำเดือนตุลาคม ปีงบประมาณ พ.ซ. 2561</t>
  </si>
  <si>
    <t>แผนงานบริหารงานทั่วไป</t>
  </si>
  <si>
    <t>แผนงานการศึกษา</t>
  </si>
  <si>
    <t>แผนงานเคหะและชุมชน</t>
  </si>
  <si>
    <t>แผนงานการศาสนาวัฒนธรรมและนันทนาการ</t>
  </si>
  <si>
    <t>แผนงานงบกลาง</t>
  </si>
  <si>
    <t>แผนงาน / งาน</t>
  </si>
  <si>
    <t>00110</t>
  </si>
  <si>
    <t>00210</t>
  </si>
  <si>
    <t>00240</t>
  </si>
  <si>
    <t>00260</t>
  </si>
  <si>
    <t>00410</t>
  </si>
  <si>
    <t>งานบริหารทั่วไป</t>
  </si>
  <si>
    <t>งานบริหารงานคลัง</t>
  </si>
  <si>
    <t>งานบริหารทั่วไปเกี่ยวกับการศึกษา</t>
  </si>
  <si>
    <t>งานบริหารทั่วไปเกี่ยวกับเคหะและชุมชน</t>
  </si>
  <si>
    <t>งานบริหารทั่วไปเกี่ยวกับศาสนาวัฒนธรรมและนันทนาการ</t>
  </si>
  <si>
    <t>หมวด/ประเภท</t>
  </si>
  <si>
    <t>00111</t>
  </si>
  <si>
    <t>00113</t>
  </si>
  <si>
    <t>00211</t>
  </si>
  <si>
    <t>00241</t>
  </si>
  <si>
    <t>00261</t>
  </si>
  <si>
    <t>00411</t>
  </si>
  <si>
    <t>เงินสมทบกองทุนประกันสังคม</t>
  </si>
  <si>
    <t>เงินงบประมาณ</t>
  </si>
  <si>
    <t>เบี้ยยังชีพผู้สูงอายุ</t>
  </si>
  <si>
    <t>เบี้ยยังชีพคนพิการ</t>
  </si>
  <si>
    <t>เบี้ยยังชีพผู้ป่วยเอดส์</t>
  </si>
  <si>
    <t>รวมตั้งแต่ต้นปี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</si>
  <si>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</si>
  <si>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</si>
  <si>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</si>
  <si>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เงินค่าตอบแทนเลขานุการ/ที่ปรึกษานายกเทศมนตรี นายกองค์การบริหารส่วนตำบล</t>
  </si>
  <si>
    <t>เงินค่าตอบแทนสมาชิกสภาองค์กรปกครองส่วนท้องถิ่น</t>
  </si>
  <si>
    <t>เงินเดือนพนักงาน</t>
  </si>
  <si>
    <t>เงินเพิ่มต่าง ๆ ของพนักงาน</t>
  </si>
  <si>
    <t>เงินประจำตำแหน่ง</t>
  </si>
  <si>
    <t>ค่าตอบแทนพนักงานจ้าง</t>
  </si>
  <si>
    <t>เงินเพิ่มต่าง ๆของพนักงานจ้าง</t>
  </si>
  <si>
    <t>ค่าเช่าบ้าน</t>
  </si>
  <si>
    <t>รายจ่ายเกี่ยวเนื่องกับการปฏิบัติราชการที่ไม่เข้าลักษณะรายจ่ายหมวดอื่นๆ</t>
  </si>
  <si>
    <t>ค่าไฟฟ้า</t>
  </si>
  <si>
    <t>ค่าบริการสื่อสารและโทรคมนาคม</t>
  </si>
  <si>
    <t>เงินอุดหนุนส่วนราชการ</t>
  </si>
  <si>
    <t>รวมทั้งสิ้นเดือนนี้</t>
  </si>
  <si>
    <t>รวมทั้งสิ้นตั้งแต่ต้นปี</t>
  </si>
  <si>
    <t>รายงานรับ-จ่ายเงิน</t>
  </si>
  <si>
    <t>ปีงบประมาณ 2561 ประจำเดือน ตุลาคม</t>
  </si>
  <si>
    <t>จนถึงปัจจุบัน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</si>
  <si>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</si>
  <si>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</si>
  <si>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</si>
  <si>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</si>
  <si>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</si>
  <si>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</si>
  <si>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</si>
  <si>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</si>
  <si>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26,856,625.55</t>
  </si>
  <si>
    <t>รายรับ (หมายเหตุ 1)</t>
  </si>
  <si>
    <t>150,500.00</t>
  </si>
  <si>
    <t>0.00</t>
  </si>
  <si>
    <t>หมวดภาษีอากร</t>
  </si>
  <si>
    <t xml:space="preserve"> 41100000  </t>
  </si>
  <si>
    <t>94,000.00</t>
  </si>
  <si>
    <t>40.00</t>
  </si>
  <si>
    <t>หมวดค่าธรรมเนียม ค่าปรับ และใบอนุญาต</t>
  </si>
  <si>
    <t xml:space="preserve"> 41200000  </t>
  </si>
  <si>
    <t>170,500.00</t>
  </si>
  <si>
    <t>หมวดรายได้จากทรัพย์สิน</t>
  </si>
  <si>
    <t xml:space="preserve"> 41300000  </t>
  </si>
  <si>
    <t>81,500.00</t>
  </si>
  <si>
    <t>หมวดรายได้เบ็ดเตล็ด</t>
  </si>
  <si>
    <t xml:space="preserve"> 41500000  </t>
  </si>
  <si>
    <t>19,334,000.00</t>
  </si>
  <si>
    <t>49,089.00</t>
  </si>
  <si>
    <t>หมวดภาษีจัดสรร</t>
  </si>
  <si>
    <t xml:space="preserve"> 42100000  </t>
  </si>
  <si>
    <t>22,869,500.00</t>
  </si>
  <si>
    <t>หมวดเงินอุดหนุนทั่วไป</t>
  </si>
  <si>
    <t xml:space="preserve"> 43100000  </t>
  </si>
  <si>
    <t>42,700,000.00</t>
  </si>
  <si>
    <t>49,129.00</t>
  </si>
  <si>
    <t xml:space="preserve">          </t>
  </si>
  <si>
    <t>9,508.41</t>
  </si>
  <si>
    <t xml:space="preserve"> 21040001  </t>
  </si>
  <si>
    <t>2,328.00</t>
  </si>
  <si>
    <t xml:space="preserve"> 21040013  </t>
  </si>
  <si>
    <t>101,807.00</t>
  </si>
  <si>
    <t>เงินรับฝากค่าใช้จ่ายอื่น</t>
  </si>
  <si>
    <t xml:space="preserve"> 21040015  </t>
  </si>
  <si>
    <t>14,330.00</t>
  </si>
  <si>
    <t>เงินรับฝากอื่น ๆ</t>
  </si>
  <si>
    <t xml:space="preserve"> 21040099  </t>
  </si>
  <si>
    <t>13,400.00</t>
  </si>
  <si>
    <t xml:space="preserve"> 31000000  </t>
  </si>
  <si>
    <t>141,373.41</t>
  </si>
  <si>
    <t>190,502.41</t>
  </si>
  <si>
    <t>รวมรายรับ</t>
  </si>
  <si>
    <t>รายจ่าย</t>
  </si>
  <si>
    <t>16,247,516.00</t>
  </si>
  <si>
    <t>1,067,431.00</t>
  </si>
  <si>
    <t xml:space="preserve"> 51100000  </t>
  </si>
  <si>
    <t>2,657,520.00</t>
  </si>
  <si>
    <t>214,260.00</t>
  </si>
  <si>
    <t xml:space="preserve"> 52100000  </t>
  </si>
  <si>
    <t>6,423,960.00</t>
  </si>
  <si>
    <t>439,355.00</t>
  </si>
  <si>
    <t xml:space="preserve"> 52200000  </t>
  </si>
  <si>
    <t>642,000.00</t>
  </si>
  <si>
    <t>5,700.00</t>
  </si>
  <si>
    <t xml:space="preserve"> 53100000  </t>
  </si>
  <si>
    <t>4,883,600.00</t>
  </si>
  <si>
    <t>10,290.00</t>
  </si>
  <si>
    <t xml:space="preserve"> 53200000  </t>
  </si>
  <si>
    <t>2,967,804.00</t>
  </si>
  <si>
    <t>ค่าวัสดุ</t>
  </si>
  <si>
    <t xml:space="preserve"> 53300000  </t>
  </si>
  <si>
    <t>346,400.00</t>
  </si>
  <si>
    <t>23,175.42</t>
  </si>
  <si>
    <t xml:space="preserve"> 53400000  </t>
  </si>
  <si>
    <t>510,200.00</t>
  </si>
  <si>
    <t>ค่าครุภัณฑ์</t>
  </si>
  <si>
    <t xml:space="preserve"> 54100000  </t>
  </si>
  <si>
    <t>6,261,000.00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</si>
  <si>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</si>
  <si>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</si>
  <si>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</si>
  <si>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</si>
  <si>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</si>
  <si>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1,735,000.00</t>
  </si>
  <si>
    <t>1,000.00</t>
  </si>
  <si>
    <t xml:space="preserve"> 56100000  </t>
  </si>
  <si>
    <t>1,761,211.42</t>
  </si>
  <si>
    <t>961,840.00</t>
  </si>
  <si>
    <t xml:space="preserve"> 21010000  </t>
  </si>
  <si>
    <t>25,300.00</t>
  </si>
  <si>
    <t>ฎีกาค้างจ่าย</t>
  </si>
  <si>
    <t xml:space="preserve"> 21020000  </t>
  </si>
  <si>
    <t>4,087.15</t>
  </si>
  <si>
    <t>47,215.00</t>
  </si>
  <si>
    <t xml:space="preserve"> 21040008  </t>
  </si>
  <si>
    <t>6,031.00</t>
  </si>
  <si>
    <t>39,200.00</t>
  </si>
  <si>
    <t xml:space="preserve"> 21040014  </t>
  </si>
  <si>
    <t>1,199,810.15</t>
  </si>
  <si>
    <t>2,961,021.57</t>
  </si>
  <si>
    <t>รวมรายจ่าย</t>
  </si>
  <si>
    <t>-2,770,519.16</t>
  </si>
  <si>
    <t>รายรับสูงกว่า (ต่ำกว่า) รายจ่าย</t>
  </si>
  <si>
    <t>24,086,106.39</t>
  </si>
  <si>
    <t>ยอดยกไป</t>
  </si>
  <si>
    <t>กระดาษทำการกระทบยอดงบประมาณคงเหลือ</t>
  </si>
  <si>
    <t>ประจำเดือน ตุลาคม ปีงบประมาณ พ.ศ. 2561</t>
  </si>
  <si>
    <t>แผนงานการรักษาความสงบภายใน</t>
  </si>
  <si>
    <t>แผนงานสาธารณสุข</t>
  </si>
  <si>
    <t>แผนงานสังคมสงเคราะห์</t>
  </si>
  <si>
    <t>แผนงานสร้างความเข้มแข็งของชุมชน</t>
  </si>
  <si>
    <t>แผนงานการเกษตร</t>
  </si>
  <si>
    <t>00120</t>
  </si>
  <si>
    <t>00220</t>
  </si>
  <si>
    <t>00230</t>
  </si>
  <si>
    <t>00250</t>
  </si>
  <si>
    <t>00320</t>
  </si>
  <si>
    <t>งานบริหารทั่วไปเกี่ยวกับการรักษาความสงบภายใน</t>
  </si>
  <si>
    <t>งานระดับก่อนวัยเรียนและประถมศึกษา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</si>
  <si>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</si>
  <si>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</si>
  <si>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งานไฟฟ้าถนน</t>
  </si>
  <si>
    <t>งานส่งเสริมและสนับสนุนความเข้มแข็งชุมชน</t>
  </si>
  <si>
    <t>งานกีฬาและนันทนาการ</t>
  </si>
  <si>
    <t>งานศาสนาวัฒนธรรมท้องถิ่น</t>
  </si>
  <si>
    <t>งานส่งเสริมการเกษตร</t>
  </si>
  <si>
    <t>หมวด / ประเภทรายจ่าย</t>
  </si>
  <si>
    <t>00121</t>
  </si>
  <si>
    <t>00212</t>
  </si>
  <si>
    <t>00223</t>
  </si>
  <si>
    <t>00232</t>
  </si>
  <si>
    <t>00242</t>
  </si>
  <si>
    <t>00252</t>
  </si>
  <si>
    <t>00262</t>
  </si>
  <si>
    <t>00263</t>
  </si>
  <si>
    <t>00321</t>
  </si>
  <si>
    <t>210000</t>
  </si>
  <si>
    <t>5210100</t>
  </si>
  <si>
    <t>5210200</t>
  </si>
  <si>
    <t>5210300</t>
  </si>
  <si>
    <t>5210400</t>
  </si>
  <si>
    <t>5210600</t>
  </si>
  <si>
    <t>รวมเดือนนี้</t>
  </si>
  <si>
    <t>220000</t>
  </si>
  <si>
    <t>5220100</t>
  </si>
  <si>
    <t>5220200</t>
  </si>
  <si>
    <t>5220300</t>
  </si>
  <si>
    <t>5220700</t>
  </si>
  <si>
    <t>5220800</t>
  </si>
  <si>
    <t>310000</t>
  </si>
  <si>
    <t>ค่าตอบแทนผู้ปฏิบัติราชการอันเป็นประโยชน์แก่องค์กรปกครองส่วนท้องถิ่น</t>
  </si>
  <si>
    <t>5310100</t>
  </si>
  <si>
    <t>ค่าตอบแทนการปฏิบัติงานนอกเวลาราชการ</t>
  </si>
  <si>
    <t>5310300</t>
  </si>
  <si>
    <t>5310400</t>
  </si>
  <si>
    <t>เงินช่วยเหลือการศึกษาบุตร</t>
  </si>
  <si>
    <t>5310500</t>
  </si>
  <si>
    <t>320000</t>
  </si>
  <si>
    <t>รายจ่ายเพื่อให้ได้มาซึ่งบริการ</t>
  </si>
  <si>
    <t>5320100</t>
  </si>
  <si>
    <t>รายจ่ายเกี่ยวกับการรับรองและพิธีการ</t>
  </si>
  <si>
    <t>5320200</t>
  </si>
  <si>
    <t>5320300</t>
  </si>
  <si>
    <t>ค่าบำรุงรักษาและซ่อมแซม</t>
  </si>
  <si>
    <t>5320400</t>
  </si>
  <si>
    <t>330000</t>
  </si>
  <si>
    <t>วัสดุสำนักงาน</t>
  </si>
  <si>
    <t>5330100</t>
  </si>
  <si>
    <t>วัสดุไฟฟ้าและวิทยุ</t>
  </si>
  <si>
    <t>5330200</t>
  </si>
  <si>
    <t>วัสดุงานบ้านงานครัว</t>
  </si>
  <si>
    <t>5330300</t>
  </si>
  <si>
    <t>ค่าอาหารเสริม (นม)</t>
  </si>
  <si>
    <t>5330400</t>
  </si>
  <si>
    <t>วัสดุก่อสร้าง</t>
  </si>
  <si>
    <t>5330600</t>
  </si>
  <si>
    <t>วัสดุยานพาหนะและขนส่ง</t>
  </si>
  <si>
    <t>5330700</t>
  </si>
  <si>
    <t>วัสดุเชื้อเพลิงและหล่อลื่น</t>
  </si>
  <si>
    <t>5330800</t>
  </si>
  <si>
    <t>วัสดุวิทยาศาสตร์หรือการแพทย์</t>
  </si>
  <si>
    <t>5330900</t>
  </si>
  <si>
    <t>วัสดุการเกษตร</t>
  </si>
  <si>
    <t>5331000</t>
  </si>
  <si>
    <t>วัสดุโฆษณาและเผยแพร่</t>
  </si>
  <si>
    <t>5331100</t>
  </si>
  <si>
    <t>วัสดุคอมพิวเตอร์</t>
  </si>
  <si>
    <t>5331400</t>
  </si>
  <si>
    <t>340000</t>
  </si>
  <si>
    <t>5340100</t>
  </si>
  <si>
    <t>ค่าน้ำประปา ค่าน้ำบาดาล</t>
  </si>
  <si>
    <t>5340200</t>
  </si>
  <si>
    <t>ค่าบริการโทรศัพท์</t>
  </si>
  <si>
    <t>5340300</t>
  </si>
  <si>
    <t>ค่าบริการไปรษณีย์</t>
  </si>
  <si>
    <t>5340400</t>
  </si>
  <si>
    <t>5340500</t>
  </si>
  <si>
    <t>410000</t>
  </si>
  <si>
    <t>ครุภัณฑ์คอมพิวเตอร์</t>
  </si>
  <si>
    <t>5411600</t>
  </si>
  <si>
    <t>ค่าบำรุงรักษาและปรับปรุงครุภัณฑ์</t>
  </si>
  <si>
    <t>5411800</t>
  </si>
  <si>
    <t>510000</t>
  </si>
  <si>
    <t>5510100</t>
  </si>
  <si>
    <t>610000</t>
  </si>
  <si>
    <t>เงินอุดหนุนองค์กรปกครองส่วนท้องถิ่น</t>
  </si>
  <si>
    <t>5610100</t>
  </si>
  <si>
    <t>5610200</t>
  </si>
  <si>
    <t>420000</t>
  </si>
  <si>
    <t>อาคารต่าง ๆ</t>
  </si>
  <si>
    <t>5420700</t>
  </si>
  <si>
    <t>ค่าก่อสร้างสิ่งสาธารณูปโภค</t>
  </si>
  <si>
    <t>5421000</t>
  </si>
  <si>
    <t>ค่าบำรุงรักษาและปรับปรุงที่ดินและสิ่งก่อสร้าง</t>
  </si>
  <si>
    <t>5421100</t>
  </si>
  <si>
    <t>110000</t>
  </si>
  <si>
    <t>5110300</t>
  </si>
  <si>
    <t>5110700</t>
  </si>
  <si>
    <t>5110800</t>
  </si>
  <si>
    <t>5110900</t>
  </si>
  <si>
    <t>สำรองจ่าย</t>
  </si>
  <si>
    <t>5111000</t>
  </si>
  <si>
    <t>รายจ่ายตามข้อผูกพัน</t>
  </si>
  <si>
    <t>5111100</t>
  </si>
  <si>
    <t>เงินสมทบกองทุนบำเหน็จบำนาญข้าราชการส่วนท้องถิ่น (กบท.)</t>
  </si>
  <si>
    <t>5120100</t>
  </si>
  <si>
    <t>รายงานกระทบยอดเงินรับฝากเงินทุนโครงการเศรษฐกิจชุมชน</t>
  </si>
  <si>
    <t>ยอดยกมา ณ 1 ตุลาคม 2560</t>
  </si>
  <si>
    <t>รับ</t>
  </si>
  <si>
    <t>เงินทุนโครงการเศรษฐกิจชุมชน (รวมค่าปรับผิดนัด)</t>
  </si>
  <si>
    <t>ดอกเบี้ยเงินฝากธนาคาร</t>
  </si>
  <si>
    <t>เงินทุนโครงการเศรษฐกิจชุมชน(ตามรายการใบผ่านบัญชีทั่วไป)</t>
  </si>
  <si>
    <t>จ่าย</t>
  </si>
  <si>
    <t>คืนเงินทุนโครงการเศรษฐกิจชุมชน</t>
  </si>
  <si>
    <t>ยอดคงเหลือ</t>
  </si>
  <si>
    <t>หมายเหตุประกอบงบทดลอง</t>
  </si>
  <si>
    <t>หมายเหตุ 1 เงินรายรับ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</si>
  <si>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</si>
  <si>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</si>
  <si>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</si>
  <si>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</si>
  <si>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</si>
  <si>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</si>
  <si>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</si>
  <si>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</si>
  <si>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</si>
  <si>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</si>
  <si>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</si>
  <si>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</si>
  <si>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</si>
  <si>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</si>
  <si>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ค่าปรับผู้กระทำผิดกฎหมายจราจรทางบก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</si>
  <si>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</si>
  <si>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</si>
  <si>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</si>
  <si>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</si>
  <si>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เงินปันผลหรือเงินรางวัลต่าง ๆ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</si>
  <si>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</si>
  <si>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</si>
  <si>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</si>
  <si>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</si>
  <si>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</si>
  <si>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</si>
  <si>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</si>
  <si>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</si>
  <si>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</si>
  <si>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</si>
  <si>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</si>
  <si>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</si>
  <si>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</si>
  <si>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</si>
  <si>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</si>
  <si>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ค่าภาคหลวงปิโตรเลี่ยม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</si>
  <si>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</si>
  <si>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</si>
  <si>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</si>
  <si>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</si>
  <si>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</si>
  <si>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</si>
  <si>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</si>
  <si>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</si>
  <si>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</si>
  <si>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</si>
  <si>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</si>
  <si>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</si>
  <si>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</si>
  <si>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เงินอุดหนุนสำหรับส่งเสริมศักยภาพการจัดการศึกษาท้องถิ่น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</si>
  <si>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</si>
  <si>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</si>
  <si>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</si>
  <si>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 xml:space="preserve">สนุนศูนย์พัฒนาเด็กเล็ก </t>
  </si>
  <si>
    <t>เงินอุดหนุนศูนพัฒนาเด็กเล็ก (เงินเดือนสำหรับข้าราชการ</t>
  </si>
  <si>
    <t>ครูผู้ดูแลเด็ก/ค่าตอบแทนพนักงานจ้างผู้ดูแลเด็ก,เงินเพิ่ม</t>
  </si>
  <si>
    <t>ค่าครองชีพชั่วคราวพนักงานจ้างผู้ดูแลเด็ก,เงินประกันสังคม)</t>
  </si>
  <si>
    <t>เงินอุดหนุนสำหรับสนับสนุนอาหารเสริม (นม)  ระดับอนุบาล</t>
  </si>
  <si>
    <t>และระดับประถมศึกษา</t>
  </si>
  <si>
    <t>เงินอุดหนุนสำหรับสนับสนุนอาหารกลางวัน ระดับอนุบาล</t>
  </si>
  <si>
    <t>ศึกษา และระดับประถมศึกษา</t>
  </si>
  <si>
    <t>อุดหนุนเป็นค่าใช้จ่ายสำหรับส่งเสริมการบำบัดฟื้นฟูผู้เสพ/</t>
  </si>
  <si>
    <t>ผุ้ติดยาเสพติดและส่งเสริมการฝึกอบรมอาชีพให้แก่ผู้ผ่านการ</t>
  </si>
  <si>
    <t>บำบัด ครั้งที่ 1</t>
  </si>
  <si>
    <t>เงินอุดหนุนเฉพาะกิจปี 60/โครงการก่อสร้างระบบประปา</t>
  </si>
  <si>
    <t>หมู่บ้าน หมู่ที่ 6</t>
  </si>
  <si>
    <t>เงินอุดหนุนเฉพาะกิจปี 60/โครงการก่อสร้างสะพาน คสล.</t>
  </si>
  <si>
    <t>ข้ามคลองได หมู่ที่ 10</t>
  </si>
  <si>
    <t>เงินช่วยเหลือในการปรับสภาพแวดล้อมที่อยู่อาศัยให้แก่คน</t>
  </si>
  <si>
    <t>พิการที่ได้รับผลกระทบหลังน้ำท่วม</t>
  </si>
  <si>
    <t>เงินสนับสนุนโครงการตามแผนพัฒนาคุณภาพชีวิตคนพิการ</t>
  </si>
  <si>
    <t>รวมรายรับทั้งสิ้น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</si>
  <si>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</si>
  <si>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</si>
  <si>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</si>
  <si>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</si>
  <si>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</si>
  <si>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</si>
  <si>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บาท/สต.</t>
  </si>
  <si>
    <t>ครุภัณฑ์ยานพาหนะและขนส่ง</t>
  </si>
  <si>
    <t>รถบรรทุก(ดีเซล) ขนาด 1 ตัน ขับเคลื่อน 4 ล้อ ปริมาตรกระบอกสูบไม่ตำ่กว่า 2,400 ซีซี</t>
  </si>
  <si>
    <t>โครงการก่อสร้างถนน คสล.สายซอยหลังบ้านผู้ใหญ่สุภาพ หมู่ที่ 5</t>
  </si>
  <si>
    <t>โครงการก่อสร้างถนน คสล.สายนายไพรัช-สะพานท่าทน หมู่ที่ 10</t>
  </si>
  <si>
    <t>โครงการก่อสร้างถนน คสล.สายราษฎร์ปราศรัย  หมู่ที่ 9</t>
  </si>
  <si>
    <t>เงินอุดหนุนระบุวัตถุประสงค์/เฉพาะกิจ</t>
  </si>
  <si>
    <t>โครงการก่อสร้างสะพาน คสล. ข้ามคลองได ม.10 กว้าง 7 ยาว 21 เมตร ตามแบบมาตรฐานของ อบจ.นครศรีธรรมราช กำหนด</t>
  </si>
  <si>
    <t>ประจำเดือนตุลาคม 2560</t>
  </si>
  <si>
    <t>หมายเหตุประกอบงบรับ-จ่าย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</si>
</sst>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(#,##0.00\);&quot;-&quot;"/>
    <numFmt numFmtId="188" formatCode="[$-1041E]#,##0.00;\-#,##0.00"/>
  </numFmts>
  <fonts count="47">
    <font>
      <sz val="11"/>
      <color rgb="FF000000"/>
      <name val="Tahoma"/>
      <family val="2"/>
      <scheme val="minor"/>
    </font>
    <font>
      <sz val="11"/>
      <color rgb="FF000000"/>
      <name val="Tahoma"/>
      <family val="2"/>
      <scheme val="minor"/>
    </font>
    <font>
      <sz val="8"/>
      <color rgb="FF000000"/>
      <name val="Mangal"/>
      <family val="1"/>
    </font>
    <font>
      <sz val="11"/>
      <name val="Mangal"/>
      <family val="1"/>
    </font>
    <font>
      <b/>
      <sz val="12"/>
      <color rgb="FF000000"/>
      <name val="Mangal"/>
      <family val="1"/>
    </font>
    <font>
      <sz val="12"/>
      <color rgb="FF000000"/>
      <name val="Mangal"/>
      <family val="1"/>
    </font>
    <font>
      <sz val="10"/>
      <color rgb="FF000000"/>
      <name val="Mangal"/>
      <family val="1"/>
    </font>
    <font>
      <b/>
      <sz val="10"/>
      <color rgb="FF000000"/>
      <name val="Mangal"/>
      <family val="1"/>
    </font>
    <font>
      <b/>
      <sz val="8"/>
      <color rgb="FF000000"/>
      <name val="Mangal"/>
      <family val="1"/>
    </font>
    <font>
      <sz val="8"/>
      <name val="Mangal"/>
      <family val="1"/>
    </font>
    <font>
      <b/>
      <sz val="8"/>
      <color rgb="FF483D8B"/>
      <name val="Mangal"/>
      <family val="1"/>
    </font>
    <font>
      <sz val="10"/>
      <name val="Mangal"/>
      <family val="1"/>
    </font>
    <font>
      <b/>
      <u/>
      <sz val="10"/>
      <color rgb="FF000000"/>
      <name val="Mangal"/>
      <family val="1"/>
    </font>
    <font>
      <b/>
      <sz val="10"/>
      <color rgb="FF00008B"/>
      <name val="Mangal"/>
      <family val="1"/>
    </font>
    <font>
      <b/>
      <sz val="10"/>
      <color rgb="FF006400"/>
      <name val="Mangal"/>
      <family val="1"/>
    </font>
    <font>
      <sz val="10"/>
      <color rgb="FF00008B"/>
      <name val="Mangal"/>
      <family val="1"/>
    </font>
    <font>
      <sz val="8"/>
      <color rgb="FF000000"/>
      <name val="Microsoft Sans Serif"/>
    </font>
    <font>
      <sz val="11"/>
      <name val="Tahoma"/>
    </font>
    <font>
      <b/>
      <sz val="12"/>
      <color rgb="FF000000"/>
      <name val="Microsoft Sans Serif"/>
    </font>
    <font>
      <sz val="12"/>
      <color rgb="FF000000"/>
      <name val="Microsoft Sans Serif"/>
    </font>
    <font>
      <b/>
      <sz val="10"/>
      <color rgb="FF000000"/>
      <name val="Microsoft Sans Serif"/>
    </font>
    <font>
      <sz val="10"/>
      <color rgb="FF000000"/>
      <name val="Microsoft Sans Serif"/>
    </font>
    <font>
      <sz val="1"/>
      <color rgb="FF000000"/>
      <name val="Microsoft Sans Serif"/>
    </font>
    <font>
      <b/>
      <sz val="10"/>
      <color rgb="FF483D8B"/>
      <name val="Microsoft Sans Serif"/>
    </font>
    <font>
      <b/>
      <sz val="10"/>
      <color rgb="FF0000FF"/>
      <name val="Microsoft Sans Serif"/>
    </font>
    <font>
      <sz val="16"/>
      <name val="Angsana New"/>
      <family val="1"/>
    </font>
    <font>
      <sz val="16"/>
      <color rgb="FFFF0000"/>
      <name val="Angsana New"/>
      <family val="1"/>
    </font>
    <font>
      <b/>
      <sz val="16"/>
      <color rgb="FF00B050"/>
      <name val="Angsana New"/>
      <family val="1"/>
    </font>
    <font>
      <b/>
      <sz val="16"/>
      <name val="Angsana New"/>
      <family val="1"/>
    </font>
    <font>
      <sz val="16"/>
      <color rgb="FF00B0F0"/>
      <name val="Angsana New"/>
      <family val="1"/>
    </font>
    <font>
      <sz val="16"/>
      <color theme="1"/>
      <name val="Angsana New"/>
      <family val="1"/>
    </font>
    <font>
      <sz val="10"/>
      <color rgb="FFFF0000"/>
      <name val="Mangal"/>
      <family val="1"/>
    </font>
    <font>
      <b/>
      <sz val="10"/>
      <color rgb="FF00B050"/>
      <name val="Mangal"/>
      <family val="1"/>
    </font>
    <font>
      <b/>
      <sz val="10"/>
      <name val="Mangal"/>
      <family val="1"/>
    </font>
    <font>
      <sz val="10"/>
      <color rgb="FF00B0F0"/>
      <name val="Mangal"/>
      <family val="1"/>
    </font>
    <font>
      <sz val="10"/>
      <color theme="1"/>
      <name val="Mangal"/>
      <family val="1"/>
    </font>
    <font>
      <b/>
      <sz val="9"/>
      <name val="Mangal"/>
      <family val="1"/>
    </font>
    <font>
      <sz val="9"/>
      <name val="Mangal"/>
      <family val="1"/>
    </font>
    <font>
      <sz val="8"/>
      <color rgb="FF000000"/>
      <name val="Microsoft Sans Serif"/>
      <family val="2"/>
    </font>
    <font>
      <sz val="11"/>
      <name val="Tahoma"/>
      <family val="2"/>
    </font>
    <font>
      <b/>
      <sz val="12"/>
      <color rgb="FF000000"/>
      <name val="Microsoft Sans Serif"/>
      <family val="2"/>
    </font>
    <font>
      <b/>
      <sz val="9"/>
      <color rgb="FF000000"/>
      <name val="Microsoft Sans Serif"/>
      <family val="2"/>
    </font>
    <font>
      <sz val="9"/>
      <color rgb="FF000000"/>
      <name val="Microsoft Sans Serif"/>
      <family val="2"/>
    </font>
    <font>
      <sz val="11"/>
      <name val="Microsoft Sans Serif"/>
      <family val="2"/>
    </font>
    <font>
      <sz val="12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  <fill>
      <patternFill patternType="solid">
        <fgColor rgb="FFFFFFFF"/>
        <bgColor rgb="FFFFFFFF"/>
      </patternFill>
    </fill>
    <fill>
      <patternFill patternType="gray0625"/>
    </fill>
  </fills>
  <borders count="4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3">
    <xf numFmtId="0" fontId="0" fillId="0" borderId="0" xfId="0" applyFont="1" applyFill="1" applyBorder="1"/>
    <xf numFmtId="0" fontId="3" fillId="0" borderId="0" xfId="0" applyFont="1" applyFill="1" applyBorder="1"/>
    <xf numFmtId="0" fontId="7" fillId="2" borderId="1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187" fontId="2" fillId="0" borderId="1" xfId="1" applyNumberFormat="1" applyFont="1" applyFill="1" applyBorder="1" applyAlignment="1">
      <alignment horizontal="right" vertical="center" wrapText="1" readingOrder="1"/>
    </xf>
    <xf numFmtId="187" fontId="8" fillId="0" borderId="1" xfId="1" applyNumberFormat="1" applyFont="1" applyFill="1" applyBorder="1" applyAlignment="1">
      <alignment horizontal="right" vertical="center" wrapText="1" readingOrder="1"/>
    </xf>
    <xf numFmtId="0" fontId="9" fillId="0" borderId="0" xfId="0" applyFont="1" applyFill="1" applyBorder="1"/>
    <xf numFmtId="0" fontId="9" fillId="2" borderId="6" xfId="1" applyNumberFormat="1" applyFont="1" applyFill="1" applyBorder="1" applyAlignment="1">
      <alignment vertical="top" wrapText="1"/>
    </xf>
    <xf numFmtId="0" fontId="9" fillId="2" borderId="7" xfId="1" applyNumberFormat="1" applyFont="1" applyFill="1" applyBorder="1" applyAlignment="1">
      <alignment vertical="top" wrapText="1"/>
    </xf>
    <xf numFmtId="0" fontId="9" fillId="2" borderId="0" xfId="1" applyNumberFormat="1" applyFont="1" applyFill="1" applyBorder="1" applyAlignment="1">
      <alignment vertical="top" wrapText="1"/>
    </xf>
    <xf numFmtId="0" fontId="8" fillId="2" borderId="14" xfId="1" applyNumberFormat="1" applyFont="1" applyFill="1" applyBorder="1" applyAlignment="1">
      <alignment horizontal="center" vertical="center" wrapText="1" readingOrder="1"/>
    </xf>
    <xf numFmtId="0" fontId="9" fillId="2" borderId="9" xfId="1" applyNumberFormat="1" applyFont="1" applyFill="1" applyBorder="1" applyAlignment="1">
      <alignment vertical="top" wrapText="1"/>
    </xf>
    <xf numFmtId="0" fontId="9" fillId="2" borderId="4" xfId="1" applyNumberFormat="1" applyFont="1" applyFill="1" applyBorder="1" applyAlignment="1">
      <alignment vertical="center" wrapText="1"/>
    </xf>
    <xf numFmtId="0" fontId="9" fillId="2" borderId="4" xfId="1" applyNumberFormat="1" applyFont="1" applyFill="1" applyBorder="1" applyAlignment="1">
      <alignment vertical="top" wrapText="1"/>
    </xf>
    <xf numFmtId="0" fontId="9" fillId="2" borderId="5" xfId="1" applyNumberFormat="1" applyFont="1" applyFill="1" applyBorder="1" applyAlignment="1">
      <alignment vertical="top" wrapText="1"/>
    </xf>
    <xf numFmtId="0" fontId="2" fillId="2" borderId="14" xfId="1" applyNumberFormat="1" applyFont="1" applyFill="1" applyBorder="1" applyAlignment="1">
      <alignment horizontal="center" vertical="center" wrapText="1" readingOrder="1"/>
    </xf>
    <xf numFmtId="0" fontId="2" fillId="0" borderId="17" xfId="1" applyNumberFormat="1" applyFont="1" applyFill="1" applyBorder="1" applyAlignment="1">
      <alignment horizontal="left" vertical="center" wrapText="1" readingOrder="1"/>
    </xf>
    <xf numFmtId="187" fontId="10" fillId="0" borderId="1" xfId="1" applyNumberFormat="1" applyFont="1" applyFill="1" applyBorder="1" applyAlignment="1">
      <alignment horizontal="right" vertical="center" wrapText="1" readingOrder="1"/>
    </xf>
    <xf numFmtId="0" fontId="10" fillId="0" borderId="18" xfId="1" applyNumberFormat="1" applyFont="1" applyFill="1" applyBorder="1" applyAlignment="1">
      <alignment horizontal="right" vertical="center" wrapText="1" readingOrder="1"/>
    </xf>
    <xf numFmtId="0" fontId="9" fillId="0" borderId="18" xfId="1" applyNumberFormat="1" applyFont="1" applyFill="1" applyBorder="1" applyAlignment="1">
      <alignment horizontal="right" vertical="center" wrapText="1"/>
    </xf>
    <xf numFmtId="187" fontId="10" fillId="0" borderId="18" xfId="1" applyNumberFormat="1" applyFont="1" applyFill="1" applyBorder="1" applyAlignment="1">
      <alignment horizontal="right" vertical="center" wrapText="1" readingOrder="1"/>
    </xf>
    <xf numFmtId="0" fontId="11" fillId="0" borderId="0" xfId="0" applyFont="1" applyFill="1" applyBorder="1"/>
    <xf numFmtId="0" fontId="7" fillId="2" borderId="19" xfId="1" applyNumberFormat="1" applyFont="1" applyFill="1" applyBorder="1" applyAlignment="1">
      <alignment horizontal="center" vertical="center" wrapText="1" readingOrder="1"/>
    </xf>
    <xf numFmtId="0" fontId="7" fillId="2" borderId="3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188" fontId="6" fillId="0" borderId="1" xfId="1" applyNumberFormat="1" applyFont="1" applyFill="1" applyBorder="1" applyAlignment="1">
      <alignment horizontal="right" vertical="center" wrapText="1" readingOrder="1"/>
    </xf>
    <xf numFmtId="0" fontId="7" fillId="0" borderId="1" xfId="1" applyNumberFormat="1" applyFont="1" applyFill="1" applyBorder="1" applyAlignment="1">
      <alignment vertical="center" wrapText="1" readingOrder="1"/>
    </xf>
    <xf numFmtId="0" fontId="7" fillId="0" borderId="1" xfId="1" applyNumberFormat="1" applyFont="1" applyFill="1" applyBorder="1" applyAlignment="1">
      <alignment horizontal="right" vertical="center" wrapText="1" readingOrder="1"/>
    </xf>
    <xf numFmtId="0" fontId="7" fillId="0" borderId="18" xfId="1" applyNumberFormat="1" applyFont="1" applyFill="1" applyBorder="1" applyAlignment="1">
      <alignment horizontal="left" vertical="center" wrapText="1" readingOrder="1"/>
    </xf>
    <xf numFmtId="0" fontId="6" fillId="0" borderId="18" xfId="1" applyNumberFormat="1" applyFont="1" applyFill="1" applyBorder="1" applyAlignment="1">
      <alignment vertical="center" wrapText="1" readingOrder="1"/>
    </xf>
    <xf numFmtId="0" fontId="7" fillId="0" borderId="18" xfId="1" applyNumberFormat="1" applyFont="1" applyFill="1" applyBorder="1" applyAlignment="1">
      <alignment horizontal="right" vertical="center" wrapText="1" readingOrder="1"/>
    </xf>
    <xf numFmtId="0" fontId="13" fillId="0" borderId="20" xfId="1" applyNumberFormat="1" applyFont="1" applyFill="1" applyBorder="1" applyAlignment="1">
      <alignment horizontal="right" vertical="center" wrapText="1" readingOrder="1"/>
    </xf>
    <xf numFmtId="0" fontId="13" fillId="0" borderId="21" xfId="1" applyNumberFormat="1" applyFont="1" applyFill="1" applyBorder="1" applyAlignment="1">
      <alignment horizontal="right" vertical="center" wrapText="1" readingOrder="1"/>
    </xf>
    <xf numFmtId="0" fontId="14" fillId="0" borderId="20" xfId="1" applyNumberFormat="1" applyFont="1" applyFill="1" applyBorder="1" applyAlignment="1">
      <alignment horizontal="right" vertical="center" wrapText="1" readingOrder="1"/>
    </xf>
    <xf numFmtId="0" fontId="14" fillId="0" borderId="21" xfId="1" applyNumberFormat="1" applyFont="1" applyFill="1" applyBorder="1" applyAlignment="1">
      <alignment horizontal="right" vertical="center" wrapText="1" readingOrder="1"/>
    </xf>
    <xf numFmtId="0" fontId="7" fillId="0" borderId="23" xfId="1" applyNumberFormat="1" applyFont="1" applyFill="1" applyBorder="1" applyAlignment="1">
      <alignment horizontal="right" vertical="center" wrapText="1" readingOrder="1"/>
    </xf>
    <xf numFmtId="0" fontId="17" fillId="0" borderId="0" xfId="0" applyFont="1" applyFill="1" applyBorder="1"/>
    <xf numFmtId="0" fontId="17" fillId="2" borderId="24" xfId="1" applyNumberFormat="1" applyFont="1" applyFill="1" applyBorder="1" applyAlignment="1">
      <alignment vertical="top" wrapText="1"/>
    </xf>
    <xf numFmtId="0" fontId="17" fillId="2" borderId="6" xfId="1" applyNumberFormat="1" applyFont="1" applyFill="1" applyBorder="1" applyAlignment="1">
      <alignment vertical="top" wrapText="1"/>
    </xf>
    <xf numFmtId="0" fontId="20" fillId="2" borderId="7" xfId="1" applyNumberFormat="1" applyFont="1" applyFill="1" applyBorder="1" applyAlignment="1">
      <alignment horizontal="left" vertical="center" wrapText="1" readingOrder="1"/>
    </xf>
    <xf numFmtId="0" fontId="17" fillId="2" borderId="16" xfId="1" applyNumberFormat="1" applyFont="1" applyFill="1" applyBorder="1" applyAlignment="1">
      <alignment vertical="top" wrapText="1"/>
    </xf>
    <xf numFmtId="0" fontId="17" fillId="2" borderId="0" xfId="1" applyNumberFormat="1" applyFont="1" applyFill="1" applyBorder="1" applyAlignment="1">
      <alignment vertical="top" wrapText="1"/>
    </xf>
    <xf numFmtId="0" fontId="17" fillId="2" borderId="9" xfId="1" applyNumberFormat="1" applyFont="1" applyFill="1" applyBorder="1" applyAlignment="1">
      <alignment vertical="top" wrapText="1"/>
    </xf>
    <xf numFmtId="0" fontId="20" fillId="2" borderId="14" xfId="1" applyNumberFormat="1" applyFont="1" applyFill="1" applyBorder="1" applyAlignment="1">
      <alignment horizontal="center" vertical="center" wrapText="1" readingOrder="1"/>
    </xf>
    <xf numFmtId="0" fontId="17" fillId="2" borderId="4" xfId="1" applyNumberFormat="1" applyFont="1" applyFill="1" applyBorder="1" applyAlignment="1">
      <alignment vertical="top" wrapText="1"/>
    </xf>
    <xf numFmtId="0" fontId="17" fillId="2" borderId="5" xfId="1" applyNumberFormat="1" applyFont="1" applyFill="1" applyBorder="1" applyAlignment="1">
      <alignment vertical="top" wrapText="1"/>
    </xf>
    <xf numFmtId="0" fontId="21" fillId="2" borderId="14" xfId="1" applyNumberFormat="1" applyFont="1" applyFill="1" applyBorder="1" applyAlignment="1">
      <alignment horizontal="center" vertical="center" wrapText="1" readingOrder="1"/>
    </xf>
    <xf numFmtId="0" fontId="20" fillId="4" borderId="28" xfId="1" applyNumberFormat="1" applyFont="1" applyFill="1" applyBorder="1" applyAlignment="1">
      <alignment vertical="top" wrapText="1" readingOrder="1"/>
    </xf>
    <xf numFmtId="188" fontId="21" fillId="0" borderId="1" xfId="1" applyNumberFormat="1" applyFont="1" applyFill="1" applyBorder="1" applyAlignment="1">
      <alignment horizontal="right" vertical="center" wrapText="1" readingOrder="1"/>
    </xf>
    <xf numFmtId="188" fontId="23" fillId="0" borderId="1" xfId="1" applyNumberFormat="1" applyFont="1" applyFill="1" applyBorder="1" applyAlignment="1">
      <alignment horizontal="right" vertical="center" wrapText="1" readingOrder="1"/>
    </xf>
    <xf numFmtId="188" fontId="24" fillId="0" borderId="1" xfId="1" applyNumberFormat="1" applyFont="1" applyFill="1" applyBorder="1" applyAlignment="1">
      <alignment horizontal="right" vertical="center" wrapText="1" readingOrder="1"/>
    </xf>
    <xf numFmtId="4" fontId="26" fillId="0" borderId="0" xfId="0" applyNumberFormat="1" applyFont="1"/>
    <xf numFmtId="4" fontId="27" fillId="0" borderId="0" xfId="0" applyNumberFormat="1" applyFont="1"/>
    <xf numFmtId="0" fontId="28" fillId="0" borderId="0" xfId="0" applyFont="1" applyBorder="1" applyAlignment="1">
      <alignment horizontal="left"/>
    </xf>
    <xf numFmtId="0" fontId="25" fillId="0" borderId="0" xfId="0" applyFont="1" applyBorder="1" applyAlignment="1">
      <alignment horizontal="center"/>
    </xf>
    <xf numFmtId="0" fontId="25" fillId="0" borderId="30" xfId="0" applyFont="1" applyBorder="1"/>
    <xf numFmtId="0" fontId="25" fillId="0" borderId="33" xfId="0" applyFont="1" applyBorder="1" applyAlignment="1">
      <alignment horizontal="center"/>
    </xf>
    <xf numFmtId="0" fontId="25" fillId="0" borderId="34" xfId="0" applyFont="1" applyBorder="1"/>
    <xf numFmtId="0" fontId="25" fillId="0" borderId="32" xfId="0" applyFont="1" applyBorder="1" applyAlignment="1">
      <alignment horizontal="center"/>
    </xf>
    <xf numFmtId="0" fontId="28" fillId="0" borderId="36" xfId="0" applyFont="1" applyBorder="1" applyAlignment="1">
      <alignment horizontal="left" vertical="center"/>
    </xf>
    <xf numFmtId="0" fontId="25" fillId="0" borderId="37" xfId="0" applyFont="1" applyBorder="1"/>
    <xf numFmtId="0" fontId="25" fillId="0" borderId="38" xfId="0" applyFont="1" applyBorder="1" applyAlignment="1">
      <alignment horizontal="center" vertical="center"/>
    </xf>
    <xf numFmtId="43" fontId="25" fillId="0" borderId="38" xfId="0" applyNumberFormat="1" applyFont="1" applyBorder="1" applyAlignment="1">
      <alignment horizontal="center" vertical="center"/>
    </xf>
    <xf numFmtId="0" fontId="28" fillId="0" borderId="36" xfId="0" applyFont="1" applyBorder="1"/>
    <xf numFmtId="0" fontId="25" fillId="0" borderId="38" xfId="0" applyFont="1" applyBorder="1" applyAlignment="1">
      <alignment horizontal="center"/>
    </xf>
    <xf numFmtId="43" fontId="28" fillId="0" borderId="38" xfId="0" applyNumberFormat="1" applyFont="1" applyBorder="1"/>
    <xf numFmtId="43" fontId="28" fillId="0" borderId="38" xfId="0" applyNumberFormat="1" applyFont="1" applyBorder="1" applyAlignment="1">
      <alignment horizontal="right"/>
    </xf>
    <xf numFmtId="0" fontId="25" fillId="0" borderId="36" xfId="0" applyFont="1" applyBorder="1"/>
    <xf numFmtId="43" fontId="25" fillId="0" borderId="38" xfId="0" applyNumberFormat="1" applyFont="1" applyBorder="1"/>
    <xf numFmtId="43" fontId="25" fillId="0" borderId="38" xfId="0" applyNumberFormat="1" applyFont="1" applyBorder="1" applyAlignment="1">
      <alignment horizontal="right"/>
    </xf>
    <xf numFmtId="0" fontId="28" fillId="0" borderId="37" xfId="0" applyFont="1" applyBorder="1" applyAlignment="1">
      <alignment horizontal="center"/>
    </xf>
    <xf numFmtId="43" fontId="28" fillId="0" borderId="33" xfId="0" applyNumberFormat="1" applyFont="1" applyBorder="1"/>
    <xf numFmtId="43" fontId="25" fillId="0" borderId="33" xfId="0" applyNumberFormat="1" applyFont="1" applyBorder="1" applyAlignment="1">
      <alignment horizontal="right"/>
    </xf>
    <xf numFmtId="43" fontId="28" fillId="0" borderId="32" xfId="0" applyNumberFormat="1" applyFont="1" applyBorder="1" applyAlignment="1">
      <alignment horizontal="right"/>
    </xf>
    <xf numFmtId="4" fontId="29" fillId="0" borderId="0" xfId="0" applyNumberFormat="1" applyFont="1"/>
    <xf numFmtId="0" fontId="28" fillId="0" borderId="38" xfId="0" applyFont="1" applyBorder="1" applyAlignment="1">
      <alignment horizontal="center"/>
    </xf>
    <xf numFmtId="43" fontId="28" fillId="0" borderId="33" xfId="0" applyNumberFormat="1" applyFont="1" applyBorder="1" applyAlignment="1">
      <alignment horizontal="right"/>
    </xf>
    <xf numFmtId="43" fontId="25" fillId="0" borderId="33" xfId="0" applyNumberFormat="1" applyFont="1" applyBorder="1"/>
    <xf numFmtId="0" fontId="28" fillId="0" borderId="39" xfId="0" applyFont="1" applyBorder="1" applyAlignment="1">
      <alignment horizontal="center"/>
    </xf>
    <xf numFmtId="0" fontId="25" fillId="0" borderId="35" xfId="0" applyFont="1" applyBorder="1" applyAlignment="1">
      <alignment horizontal="center"/>
    </xf>
    <xf numFmtId="0" fontId="25" fillId="0" borderId="40" xfId="0" applyFont="1" applyBorder="1"/>
    <xf numFmtId="0" fontId="28" fillId="0" borderId="40" xfId="0" applyFont="1" applyBorder="1" applyAlignment="1">
      <alignment horizontal="center"/>
    </xf>
    <xf numFmtId="0" fontId="25" fillId="0" borderId="40" xfId="0" applyFont="1" applyBorder="1" applyAlignment="1">
      <alignment horizontal="center"/>
    </xf>
    <xf numFmtId="43" fontId="28" fillId="0" borderId="40" xfId="0" applyNumberFormat="1" applyFont="1" applyBorder="1"/>
    <xf numFmtId="0" fontId="28" fillId="0" borderId="30" xfId="0" applyFont="1" applyBorder="1"/>
    <xf numFmtId="0" fontId="25" fillId="0" borderId="41" xfId="0" applyFont="1" applyBorder="1"/>
    <xf numFmtId="43" fontId="28" fillId="0" borderId="32" xfId="0" applyNumberFormat="1" applyFont="1" applyBorder="1"/>
    <xf numFmtId="43" fontId="30" fillId="0" borderId="38" xfId="0" applyNumberFormat="1" applyFont="1" applyBorder="1" applyAlignment="1">
      <alignment horizontal="right"/>
    </xf>
    <xf numFmtId="43" fontId="25" fillId="0" borderId="35" xfId="0" applyNumberFormat="1" applyFont="1" applyBorder="1"/>
    <xf numFmtId="43" fontId="25" fillId="0" borderId="35" xfId="0" applyNumberFormat="1" applyFont="1" applyBorder="1" applyAlignment="1">
      <alignment horizontal="right"/>
    </xf>
    <xf numFmtId="0" fontId="25" fillId="0" borderId="39" xfId="0" applyFont="1" applyBorder="1"/>
    <xf numFmtId="43" fontId="25" fillId="0" borderId="40" xfId="0" applyNumberFormat="1" applyFont="1" applyBorder="1"/>
    <xf numFmtId="43" fontId="25" fillId="0" borderId="40" xfId="0" applyNumberFormat="1" applyFont="1" applyBorder="1" applyAlignment="1">
      <alignment horizontal="right"/>
    </xf>
    <xf numFmtId="43" fontId="25" fillId="0" borderId="32" xfId="0" applyNumberFormat="1" applyFont="1" applyBorder="1"/>
    <xf numFmtId="43" fontId="25" fillId="0" borderId="32" xfId="0" applyNumberFormat="1" applyFont="1" applyBorder="1" applyAlignment="1">
      <alignment horizontal="right"/>
    </xf>
    <xf numFmtId="0" fontId="25" fillId="5" borderId="42" xfId="0" applyFont="1" applyFill="1" applyBorder="1"/>
    <xf numFmtId="0" fontId="28" fillId="5" borderId="31" xfId="0" applyFont="1" applyFill="1" applyBorder="1" applyAlignment="1">
      <alignment horizontal="center"/>
    </xf>
    <xf numFmtId="0" fontId="25" fillId="5" borderId="33" xfId="0" applyFont="1" applyFill="1" applyBorder="1" applyAlignment="1">
      <alignment horizontal="center"/>
    </xf>
    <xf numFmtId="43" fontId="28" fillId="5" borderId="33" xfId="0" applyNumberFormat="1" applyFont="1" applyFill="1" applyBorder="1"/>
    <xf numFmtId="0" fontId="25" fillId="0" borderId="0" xfId="0" applyFont="1" applyBorder="1"/>
    <xf numFmtId="0" fontId="25" fillId="0" borderId="0" xfId="0" applyFont="1"/>
    <xf numFmtId="0" fontId="25" fillId="0" borderId="0" xfId="0" applyFont="1" applyAlignment="1">
      <alignment horizontal="center"/>
    </xf>
    <xf numFmtId="4" fontId="31" fillId="0" borderId="0" xfId="0" applyNumberFormat="1" applyFont="1"/>
    <xf numFmtId="4" fontId="32" fillId="0" borderId="0" xfId="0" applyNumberFormat="1" applyFont="1"/>
    <xf numFmtId="0" fontId="33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30" xfId="0" applyFont="1" applyBorder="1"/>
    <xf numFmtId="0" fontId="11" fillId="0" borderId="33" xfId="0" applyFont="1" applyBorder="1" applyAlignment="1">
      <alignment horizontal="center"/>
    </xf>
    <xf numFmtId="0" fontId="11" fillId="0" borderId="34" xfId="0" applyFont="1" applyBorder="1"/>
    <xf numFmtId="0" fontId="11" fillId="0" borderId="32" xfId="0" applyFont="1" applyBorder="1" applyAlignment="1">
      <alignment horizontal="center"/>
    </xf>
    <xf numFmtId="0" fontId="33" fillId="0" borderId="36" xfId="0" applyFont="1" applyBorder="1" applyAlignment="1">
      <alignment horizontal="left" vertical="center"/>
    </xf>
    <xf numFmtId="0" fontId="11" fillId="0" borderId="37" xfId="0" applyFont="1" applyBorder="1"/>
    <xf numFmtId="0" fontId="11" fillId="0" borderId="38" xfId="0" applyFont="1" applyBorder="1" applyAlignment="1">
      <alignment horizontal="center" vertical="center"/>
    </xf>
    <xf numFmtId="43" fontId="11" fillId="0" borderId="38" xfId="0" applyNumberFormat="1" applyFont="1" applyBorder="1" applyAlignment="1">
      <alignment horizontal="center" vertical="center"/>
    </xf>
    <xf numFmtId="0" fontId="33" fillId="0" borderId="36" xfId="0" applyFont="1" applyBorder="1"/>
    <xf numFmtId="0" fontId="11" fillId="0" borderId="38" xfId="0" applyFont="1" applyBorder="1" applyAlignment="1">
      <alignment horizontal="center"/>
    </xf>
    <xf numFmtId="43" fontId="33" fillId="0" borderId="38" xfId="0" applyNumberFormat="1" applyFont="1" applyBorder="1"/>
    <xf numFmtId="43" fontId="33" fillId="0" borderId="38" xfId="0" applyNumberFormat="1" applyFont="1" applyBorder="1" applyAlignment="1">
      <alignment horizontal="right"/>
    </xf>
    <xf numFmtId="0" fontId="11" fillId="0" borderId="36" xfId="0" applyFont="1" applyBorder="1"/>
    <xf numFmtId="43" fontId="11" fillId="0" borderId="38" xfId="0" applyNumberFormat="1" applyFont="1" applyBorder="1"/>
    <xf numFmtId="43" fontId="11" fillId="0" borderId="38" xfId="0" applyNumberFormat="1" applyFont="1" applyBorder="1" applyAlignment="1">
      <alignment horizontal="right"/>
    </xf>
    <xf numFmtId="0" fontId="33" fillId="0" borderId="37" xfId="0" applyFont="1" applyBorder="1" applyAlignment="1">
      <alignment horizontal="center"/>
    </xf>
    <xf numFmtId="43" fontId="33" fillId="0" borderId="33" xfId="0" applyNumberFormat="1" applyFont="1" applyBorder="1"/>
    <xf numFmtId="43" fontId="11" fillId="0" borderId="33" xfId="0" applyNumberFormat="1" applyFont="1" applyBorder="1" applyAlignment="1">
      <alignment horizontal="right"/>
    </xf>
    <xf numFmtId="43" fontId="33" fillId="0" borderId="32" xfId="0" applyNumberFormat="1" applyFont="1" applyBorder="1" applyAlignment="1">
      <alignment horizontal="right"/>
    </xf>
    <xf numFmtId="4" fontId="34" fillId="0" borderId="0" xfId="0" applyNumberFormat="1" applyFont="1"/>
    <xf numFmtId="0" fontId="33" fillId="0" borderId="38" xfId="0" applyFont="1" applyBorder="1" applyAlignment="1">
      <alignment horizontal="center"/>
    </xf>
    <xf numFmtId="43" fontId="33" fillId="0" borderId="33" xfId="0" applyNumberFormat="1" applyFont="1" applyBorder="1" applyAlignment="1">
      <alignment horizontal="right"/>
    </xf>
    <xf numFmtId="43" fontId="11" fillId="0" borderId="33" xfId="0" applyNumberFormat="1" applyFont="1" applyBorder="1"/>
    <xf numFmtId="0" fontId="33" fillId="0" borderId="39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33" fillId="0" borderId="30" xfId="0" applyFont="1" applyBorder="1"/>
    <xf numFmtId="0" fontId="11" fillId="0" borderId="41" xfId="0" applyFont="1" applyBorder="1"/>
    <xf numFmtId="43" fontId="33" fillId="0" borderId="32" xfId="0" applyNumberFormat="1" applyFont="1" applyBorder="1"/>
    <xf numFmtId="43" fontId="35" fillId="0" borderId="38" xfId="0" applyNumberFormat="1" applyFont="1" applyBorder="1" applyAlignment="1">
      <alignment horizontal="right"/>
    </xf>
    <xf numFmtId="0" fontId="11" fillId="5" borderId="42" xfId="0" applyFont="1" applyFill="1" applyBorder="1"/>
    <xf numFmtId="0" fontId="33" fillId="5" borderId="31" xfId="0" applyFont="1" applyFill="1" applyBorder="1" applyAlignment="1">
      <alignment horizontal="center"/>
    </xf>
    <xf numFmtId="0" fontId="11" fillId="5" borderId="33" xfId="0" applyFont="1" applyFill="1" applyBorder="1" applyAlignment="1">
      <alignment horizontal="center"/>
    </xf>
    <xf numFmtId="43" fontId="33" fillId="5" borderId="33" xfId="0" applyNumberFormat="1" applyFont="1" applyFill="1" applyBorder="1"/>
    <xf numFmtId="0" fontId="11" fillId="0" borderId="0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33" fillId="0" borderId="0" xfId="0" applyFont="1" applyBorder="1" applyAlignment="1">
      <alignment horizontal="center"/>
    </xf>
    <xf numFmtId="43" fontId="33" fillId="0" borderId="0" xfId="0" applyNumberFormat="1" applyFont="1" applyBorder="1"/>
    <xf numFmtId="0" fontId="33" fillId="0" borderId="34" xfId="0" applyFont="1" applyBorder="1"/>
    <xf numFmtId="0" fontId="33" fillId="0" borderId="43" xfId="0" applyFont="1" applyBorder="1"/>
    <xf numFmtId="0" fontId="33" fillId="0" borderId="43" xfId="0" applyFont="1" applyBorder="1" applyAlignment="1">
      <alignment horizontal="center"/>
    </xf>
    <xf numFmtId="0" fontId="11" fillId="0" borderId="43" xfId="0" applyFont="1" applyBorder="1" applyAlignment="1">
      <alignment horizontal="center"/>
    </xf>
    <xf numFmtId="43" fontId="33" fillId="0" borderId="43" xfId="0" applyNumberFormat="1" applyFont="1" applyBorder="1"/>
    <xf numFmtId="43" fontId="11" fillId="0" borderId="38" xfId="0" applyNumberFormat="1" applyFont="1" applyBorder="1" applyAlignment="1">
      <alignment horizontal="center"/>
    </xf>
    <xf numFmtId="0" fontId="33" fillId="0" borderId="0" xfId="0" applyFont="1" applyBorder="1"/>
    <xf numFmtId="43" fontId="36" fillId="0" borderId="33" xfId="0" applyNumberFormat="1" applyFont="1" applyBorder="1"/>
    <xf numFmtId="43" fontId="37" fillId="0" borderId="38" xfId="0" applyNumberFormat="1" applyFont="1" applyBorder="1"/>
    <xf numFmtId="43" fontId="37" fillId="0" borderId="38" xfId="0" applyNumberFormat="1" applyFont="1" applyBorder="1" applyAlignment="1">
      <alignment horizontal="right"/>
    </xf>
    <xf numFmtId="43" fontId="36" fillId="0" borderId="38" xfId="0" applyNumberFormat="1" applyFont="1" applyBorder="1"/>
    <xf numFmtId="43" fontId="36" fillId="0" borderId="38" xfId="0" applyNumberFormat="1" applyFont="1" applyBorder="1" applyAlignment="1">
      <alignment horizontal="right"/>
    </xf>
    <xf numFmtId="43" fontId="36" fillId="5" borderId="33" xfId="0" applyNumberFormat="1" applyFont="1" applyFill="1" applyBorder="1"/>
    <xf numFmtId="0" fontId="39" fillId="0" borderId="0" xfId="0" applyFont="1" applyFill="1" applyBorder="1"/>
    <xf numFmtId="0" fontId="41" fillId="2" borderId="1" xfId="1" applyNumberFormat="1" applyFont="1" applyFill="1" applyBorder="1" applyAlignment="1">
      <alignment horizontal="center" vertical="center" wrapText="1" readingOrder="1"/>
    </xf>
    <xf numFmtId="0" fontId="42" fillId="0" borderId="1" xfId="1" applyNumberFormat="1" applyFont="1" applyFill="1" applyBorder="1" applyAlignment="1">
      <alignment vertical="center" wrapText="1" readingOrder="1"/>
    </xf>
    <xf numFmtId="187" fontId="42" fillId="0" borderId="1" xfId="1" applyNumberFormat="1" applyFont="1" applyFill="1" applyBorder="1" applyAlignment="1">
      <alignment horizontal="right" vertical="center" wrapText="1" readingOrder="1"/>
    </xf>
    <xf numFmtId="187" fontId="41" fillId="0" borderId="1" xfId="1" applyNumberFormat="1" applyFont="1" applyFill="1" applyBorder="1" applyAlignment="1">
      <alignment horizontal="right" vertical="top" wrapText="1" readingOrder="1"/>
    </xf>
    <xf numFmtId="0" fontId="43" fillId="0" borderId="0" xfId="0" applyFont="1" applyFill="1" applyBorder="1"/>
    <xf numFmtId="0" fontId="46" fillId="2" borderId="1" xfId="1" applyNumberFormat="1" applyFont="1" applyFill="1" applyBorder="1" applyAlignment="1">
      <alignment horizontal="center" vertical="center" wrapText="1" readingOrder="1"/>
    </xf>
    <xf numFmtId="187" fontId="45" fillId="0" borderId="1" xfId="1" applyNumberFormat="1" applyFont="1" applyFill="1" applyBorder="1" applyAlignment="1">
      <alignment vertical="center" wrapText="1" readingOrder="1"/>
    </xf>
    <xf numFmtId="0" fontId="46" fillId="0" borderId="1" xfId="1" applyNumberFormat="1" applyFont="1" applyFill="1" applyBorder="1" applyAlignment="1">
      <alignment horizontal="left" vertical="center" wrapText="1" readingOrder="1"/>
    </xf>
    <xf numFmtId="0" fontId="45" fillId="0" borderId="1" xfId="1" applyNumberFormat="1" applyFont="1" applyFill="1" applyBorder="1" applyAlignment="1">
      <alignment vertical="center" wrapText="1" readingOrder="1"/>
    </xf>
    <xf numFmtId="0" fontId="45" fillId="0" borderId="1" xfId="1" applyNumberFormat="1" applyFont="1" applyFill="1" applyBorder="1" applyAlignment="1">
      <alignment horizontal="center" vertical="center" wrapText="1" readingOrder="1"/>
    </xf>
    <xf numFmtId="187" fontId="46" fillId="0" borderId="20" xfId="1" applyNumberFormat="1" applyFont="1" applyFill="1" applyBorder="1" applyAlignment="1">
      <alignment horizontal="right" vertical="center" wrapText="1" readingOrder="1"/>
    </xf>
    <xf numFmtId="0" fontId="46" fillId="0" borderId="1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/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center" vertical="top" wrapText="1" readingOrder="1"/>
    </xf>
    <xf numFmtId="0" fontId="7" fillId="2" borderId="1" xfId="1" applyNumberFormat="1" applyFont="1" applyFill="1" applyBorder="1" applyAlignment="1">
      <alignment horizontal="center" vertical="center" wrapText="1" readingOrder="1"/>
    </xf>
    <xf numFmtId="0" fontId="7" fillId="0" borderId="3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vertical="top" wrapText="1"/>
    </xf>
    <xf numFmtId="0" fontId="3" fillId="0" borderId="5" xfId="1" applyNumberFormat="1" applyFont="1" applyFill="1" applyBorder="1" applyAlignment="1">
      <alignment vertical="top" wrapText="1"/>
    </xf>
    <xf numFmtId="0" fontId="6" fillId="0" borderId="23" xfId="1" applyNumberFormat="1" applyFont="1" applyFill="1" applyBorder="1" applyAlignment="1">
      <alignment vertical="center" wrapText="1" readingOrder="1"/>
    </xf>
    <xf numFmtId="0" fontId="11" fillId="0" borderId="18" xfId="1" applyNumberFormat="1" applyFont="1" applyFill="1" applyBorder="1" applyAlignment="1">
      <alignment vertical="top" wrapText="1"/>
    </xf>
    <xf numFmtId="0" fontId="7" fillId="0" borderId="23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0" fontId="11" fillId="0" borderId="2" xfId="1" applyNumberFormat="1" applyFont="1" applyFill="1" applyBorder="1" applyAlignment="1">
      <alignment vertical="top" wrapText="1"/>
    </xf>
    <xf numFmtId="0" fontId="7" fillId="0" borderId="1" xfId="1" applyNumberFormat="1" applyFont="1" applyFill="1" applyBorder="1" applyAlignment="1">
      <alignment horizontal="right" vertical="center" wrapText="1" readingOrder="1"/>
    </xf>
    <xf numFmtId="0" fontId="13" fillId="0" borderId="0" xfId="1" applyNumberFormat="1" applyFont="1" applyFill="1" applyBorder="1" applyAlignment="1">
      <alignment vertical="top" wrapText="1" readingOrder="1"/>
    </xf>
    <xf numFmtId="0" fontId="11" fillId="0" borderId="0" xfId="0" applyFont="1" applyFill="1" applyBorder="1"/>
    <xf numFmtId="0" fontId="15" fillId="0" borderId="0" xfId="1" applyNumberFormat="1" applyFont="1" applyFill="1" applyBorder="1" applyAlignment="1">
      <alignment vertical="top" wrapText="1" readingOrder="1"/>
    </xf>
    <xf numFmtId="0" fontId="14" fillId="0" borderId="20" xfId="1" applyNumberFormat="1" applyFont="1" applyFill="1" applyBorder="1" applyAlignment="1">
      <alignment horizontal="right" vertical="center" wrapText="1" readingOrder="1"/>
    </xf>
    <xf numFmtId="0" fontId="11" fillId="0" borderId="21" xfId="1" applyNumberFormat="1" applyFont="1" applyFill="1" applyBorder="1" applyAlignment="1">
      <alignment vertical="top" wrapText="1"/>
    </xf>
    <xf numFmtId="0" fontId="11" fillId="0" borderId="22" xfId="1" applyNumberFormat="1" applyFont="1" applyFill="1" applyBorder="1" applyAlignment="1">
      <alignment vertical="top" wrapText="1"/>
    </xf>
    <xf numFmtId="0" fontId="14" fillId="0" borderId="20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12" fillId="0" borderId="1" xfId="1" applyNumberFormat="1" applyFont="1" applyFill="1" applyBorder="1" applyAlignment="1">
      <alignment horizontal="center" vertical="center" wrapText="1" readingOrder="1"/>
    </xf>
    <xf numFmtId="0" fontId="13" fillId="0" borderId="20" xfId="1" applyNumberFormat="1" applyFont="1" applyFill="1" applyBorder="1" applyAlignment="1">
      <alignment horizontal="right" vertical="center" wrapText="1" readingOrder="1"/>
    </xf>
    <xf numFmtId="0" fontId="13" fillId="0" borderId="20" xfId="1" applyNumberFormat="1" applyFont="1" applyFill="1" applyBorder="1" applyAlignment="1">
      <alignment horizontal="center" vertical="center" wrapText="1" readingOrder="1"/>
    </xf>
    <xf numFmtId="0" fontId="7" fillId="2" borderId="3" xfId="1" applyNumberFormat="1" applyFont="1" applyFill="1" applyBorder="1" applyAlignment="1">
      <alignment horizontal="center" vertical="center" wrapText="1" readingOrder="1"/>
    </xf>
    <xf numFmtId="0" fontId="11" fillId="0" borderId="4" xfId="1" applyNumberFormat="1" applyFont="1" applyFill="1" applyBorder="1" applyAlignment="1">
      <alignment vertical="top" wrapText="1"/>
    </xf>
    <xf numFmtId="0" fontId="11" fillId="0" borderId="5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7" fillId="2" borderId="19" xfId="1" applyNumberFormat="1" applyFont="1" applyFill="1" applyBorder="1" applyAlignment="1">
      <alignment horizontal="center" vertical="center" wrapText="1" readingOrder="1"/>
    </xf>
    <xf numFmtId="0" fontId="11" fillId="0" borderId="6" xfId="1" applyNumberFormat="1" applyFont="1" applyFill="1" applyBorder="1" applyAlignment="1">
      <alignment vertical="top" wrapText="1"/>
    </xf>
    <xf numFmtId="0" fontId="11" fillId="0" borderId="7" xfId="1" applyNumberFormat="1" applyFont="1" applyFill="1" applyBorder="1" applyAlignment="1">
      <alignment vertical="top" wrapText="1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31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42" fillId="0" borderId="1" xfId="1" applyNumberFormat="1" applyFont="1" applyFill="1" applyBorder="1" applyAlignment="1">
      <alignment vertical="center" wrapText="1" readingOrder="1"/>
    </xf>
    <xf numFmtId="0" fontId="39" fillId="0" borderId="2" xfId="1" applyNumberFormat="1" applyFont="1" applyFill="1" applyBorder="1" applyAlignment="1">
      <alignment vertical="center" wrapText="1"/>
    </xf>
    <xf numFmtId="0" fontId="41" fillId="0" borderId="1" xfId="1" applyNumberFormat="1" applyFont="1" applyFill="1" applyBorder="1" applyAlignment="1">
      <alignment horizontal="center" vertical="top" wrapText="1" readingOrder="1"/>
    </xf>
    <xf numFmtId="0" fontId="39" fillId="0" borderId="18" xfId="1" applyNumberFormat="1" applyFont="1" applyFill="1" applyBorder="1" applyAlignment="1">
      <alignment vertical="top" wrapText="1"/>
    </xf>
    <xf numFmtId="0" fontId="39" fillId="0" borderId="2" xfId="1" applyNumberFormat="1" applyFont="1" applyFill="1" applyBorder="1" applyAlignment="1">
      <alignment vertical="top" wrapText="1"/>
    </xf>
    <xf numFmtId="0" fontId="38" fillId="0" borderId="0" xfId="1" applyNumberFormat="1" applyFont="1" applyFill="1" applyBorder="1" applyAlignment="1">
      <alignment horizontal="left" vertical="top" wrapText="1" readingOrder="1"/>
    </xf>
    <xf numFmtId="0" fontId="39" fillId="0" borderId="0" xfId="0" applyFont="1" applyFill="1" applyBorder="1"/>
    <xf numFmtId="0" fontId="40" fillId="0" borderId="0" xfId="1" applyNumberFormat="1" applyFont="1" applyFill="1" applyBorder="1" applyAlignment="1">
      <alignment horizontal="center" vertical="top" wrapText="1" readingOrder="1"/>
    </xf>
    <xf numFmtId="0" fontId="41" fillId="2" borderId="1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9" fillId="0" borderId="3" xfId="1" applyNumberFormat="1" applyFont="1" applyFill="1" applyBorder="1" applyAlignment="1">
      <alignment horizontal="left" vertical="center" wrapText="1"/>
    </xf>
    <xf numFmtId="0" fontId="9" fillId="0" borderId="18" xfId="1" applyNumberFormat="1" applyFont="1" applyFill="1" applyBorder="1" applyAlignment="1">
      <alignment horizontal="left" vertical="center" wrapText="1"/>
    </xf>
    <xf numFmtId="0" fontId="9" fillId="0" borderId="2" xfId="1" applyNumberFormat="1" applyFont="1" applyFill="1" applyBorder="1" applyAlignment="1">
      <alignment horizontal="left" vertical="center" wrapText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0" fontId="9" fillId="0" borderId="18" xfId="1" applyNumberFormat="1" applyFont="1" applyFill="1" applyBorder="1" applyAlignment="1">
      <alignment horizontal="right" vertical="center" wrapText="1"/>
    </xf>
    <xf numFmtId="0" fontId="9" fillId="0" borderId="2" xfId="1" applyNumberFormat="1" applyFont="1" applyFill="1" applyBorder="1" applyAlignment="1">
      <alignment horizontal="right" vertical="center" wrapText="1"/>
    </xf>
    <xf numFmtId="0" fontId="9" fillId="0" borderId="13" xfId="1" applyNumberFormat="1" applyFont="1" applyFill="1" applyBorder="1" applyAlignment="1">
      <alignment horizontal="left" vertical="center" wrapText="1"/>
    </xf>
    <xf numFmtId="0" fontId="8" fillId="2" borderId="1" xfId="1" applyNumberFormat="1" applyFont="1" applyFill="1" applyBorder="1" applyAlignment="1">
      <alignment horizontal="center" vertical="center" wrapText="1" readingOrder="1"/>
    </xf>
    <xf numFmtId="0" fontId="9" fillId="2" borderId="13" xfId="1" applyNumberFormat="1" applyFont="1" applyFill="1" applyBorder="1" applyAlignment="1">
      <alignment vertical="top" wrapText="1"/>
    </xf>
    <xf numFmtId="0" fontId="9" fillId="2" borderId="3" xfId="1" applyNumberFormat="1" applyFont="1" applyFill="1" applyBorder="1" applyAlignment="1">
      <alignment vertical="top" wrapText="1"/>
    </xf>
    <xf numFmtId="0" fontId="8" fillId="2" borderId="0" xfId="1" applyNumberFormat="1" applyFont="1" applyFill="1" applyBorder="1" applyAlignment="1">
      <alignment horizontal="center" vertical="center" wrapText="1" readingOrder="1"/>
    </xf>
    <xf numFmtId="0" fontId="8" fillId="2" borderId="9" xfId="1" applyNumberFormat="1" applyFont="1" applyFill="1" applyBorder="1" applyAlignment="1">
      <alignment horizontal="center" vertical="center" wrapText="1" readingOrder="1"/>
    </xf>
    <xf numFmtId="0" fontId="8" fillId="2" borderId="14" xfId="1" applyNumberFormat="1" applyFont="1" applyFill="1" applyBorder="1" applyAlignment="1">
      <alignment horizontal="center" vertical="center" wrapText="1" readingOrder="1"/>
    </xf>
    <xf numFmtId="0" fontId="9" fillId="0" borderId="15" xfId="1" applyNumberFormat="1" applyFont="1" applyFill="1" applyBorder="1" applyAlignment="1">
      <alignment vertical="top" wrapText="1"/>
    </xf>
    <xf numFmtId="0" fontId="2" fillId="2" borderId="8" xfId="1" applyNumberFormat="1" applyFont="1" applyFill="1" applyBorder="1" applyAlignment="1">
      <alignment horizontal="center" vertical="center" wrapText="1" readingOrder="1"/>
    </xf>
    <xf numFmtId="0" fontId="9" fillId="2" borderId="12" xfId="1" applyNumberFormat="1" applyFont="1" applyFill="1" applyBorder="1" applyAlignment="1">
      <alignment vertical="top" wrapText="1"/>
    </xf>
    <xf numFmtId="0" fontId="9" fillId="2" borderId="16" xfId="1" applyNumberFormat="1" applyFont="1" applyFill="1" applyBorder="1" applyAlignment="1">
      <alignment vertical="top" wrapText="1"/>
    </xf>
    <xf numFmtId="0" fontId="9" fillId="2" borderId="10" xfId="1" applyNumberFormat="1" applyFont="1" applyFill="1" applyBorder="1" applyAlignment="1">
      <alignment vertical="top" wrapText="1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8" fillId="2" borderId="8" xfId="1" applyNumberFormat="1" applyFont="1" applyFill="1" applyBorder="1" applyAlignment="1">
      <alignment horizontal="center" vertical="center" wrapText="1" readingOrder="1"/>
    </xf>
    <xf numFmtId="0" fontId="9" fillId="0" borderId="6" xfId="1" applyNumberFormat="1" applyFont="1" applyFill="1" applyBorder="1" applyAlignment="1">
      <alignment vertical="top" wrapText="1"/>
    </xf>
    <xf numFmtId="0" fontId="9" fillId="0" borderId="11" xfId="1" applyNumberFormat="1" applyFont="1" applyFill="1" applyBorder="1" applyAlignment="1">
      <alignment vertical="top" wrapText="1"/>
    </xf>
    <xf numFmtId="0" fontId="24" fillId="4" borderId="1" xfId="1" applyNumberFormat="1" applyFont="1" applyFill="1" applyBorder="1" applyAlignment="1">
      <alignment horizontal="right" vertical="top" wrapText="1" readingOrder="1"/>
    </xf>
    <xf numFmtId="0" fontId="17" fillId="0" borderId="18" xfId="1" applyNumberFormat="1" applyFont="1" applyFill="1" applyBorder="1" applyAlignment="1">
      <alignment vertical="top" wrapText="1"/>
    </xf>
    <xf numFmtId="0" fontId="17" fillId="0" borderId="2" xfId="1" applyNumberFormat="1" applyFont="1" applyFill="1" applyBorder="1" applyAlignment="1">
      <alignment vertical="top" wrapText="1"/>
    </xf>
    <xf numFmtId="188" fontId="24" fillId="0" borderId="1" xfId="1" applyNumberFormat="1" applyFont="1" applyFill="1" applyBorder="1" applyAlignment="1">
      <alignment horizontal="right" vertical="center" wrapText="1" readingOrder="1"/>
    </xf>
    <xf numFmtId="0" fontId="21" fillId="0" borderId="28" xfId="1" applyNumberFormat="1" applyFont="1" applyFill="1" applyBorder="1" applyAlignment="1">
      <alignment vertical="top" wrapText="1" readingOrder="1"/>
    </xf>
    <xf numFmtId="0" fontId="17" fillId="0" borderId="17" xfId="1" applyNumberFormat="1" applyFont="1" applyFill="1" applyBorder="1" applyAlignment="1">
      <alignment vertical="top" wrapText="1"/>
    </xf>
    <xf numFmtId="0" fontId="21" fillId="0" borderId="29" xfId="1" applyNumberFormat="1" applyFont="1" applyFill="1" applyBorder="1" applyAlignment="1">
      <alignment horizontal="right" vertical="top" wrapText="1" readingOrder="1"/>
    </xf>
    <xf numFmtId="188" fontId="21" fillId="0" borderId="1" xfId="1" applyNumberFormat="1" applyFont="1" applyFill="1" applyBorder="1" applyAlignment="1">
      <alignment horizontal="right" vertical="center" wrapText="1" readingOrder="1"/>
    </xf>
    <xf numFmtId="0" fontId="23" fillId="0" borderId="1" xfId="1" applyNumberFormat="1" applyFont="1" applyFill="1" applyBorder="1" applyAlignment="1">
      <alignment horizontal="right" vertical="center" wrapText="1" readingOrder="1"/>
    </xf>
    <xf numFmtId="188" fontId="23" fillId="0" borderId="1" xfId="1" applyNumberFormat="1" applyFont="1" applyFill="1" applyBorder="1" applyAlignment="1">
      <alignment horizontal="right" vertical="center" wrapText="1" readingOrder="1"/>
    </xf>
    <xf numFmtId="0" fontId="22" fillId="3" borderId="1" xfId="1" applyNumberFormat="1" applyFont="1" applyFill="1" applyBorder="1" applyAlignment="1">
      <alignment vertical="top" wrapText="1" readingOrder="1"/>
    </xf>
    <xf numFmtId="0" fontId="17" fillId="3" borderId="13" xfId="1" applyNumberFormat="1" applyFont="1" applyFill="1" applyBorder="1" applyAlignment="1">
      <alignment vertical="top" wrapText="1"/>
    </xf>
    <xf numFmtId="0" fontId="17" fillId="3" borderId="3" xfId="1" applyNumberFormat="1" applyFont="1" applyFill="1" applyBorder="1" applyAlignment="1">
      <alignment vertical="top" wrapText="1"/>
    </xf>
    <xf numFmtId="0" fontId="21" fillId="0" borderId="23" xfId="1" applyNumberFormat="1" applyFont="1" applyFill="1" applyBorder="1" applyAlignment="1">
      <alignment vertical="top" wrapText="1" readingOrder="1"/>
    </xf>
    <xf numFmtId="0" fontId="17" fillId="0" borderId="16" xfId="1" applyNumberFormat="1" applyFont="1" applyFill="1" applyBorder="1" applyAlignment="1">
      <alignment vertical="top" wrapText="1"/>
    </xf>
    <xf numFmtId="0" fontId="17" fillId="0" borderId="27" xfId="1" applyNumberFormat="1" applyFont="1" applyFill="1" applyBorder="1" applyAlignment="1">
      <alignment vertical="top" wrapText="1"/>
    </xf>
    <xf numFmtId="0" fontId="21" fillId="0" borderId="2" xfId="1" applyNumberFormat="1" applyFont="1" applyFill="1" applyBorder="1" applyAlignment="1">
      <alignment horizontal="right" vertical="top" wrapText="1" readingOrder="1"/>
    </xf>
    <xf numFmtId="0" fontId="17" fillId="0" borderId="7" xfId="1" applyNumberFormat="1" applyFont="1" applyFill="1" applyBorder="1" applyAlignment="1">
      <alignment vertical="top" wrapText="1"/>
    </xf>
    <xf numFmtId="0" fontId="17" fillId="0" borderId="0" xfId="0" applyFont="1" applyFill="1" applyBorder="1"/>
    <xf numFmtId="0" fontId="17" fillId="0" borderId="9" xfId="1" applyNumberFormat="1" applyFont="1" applyFill="1" applyBorder="1" applyAlignment="1">
      <alignment vertical="top" wrapText="1"/>
    </xf>
    <xf numFmtId="0" fontId="17" fillId="0" borderId="4" xfId="1" applyNumberFormat="1" applyFont="1" applyFill="1" applyBorder="1" applyAlignment="1">
      <alignment vertical="top" wrapText="1"/>
    </xf>
    <xf numFmtId="0" fontId="17" fillId="0" borderId="5" xfId="1" applyNumberFormat="1" applyFont="1" applyFill="1" applyBorder="1" applyAlignment="1">
      <alignment vertical="top" wrapText="1"/>
    </xf>
    <xf numFmtId="0" fontId="21" fillId="2" borderId="8" xfId="1" applyNumberFormat="1" applyFont="1" applyFill="1" applyBorder="1" applyAlignment="1">
      <alignment horizontal="center" vertical="center" wrapText="1" readingOrder="1"/>
    </xf>
    <xf numFmtId="0" fontId="17" fillId="2" borderId="12" xfId="1" applyNumberFormat="1" applyFont="1" applyFill="1" applyBorder="1" applyAlignment="1">
      <alignment vertical="top" wrapText="1"/>
    </xf>
    <xf numFmtId="0" fontId="20" fillId="2" borderId="16" xfId="1" applyNumberFormat="1" applyFont="1" applyFill="1" applyBorder="1" applyAlignment="1">
      <alignment horizontal="left" wrapText="1" readingOrder="1"/>
    </xf>
    <xf numFmtId="0" fontId="17" fillId="2" borderId="0" xfId="1" applyNumberFormat="1" applyFont="1" applyFill="1" applyBorder="1" applyAlignment="1">
      <alignment vertical="top" wrapText="1"/>
    </xf>
    <xf numFmtId="0" fontId="17" fillId="2" borderId="27" xfId="1" applyNumberFormat="1" applyFont="1" applyFill="1" applyBorder="1" applyAlignment="1">
      <alignment vertical="top" wrapText="1"/>
    </xf>
    <xf numFmtId="0" fontId="17" fillId="2" borderId="4" xfId="1" applyNumberFormat="1" applyFont="1" applyFill="1" applyBorder="1" applyAlignment="1">
      <alignment vertical="top" wrapText="1"/>
    </xf>
    <xf numFmtId="0" fontId="21" fillId="2" borderId="14" xfId="1" applyNumberFormat="1" applyFont="1" applyFill="1" applyBorder="1" applyAlignment="1">
      <alignment horizontal="center" vertical="center" wrapText="1" readingOrder="1"/>
    </xf>
    <xf numFmtId="0" fontId="17" fillId="0" borderId="26" xfId="1" applyNumberFormat="1" applyFont="1" applyFill="1" applyBorder="1" applyAlignment="1">
      <alignment vertical="top" wrapText="1"/>
    </xf>
    <xf numFmtId="0" fontId="17" fillId="0" borderId="15" xfId="1" applyNumberFormat="1" applyFont="1" applyFill="1" applyBorder="1" applyAlignment="1">
      <alignment vertical="top" wrapText="1"/>
    </xf>
    <xf numFmtId="0" fontId="17" fillId="0" borderId="6" xfId="1" applyNumberFormat="1" applyFont="1" applyFill="1" applyBorder="1" applyAlignment="1">
      <alignment vertical="top" wrapText="1"/>
    </xf>
    <xf numFmtId="0" fontId="17" fillId="2" borderId="10" xfId="1" applyNumberFormat="1" applyFont="1" applyFill="1" applyBorder="1" applyAlignment="1">
      <alignment vertical="top" wrapText="1"/>
    </xf>
    <xf numFmtId="0" fontId="17" fillId="0" borderId="11" xfId="1" applyNumberFormat="1" applyFont="1" applyFill="1" applyBorder="1" applyAlignment="1">
      <alignment vertical="top" wrapText="1"/>
    </xf>
    <xf numFmtId="0" fontId="17" fillId="0" borderId="25" xfId="1" applyNumberFormat="1" applyFont="1" applyFill="1" applyBorder="1" applyAlignment="1">
      <alignment vertical="top" wrapText="1"/>
    </xf>
    <xf numFmtId="0" fontId="20" fillId="2" borderId="8" xfId="1" applyNumberFormat="1" applyFont="1" applyFill="1" applyBorder="1" applyAlignment="1">
      <alignment horizontal="center" vertical="center" wrapText="1" readingOrder="1"/>
    </xf>
    <xf numFmtId="0" fontId="20" fillId="2" borderId="1" xfId="1" applyNumberFormat="1" applyFont="1" applyFill="1" applyBorder="1" applyAlignment="1">
      <alignment horizontal="center" vertical="center" wrapText="1" readingOrder="1"/>
    </xf>
    <xf numFmtId="0" fontId="17" fillId="2" borderId="13" xfId="1" applyNumberFormat="1" applyFont="1" applyFill="1" applyBorder="1" applyAlignment="1">
      <alignment vertical="top" wrapText="1"/>
    </xf>
    <xf numFmtId="0" fontId="17" fillId="2" borderId="3" xfId="1" applyNumberFormat="1" applyFont="1" applyFill="1" applyBorder="1" applyAlignment="1">
      <alignment vertical="top" wrapText="1"/>
    </xf>
    <xf numFmtId="0" fontId="20" fillId="2" borderId="14" xfId="1" applyNumberFormat="1" applyFont="1" applyFill="1" applyBorder="1" applyAlignment="1">
      <alignment horizontal="center" vertical="center" wrapText="1" readingOrder="1"/>
    </xf>
    <xf numFmtId="0" fontId="16" fillId="0" borderId="0" xfId="1" applyNumberFormat="1" applyFont="1" applyFill="1" applyBorder="1" applyAlignment="1">
      <alignment horizontal="left" vertical="top" wrapText="1" readingOrder="1"/>
    </xf>
    <xf numFmtId="0" fontId="16" fillId="0" borderId="0" xfId="1" applyNumberFormat="1" applyFont="1" applyFill="1" applyBorder="1" applyAlignment="1">
      <alignment horizontal="right" vertical="top" wrapText="1" readingOrder="1"/>
    </xf>
    <xf numFmtId="0" fontId="18" fillId="0" borderId="0" xfId="1" applyNumberFormat="1" applyFont="1" applyFill="1" applyBorder="1" applyAlignment="1">
      <alignment horizontal="center" vertical="center" wrapText="1" readingOrder="1"/>
    </xf>
    <xf numFmtId="0" fontId="19" fillId="0" borderId="0" xfId="1" applyNumberFormat="1" applyFont="1" applyFill="1" applyBorder="1" applyAlignment="1">
      <alignment horizontal="center" vertical="center" wrapText="1" readingOrder="1"/>
    </xf>
    <xf numFmtId="0" fontId="45" fillId="0" borderId="1" xfId="1" applyNumberFormat="1" applyFont="1" applyFill="1" applyBorder="1" applyAlignment="1">
      <alignment horizontal="left" vertical="center" wrapText="1" readingOrder="1"/>
    </xf>
    <xf numFmtId="0" fontId="43" fillId="0" borderId="18" xfId="1" applyNumberFormat="1" applyFont="1" applyFill="1" applyBorder="1" applyAlignment="1">
      <alignment vertical="top" wrapText="1"/>
    </xf>
    <xf numFmtId="0" fontId="46" fillId="0" borderId="20" xfId="1" applyNumberFormat="1" applyFont="1" applyFill="1" applyBorder="1" applyAlignment="1">
      <alignment horizontal="center" vertical="center" wrapText="1" readingOrder="1"/>
    </xf>
    <xf numFmtId="0" fontId="43" fillId="0" borderId="21" xfId="1" applyNumberFormat="1" applyFont="1" applyFill="1" applyBorder="1" applyAlignment="1">
      <alignment vertical="top" wrapText="1"/>
    </xf>
    <xf numFmtId="0" fontId="40" fillId="0" borderId="0" xfId="1" applyNumberFormat="1" applyFont="1" applyFill="1" applyBorder="1" applyAlignment="1">
      <alignment horizontal="center" vertical="center" wrapText="1" readingOrder="1"/>
    </xf>
    <xf numFmtId="0" fontId="43" fillId="0" borderId="0" xfId="0" applyFont="1" applyFill="1" applyBorder="1"/>
    <xf numFmtId="0" fontId="44" fillId="0" borderId="0" xfId="1" applyNumberFormat="1" applyFont="1" applyFill="1" applyBorder="1" applyAlignment="1">
      <alignment horizontal="center" vertical="center" wrapText="1" readingOrder="1"/>
    </xf>
    <xf numFmtId="0" fontId="45" fillId="0" borderId="0" xfId="1" applyNumberFormat="1" applyFont="1" applyFill="1" applyBorder="1" applyAlignment="1">
      <alignment horizontal="center" vertical="center" wrapText="1" readingOrder="1"/>
    </xf>
    <xf numFmtId="0" fontId="46" fillId="2" borderId="1" xfId="1" applyNumberFormat="1" applyFont="1" applyFill="1" applyBorder="1" applyAlignment="1">
      <alignment horizontal="center" vertical="center" wrapText="1" readingOrder="1"/>
    </xf>
    <xf numFmtId="0" fontId="46" fillId="0" borderId="1" xfId="1" applyNumberFormat="1" applyFont="1" applyFill="1" applyBorder="1" applyAlignment="1">
      <alignment vertical="center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276225</xdr:colOff>
      <xdr:row>48</xdr:row>
      <xdr:rowOff>76200</xdr:rowOff>
    </xdr:from>
    <xdr:to>
      <xdr:col>7</xdr:col>
      <xdr:colOff>323850</xdr:colOff>
      <xdr:row>52</xdr:row>
      <xdr:rowOff>19050</xdr:rowOff>
    </xdr:to>
    <xdr:sp macro="" textlink="">
      <xdr:nvSpPr>
        <xdr:cNvPr id="2" name="TextBox 1"/>
        <xdr:cNvSpPr txBox="1"/>
      </xdr:nvSpPr>
      <xdr:spPr>
        <a:xfrm>
          <a:off x="466725" y="11706225"/>
          <a:ext cx="240030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(นางอิษยา  บุญเหลือ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ผู้อำนวยการกองคลัง</a:t>
          </a:r>
        </a:p>
      </xdr:txBody>
    </xdr:sp>
    <xdr:clientData/>
  </xdr:twoCellAnchor>
  <xdr:twoCellAnchor>
    <xdr:from>
      <xdr:col>8</xdr:col>
      <xdr:colOff>85725</xdr:colOff>
      <xdr:row>48</xdr:row>
      <xdr:rowOff>38100</xdr:rowOff>
    </xdr:from>
    <xdr:to>
      <xdr:col>9</xdr:col>
      <xdr:colOff>1200150</xdr:colOff>
      <xdr:row>52</xdr:row>
      <xdr:rowOff>28575</xdr:rowOff>
    </xdr:to>
    <xdr:sp macro="" textlink="">
      <xdr:nvSpPr>
        <xdr:cNvPr id="3" name="TextBox 2"/>
        <xdr:cNvSpPr txBox="1"/>
      </xdr:nvSpPr>
      <xdr:spPr>
        <a:xfrm>
          <a:off x="3962400" y="11668125"/>
          <a:ext cx="2476500" cy="7524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(นางสุมิตรา  รักบำรุง)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2314575</xdr:colOff>
      <xdr:row>48</xdr:row>
      <xdr:rowOff>38100</xdr:rowOff>
    </xdr:from>
    <xdr:to>
      <xdr:col>14</xdr:col>
      <xdr:colOff>257175</xdr:colOff>
      <xdr:row>51</xdr:row>
      <xdr:rowOff>180975</xdr:rowOff>
    </xdr:to>
    <xdr:sp macro="" textlink="">
      <xdr:nvSpPr>
        <xdr:cNvPr id="4" name="TextBox 3"/>
        <xdr:cNvSpPr txBox="1"/>
      </xdr:nvSpPr>
      <xdr:spPr>
        <a:xfrm>
          <a:off x="7553325" y="11668125"/>
          <a:ext cx="2333625" cy="638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(นายสุนทร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ใจห้าว)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9</xdr:col>
      <xdr:colOff>2305050</xdr:colOff>
      <xdr:row>51</xdr:row>
      <xdr:rowOff>247650</xdr:rowOff>
    </xdr:from>
    <xdr:to>
      <xdr:col>14</xdr:col>
      <xdr:colOff>419101</xdr:colOff>
      <xdr:row>55</xdr:row>
      <xdr:rowOff>171449</xdr:rowOff>
    </xdr:to>
    <xdr:sp macro="" textlink="">
      <xdr:nvSpPr>
        <xdr:cNvPr id="5" name="TextBox 4"/>
        <xdr:cNvSpPr txBox="1"/>
      </xdr:nvSpPr>
      <xdr:spPr>
        <a:xfrm>
          <a:off x="7543800" y="12372975"/>
          <a:ext cx="2505076" cy="9905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                                                                      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(นางสาววัลภา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ธรรมธวัช)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นักวิชาการเงินและบัญชีชำนาญการ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ผู้จัดทำ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showGridLines="0" workbookViewId="0">
      <pane ySplit="5" topLeftCell="A6" activePane="bottomLeft" state="frozen"/>
      <selection pane="bottomLeft" activeCell="C8" sqref="C8"/>
    </sheetView>
  </sheetViews>
  <sheetFormatPr defaultRowHeight="25.5"/>
  <cols>
    <col min="1" max="1" width="47.125" style="1" customWidth="1"/>
    <col min="2" max="2" width="3.75" style="1" customWidth="1"/>
    <col min="3" max="3" width="11.125" style="1" customWidth="1"/>
    <col min="4" max="5" width="14.5" style="1" customWidth="1"/>
    <col min="6" max="16384" width="9" style="1"/>
  </cols>
  <sheetData>
    <row r="1" spans="1:5" ht="1.9" customHeight="1"/>
    <row r="2" spans="1:5" ht="17.25" customHeight="1">
      <c r="A2" s="172" t="s">
        <v>0</v>
      </c>
      <c r="B2" s="173"/>
      <c r="C2" s="173"/>
      <c r="D2" s="173"/>
      <c r="E2" s="173"/>
    </row>
    <row r="3" spans="1:5" ht="17.25" customHeight="1">
      <c r="A3" s="174" t="s">
        <v>1</v>
      </c>
      <c r="B3" s="173"/>
      <c r="C3" s="173"/>
      <c r="D3" s="173"/>
      <c r="E3" s="173"/>
    </row>
    <row r="4" spans="1:5" ht="17.25" customHeight="1">
      <c r="A4" s="174" t="s">
        <v>2</v>
      </c>
      <c r="B4" s="173"/>
      <c r="C4" s="173"/>
      <c r="D4" s="173"/>
      <c r="E4" s="173"/>
    </row>
    <row r="5" spans="1:5" ht="18" customHeight="1">
      <c r="A5" s="175" t="s">
        <v>3</v>
      </c>
      <c r="B5" s="173"/>
      <c r="C5" s="173"/>
      <c r="D5" s="173"/>
      <c r="E5" s="173"/>
    </row>
    <row r="6" spans="1:5" ht="10.5" customHeight="1"/>
    <row r="7" spans="1:5" ht="25.5" customHeight="1">
      <c r="A7" s="176" t="s">
        <v>4</v>
      </c>
      <c r="B7" s="171"/>
      <c r="C7" s="2" t="s">
        <v>5</v>
      </c>
      <c r="D7" s="2" t="s">
        <v>6</v>
      </c>
      <c r="E7" s="2" t="s">
        <v>7</v>
      </c>
    </row>
    <row r="8" spans="1:5">
      <c r="A8" s="170" t="s">
        <v>8</v>
      </c>
      <c r="B8" s="171"/>
      <c r="C8" s="3" t="s">
        <v>9</v>
      </c>
      <c r="D8" s="4">
        <v>18428509.25</v>
      </c>
      <c r="E8" s="4">
        <v>0</v>
      </c>
    </row>
    <row r="9" spans="1:5">
      <c r="A9" s="170" t="s">
        <v>10</v>
      </c>
      <c r="B9" s="171"/>
      <c r="C9" s="3" t="s">
        <v>9</v>
      </c>
      <c r="D9" s="4">
        <v>689123.86</v>
      </c>
      <c r="E9" s="4">
        <v>0</v>
      </c>
    </row>
    <row r="10" spans="1:5">
      <c r="A10" s="170" t="s">
        <v>11</v>
      </c>
      <c r="B10" s="171"/>
      <c r="C10" s="3" t="s">
        <v>9</v>
      </c>
      <c r="D10" s="4">
        <v>61469</v>
      </c>
      <c r="E10" s="4">
        <v>0</v>
      </c>
    </row>
    <row r="11" spans="1:5">
      <c r="A11" s="170" t="s">
        <v>12</v>
      </c>
      <c r="B11" s="171"/>
      <c r="C11" s="3" t="s">
        <v>9</v>
      </c>
      <c r="D11" s="4">
        <v>4907004.28</v>
      </c>
      <c r="E11" s="4">
        <v>0</v>
      </c>
    </row>
    <row r="12" spans="1:5">
      <c r="A12" s="170" t="s">
        <v>13</v>
      </c>
      <c r="B12" s="171"/>
      <c r="C12" s="3" t="s">
        <v>14</v>
      </c>
      <c r="D12" s="4">
        <v>2024500</v>
      </c>
      <c r="E12" s="4">
        <v>0</v>
      </c>
    </row>
    <row r="13" spans="1:5">
      <c r="A13" s="170" t="s">
        <v>15</v>
      </c>
      <c r="B13" s="171"/>
      <c r="C13" s="3" t="s">
        <v>16</v>
      </c>
      <c r="D13" s="4">
        <v>354000</v>
      </c>
      <c r="E13" s="4">
        <v>0</v>
      </c>
    </row>
    <row r="14" spans="1:5" ht="25.5" customHeight="1">
      <c r="A14" s="170" t="s">
        <v>17</v>
      </c>
      <c r="B14" s="171"/>
      <c r="C14" s="3" t="s">
        <v>18</v>
      </c>
      <c r="D14" s="4">
        <v>0</v>
      </c>
      <c r="E14" s="4">
        <v>4496500</v>
      </c>
    </row>
    <row r="15" spans="1:5">
      <c r="A15" s="170" t="s">
        <v>19</v>
      </c>
      <c r="B15" s="171"/>
      <c r="C15" s="3" t="s">
        <v>20</v>
      </c>
      <c r="D15" s="4">
        <v>0</v>
      </c>
      <c r="E15" s="4">
        <v>9508.41</v>
      </c>
    </row>
    <row r="16" spans="1:5">
      <c r="A16" s="170" t="s">
        <v>21</v>
      </c>
      <c r="B16" s="171"/>
      <c r="C16" s="3" t="s">
        <v>22</v>
      </c>
      <c r="D16" s="4">
        <v>0</v>
      </c>
      <c r="E16" s="4">
        <v>2612.4899999999998</v>
      </c>
    </row>
    <row r="17" spans="1:5">
      <c r="A17" s="170" t="s">
        <v>23</v>
      </c>
      <c r="B17" s="171"/>
      <c r="C17" s="3" t="s">
        <v>24</v>
      </c>
      <c r="D17" s="4">
        <v>0</v>
      </c>
      <c r="E17" s="4">
        <v>550085</v>
      </c>
    </row>
    <row r="18" spans="1:5">
      <c r="A18" s="170" t="s">
        <v>25</v>
      </c>
      <c r="B18" s="171"/>
      <c r="C18" s="3" t="s">
        <v>26</v>
      </c>
      <c r="D18" s="4">
        <v>0</v>
      </c>
      <c r="E18" s="4">
        <v>2328</v>
      </c>
    </row>
    <row r="19" spans="1:5">
      <c r="A19" s="170" t="s">
        <v>27</v>
      </c>
      <c r="B19" s="171"/>
      <c r="C19" s="3" t="s">
        <v>28</v>
      </c>
      <c r="D19" s="4">
        <v>0</v>
      </c>
      <c r="E19" s="4">
        <v>6800</v>
      </c>
    </row>
    <row r="20" spans="1:5" ht="25.5" customHeight="1">
      <c r="A20" s="170" t="s">
        <v>29</v>
      </c>
      <c r="B20" s="171"/>
      <c r="C20" s="3" t="s">
        <v>30</v>
      </c>
      <c r="D20" s="4">
        <v>0</v>
      </c>
      <c r="E20" s="4">
        <v>1043123.86</v>
      </c>
    </row>
    <row r="21" spans="1:5" ht="31.5" customHeight="1">
      <c r="A21" s="170" t="s">
        <v>31</v>
      </c>
      <c r="B21" s="171"/>
      <c r="C21" s="3" t="s">
        <v>32</v>
      </c>
      <c r="D21" s="4">
        <v>0</v>
      </c>
      <c r="E21" s="4">
        <v>28321</v>
      </c>
    </row>
    <row r="22" spans="1:5" ht="25.5" customHeight="1">
      <c r="A22" s="170" t="s">
        <v>33</v>
      </c>
      <c r="B22" s="171"/>
      <c r="C22" s="3" t="s">
        <v>34</v>
      </c>
      <c r="D22" s="4">
        <v>0</v>
      </c>
      <c r="E22" s="4">
        <v>9254122.2599999998</v>
      </c>
    </row>
    <row r="23" spans="1:5" ht="25.5" customHeight="1">
      <c r="A23" s="170" t="s">
        <v>35</v>
      </c>
      <c r="B23" s="171"/>
      <c r="C23" s="3" t="s">
        <v>36</v>
      </c>
      <c r="D23" s="4">
        <v>0</v>
      </c>
      <c r="E23" s="4">
        <v>12783287.789999999</v>
      </c>
    </row>
    <row r="24" spans="1:5">
      <c r="A24" s="170" t="s">
        <v>37</v>
      </c>
      <c r="B24" s="171"/>
      <c r="C24" s="3" t="s">
        <v>38</v>
      </c>
      <c r="D24" s="4">
        <v>0</v>
      </c>
      <c r="E24" s="4">
        <v>40</v>
      </c>
    </row>
    <row r="25" spans="1:5">
      <c r="A25" s="170" t="s">
        <v>39</v>
      </c>
      <c r="B25" s="171"/>
      <c r="C25" s="3" t="s">
        <v>40</v>
      </c>
      <c r="D25" s="4">
        <v>0</v>
      </c>
      <c r="E25" s="4">
        <v>49089</v>
      </c>
    </row>
    <row r="26" spans="1:5">
      <c r="A26" s="170" t="s">
        <v>41</v>
      </c>
      <c r="B26" s="171"/>
      <c r="C26" s="3" t="s">
        <v>42</v>
      </c>
      <c r="D26" s="4">
        <v>1067431</v>
      </c>
      <c r="E26" s="4">
        <v>0</v>
      </c>
    </row>
    <row r="27" spans="1:5">
      <c r="A27" s="170" t="s">
        <v>43</v>
      </c>
      <c r="B27" s="171"/>
      <c r="C27" s="3" t="s">
        <v>44</v>
      </c>
      <c r="D27" s="4">
        <v>214260</v>
      </c>
      <c r="E27" s="4">
        <v>0</v>
      </c>
    </row>
    <row r="28" spans="1:5">
      <c r="A28" s="170" t="s">
        <v>45</v>
      </c>
      <c r="B28" s="171"/>
      <c r="C28" s="3" t="s">
        <v>46</v>
      </c>
      <c r="D28" s="4">
        <v>439355</v>
      </c>
      <c r="E28" s="4">
        <v>0</v>
      </c>
    </row>
    <row r="29" spans="1:5">
      <c r="A29" s="170" t="s">
        <v>47</v>
      </c>
      <c r="B29" s="171"/>
      <c r="C29" s="3" t="s">
        <v>48</v>
      </c>
      <c r="D29" s="4">
        <v>5700</v>
      </c>
      <c r="E29" s="4">
        <v>0</v>
      </c>
    </row>
    <row r="30" spans="1:5">
      <c r="A30" s="170" t="s">
        <v>49</v>
      </c>
      <c r="B30" s="171"/>
      <c r="C30" s="3" t="s">
        <v>50</v>
      </c>
      <c r="D30" s="4">
        <v>10290</v>
      </c>
      <c r="E30" s="4">
        <v>0</v>
      </c>
    </row>
    <row r="31" spans="1:5">
      <c r="A31" s="170" t="s">
        <v>51</v>
      </c>
      <c r="B31" s="171"/>
      <c r="C31" s="3" t="s">
        <v>52</v>
      </c>
      <c r="D31" s="4">
        <v>23175.42</v>
      </c>
      <c r="E31" s="4">
        <v>0</v>
      </c>
    </row>
    <row r="32" spans="1:5">
      <c r="A32" s="170" t="s">
        <v>53</v>
      </c>
      <c r="B32" s="171"/>
      <c r="C32" s="3" t="s">
        <v>54</v>
      </c>
      <c r="D32" s="4">
        <v>1000</v>
      </c>
      <c r="E32" s="4">
        <v>0</v>
      </c>
    </row>
    <row r="33" spans="1:5" ht="25.5" customHeight="1">
      <c r="A33" s="177" t="s">
        <v>55</v>
      </c>
      <c r="B33" s="178"/>
      <c r="C33" s="179"/>
      <c r="D33" s="5">
        <v>28225817.809999999</v>
      </c>
      <c r="E33" s="5">
        <v>28225817.809999999</v>
      </c>
    </row>
    <row r="34" spans="1:5" ht="0" hidden="1" customHeight="1"/>
  </sheetData>
  <mergeCells count="31">
    <mergeCell ref="A32:B32"/>
    <mergeCell ref="A33:C33"/>
    <mergeCell ref="A29:B29"/>
    <mergeCell ref="A30:B30"/>
    <mergeCell ref="A31:B31"/>
    <mergeCell ref="A26:B26"/>
    <mergeCell ref="A27:B27"/>
    <mergeCell ref="A28:B28"/>
    <mergeCell ref="A23:B23"/>
    <mergeCell ref="A24:B24"/>
    <mergeCell ref="A25:B25"/>
    <mergeCell ref="A20:B20"/>
    <mergeCell ref="A21:B21"/>
    <mergeCell ref="A22:B22"/>
    <mergeCell ref="A17:B17"/>
    <mergeCell ref="A18:B18"/>
    <mergeCell ref="A19:B19"/>
    <mergeCell ref="A14:B14"/>
    <mergeCell ref="A15:B15"/>
    <mergeCell ref="A16:B16"/>
    <mergeCell ref="A11:B11"/>
    <mergeCell ref="A12:B12"/>
    <mergeCell ref="A13:B13"/>
    <mergeCell ref="A8:B8"/>
    <mergeCell ref="A9:B9"/>
    <mergeCell ref="A10:B10"/>
    <mergeCell ref="A2:E2"/>
    <mergeCell ref="A3:E3"/>
    <mergeCell ref="A4:E4"/>
    <mergeCell ref="A5:E5"/>
    <mergeCell ref="A7:B7"/>
  </mergeCells>
  <pageMargins left="0.27559055118110237" right="0.19685039370078741" top="0.19685039370078741" bottom="0.15748031496062992" header="0.23622047244094491" footer="0.2362204724409449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1"/>
  <sheetViews>
    <sheetView showGridLines="0" workbookViewId="0">
      <pane ySplit="3" topLeftCell="A4" activePane="bottomLeft" state="frozen"/>
      <selection pane="bottomLeft" activeCell="E20" sqref="E20:G20"/>
    </sheetView>
  </sheetViews>
  <sheetFormatPr defaultRowHeight="21"/>
  <cols>
    <col min="1" max="1" width="0.125" style="21" customWidth="1"/>
    <col min="2" max="2" width="2.375" style="21" customWidth="1"/>
    <col min="3" max="3" width="13.5" style="21" customWidth="1"/>
    <col min="4" max="4" width="0" style="21" hidden="1" customWidth="1"/>
    <col min="5" max="5" width="4" style="21" customWidth="1"/>
    <col min="6" max="6" width="2.75" style="21" customWidth="1"/>
    <col min="7" max="7" width="10.625" style="21" customWidth="1"/>
    <col min="8" max="8" width="17.5" style="21" customWidth="1"/>
    <col min="9" max="9" width="17.875" style="21" customWidth="1"/>
    <col min="10" max="10" width="38.5" style="21" customWidth="1"/>
    <col min="11" max="11" width="3.25" style="21" customWidth="1"/>
    <col min="12" max="12" width="0.75" style="21" customWidth="1"/>
    <col min="13" max="13" width="6.875" style="21" customWidth="1"/>
    <col min="14" max="14" width="8.25" style="21" customWidth="1"/>
    <col min="15" max="15" width="8" style="21" customWidth="1"/>
    <col min="16" max="16" width="0.375" style="21" customWidth="1"/>
    <col min="17" max="17" width="1" style="21" customWidth="1"/>
    <col min="18" max="16384" width="9" style="21"/>
  </cols>
  <sheetData>
    <row r="1" spans="1:16" ht="7.5" customHeight="1">
      <c r="G1" s="187"/>
      <c r="H1" s="187"/>
      <c r="I1" s="187"/>
      <c r="J1" s="187"/>
      <c r="K1" s="187"/>
    </row>
    <row r="2" spans="1:16" ht="21.2" customHeight="1">
      <c r="G2" s="202" t="s">
        <v>104</v>
      </c>
      <c r="H2" s="187"/>
      <c r="I2" s="187"/>
      <c r="J2" s="187"/>
      <c r="K2" s="187"/>
    </row>
    <row r="3" spans="1:16" ht="21.2" customHeight="1">
      <c r="G3" s="175" t="s">
        <v>105</v>
      </c>
      <c r="H3" s="187"/>
      <c r="I3" s="187"/>
      <c r="J3" s="187"/>
      <c r="K3" s="187"/>
    </row>
    <row r="4" spans="1:16">
      <c r="A4" s="176" t="s">
        <v>106</v>
      </c>
      <c r="B4" s="181"/>
      <c r="C4" s="181"/>
      <c r="D4" s="181"/>
      <c r="E4" s="181"/>
      <c r="F4" s="181"/>
      <c r="G4" s="181"/>
      <c r="H4" s="181"/>
      <c r="I4" s="184"/>
      <c r="J4" s="22" t="s">
        <v>4</v>
      </c>
      <c r="K4" s="203" t="s">
        <v>5</v>
      </c>
      <c r="L4" s="204"/>
      <c r="M4" s="205"/>
      <c r="N4" s="203" t="s">
        <v>107</v>
      </c>
      <c r="O4" s="204"/>
      <c r="P4" s="205"/>
    </row>
    <row r="5" spans="1:16" ht="42">
      <c r="A5" s="176" t="s">
        <v>108</v>
      </c>
      <c r="B5" s="181"/>
      <c r="C5" s="184"/>
      <c r="E5" s="176" t="s">
        <v>109</v>
      </c>
      <c r="F5" s="181"/>
      <c r="G5" s="184"/>
      <c r="H5" s="2" t="s">
        <v>110</v>
      </c>
      <c r="I5" s="2" t="s">
        <v>111</v>
      </c>
      <c r="J5" s="23" t="s">
        <v>112</v>
      </c>
      <c r="K5" s="199" t="s">
        <v>112</v>
      </c>
      <c r="L5" s="200"/>
      <c r="M5" s="201"/>
      <c r="N5" s="199" t="s">
        <v>113</v>
      </c>
      <c r="O5" s="200"/>
      <c r="P5" s="201"/>
    </row>
    <row r="6" spans="1:16" ht="18.75" customHeight="1">
      <c r="A6" s="183" t="s">
        <v>112</v>
      </c>
      <c r="B6" s="181"/>
      <c r="C6" s="184"/>
      <c r="E6" s="194" t="s">
        <v>112</v>
      </c>
      <c r="F6" s="181"/>
      <c r="G6" s="184"/>
      <c r="H6" s="24" t="s">
        <v>112</v>
      </c>
      <c r="I6" s="25">
        <v>26856625.550000001</v>
      </c>
      <c r="J6" s="26" t="s">
        <v>114</v>
      </c>
      <c r="K6" s="183" t="s">
        <v>112</v>
      </c>
      <c r="L6" s="181"/>
      <c r="M6" s="184"/>
      <c r="N6" s="194" t="s">
        <v>115</v>
      </c>
      <c r="O6" s="181"/>
      <c r="P6" s="184"/>
    </row>
    <row r="7" spans="1:16" ht="18.75" customHeight="1">
      <c r="A7" s="185" t="s">
        <v>112</v>
      </c>
      <c r="B7" s="181"/>
      <c r="C7" s="184"/>
      <c r="E7" s="185" t="s">
        <v>112</v>
      </c>
      <c r="F7" s="181"/>
      <c r="G7" s="184"/>
      <c r="H7" s="27" t="s">
        <v>112</v>
      </c>
      <c r="I7" s="27" t="s">
        <v>112</v>
      </c>
      <c r="J7" s="28" t="s">
        <v>116</v>
      </c>
      <c r="K7" s="196"/>
      <c r="L7" s="181"/>
      <c r="M7" s="184"/>
      <c r="N7" s="185" t="s">
        <v>112</v>
      </c>
      <c r="O7" s="181"/>
      <c r="P7" s="184"/>
    </row>
    <row r="8" spans="1:16" ht="18.75" customHeight="1">
      <c r="A8" s="194" t="s">
        <v>117</v>
      </c>
      <c r="B8" s="181"/>
      <c r="C8" s="184"/>
      <c r="E8" s="194" t="s">
        <v>118</v>
      </c>
      <c r="F8" s="181"/>
      <c r="G8" s="184"/>
      <c r="H8" s="24" t="s">
        <v>117</v>
      </c>
      <c r="I8" s="24" t="s">
        <v>118</v>
      </c>
      <c r="J8" s="29" t="s">
        <v>119</v>
      </c>
      <c r="K8" s="195" t="s">
        <v>120</v>
      </c>
      <c r="L8" s="181"/>
      <c r="M8" s="184"/>
      <c r="N8" s="194" t="s">
        <v>118</v>
      </c>
      <c r="O8" s="181"/>
      <c r="P8" s="184"/>
    </row>
    <row r="9" spans="1:16" ht="18.75" customHeight="1">
      <c r="A9" s="194" t="s">
        <v>121</v>
      </c>
      <c r="B9" s="181"/>
      <c r="C9" s="184"/>
      <c r="E9" s="194" t="s">
        <v>118</v>
      </c>
      <c r="F9" s="181"/>
      <c r="G9" s="184"/>
      <c r="H9" s="24" t="s">
        <v>121</v>
      </c>
      <c r="I9" s="24" t="s">
        <v>122</v>
      </c>
      <c r="J9" s="29" t="s">
        <v>123</v>
      </c>
      <c r="K9" s="195" t="s">
        <v>124</v>
      </c>
      <c r="L9" s="181"/>
      <c r="M9" s="184"/>
      <c r="N9" s="194" t="s">
        <v>122</v>
      </c>
      <c r="O9" s="181"/>
      <c r="P9" s="184"/>
    </row>
    <row r="10" spans="1:16" ht="18.75" customHeight="1">
      <c r="A10" s="194" t="s">
        <v>125</v>
      </c>
      <c r="B10" s="181"/>
      <c r="C10" s="184"/>
      <c r="E10" s="194" t="s">
        <v>118</v>
      </c>
      <c r="F10" s="181"/>
      <c r="G10" s="184"/>
      <c r="H10" s="24" t="s">
        <v>125</v>
      </c>
      <c r="I10" s="24" t="s">
        <v>118</v>
      </c>
      <c r="J10" s="29" t="s">
        <v>126</v>
      </c>
      <c r="K10" s="195" t="s">
        <v>127</v>
      </c>
      <c r="L10" s="181"/>
      <c r="M10" s="184"/>
      <c r="N10" s="194" t="s">
        <v>118</v>
      </c>
      <c r="O10" s="181"/>
      <c r="P10" s="184"/>
    </row>
    <row r="11" spans="1:16" ht="18.75" customHeight="1">
      <c r="A11" s="194" t="s">
        <v>128</v>
      </c>
      <c r="B11" s="181"/>
      <c r="C11" s="184"/>
      <c r="E11" s="194" t="s">
        <v>118</v>
      </c>
      <c r="F11" s="181"/>
      <c r="G11" s="184"/>
      <c r="H11" s="24" t="s">
        <v>128</v>
      </c>
      <c r="I11" s="24" t="s">
        <v>118</v>
      </c>
      <c r="J11" s="29" t="s">
        <v>129</v>
      </c>
      <c r="K11" s="195" t="s">
        <v>130</v>
      </c>
      <c r="L11" s="181"/>
      <c r="M11" s="184"/>
      <c r="N11" s="194" t="s">
        <v>118</v>
      </c>
      <c r="O11" s="181"/>
      <c r="P11" s="184"/>
    </row>
    <row r="12" spans="1:16" ht="18.75" customHeight="1">
      <c r="A12" s="194" t="s">
        <v>131</v>
      </c>
      <c r="B12" s="181"/>
      <c r="C12" s="184"/>
      <c r="E12" s="194" t="s">
        <v>118</v>
      </c>
      <c r="F12" s="181"/>
      <c r="G12" s="184"/>
      <c r="H12" s="24" t="s">
        <v>131</v>
      </c>
      <c r="I12" s="24" t="s">
        <v>132</v>
      </c>
      <c r="J12" s="29" t="s">
        <v>133</v>
      </c>
      <c r="K12" s="195" t="s">
        <v>134</v>
      </c>
      <c r="L12" s="181"/>
      <c r="M12" s="184"/>
      <c r="N12" s="194" t="s">
        <v>132</v>
      </c>
      <c r="O12" s="181"/>
      <c r="P12" s="184"/>
    </row>
    <row r="13" spans="1:16" ht="18.75" customHeight="1">
      <c r="A13" s="194" t="s">
        <v>135</v>
      </c>
      <c r="B13" s="181"/>
      <c r="C13" s="184"/>
      <c r="E13" s="194" t="s">
        <v>118</v>
      </c>
      <c r="F13" s="181"/>
      <c r="G13" s="184"/>
      <c r="H13" s="24" t="s">
        <v>135</v>
      </c>
      <c r="I13" s="24" t="s">
        <v>118</v>
      </c>
      <c r="J13" s="29" t="s">
        <v>136</v>
      </c>
      <c r="K13" s="195" t="s">
        <v>137</v>
      </c>
      <c r="L13" s="181"/>
      <c r="M13" s="184"/>
      <c r="N13" s="194" t="s">
        <v>118</v>
      </c>
      <c r="O13" s="181"/>
      <c r="P13" s="184"/>
    </row>
    <row r="14" spans="1:16" ht="18.75" customHeight="1">
      <c r="A14" s="185" t="s">
        <v>138</v>
      </c>
      <c r="B14" s="181"/>
      <c r="C14" s="184"/>
      <c r="E14" s="185" t="s">
        <v>118</v>
      </c>
      <c r="F14" s="181"/>
      <c r="G14" s="184"/>
      <c r="H14" s="27" t="s">
        <v>138</v>
      </c>
      <c r="I14" s="27" t="s">
        <v>139</v>
      </c>
      <c r="J14" s="30" t="s">
        <v>55</v>
      </c>
      <c r="K14" s="193" t="s">
        <v>140</v>
      </c>
      <c r="L14" s="181"/>
      <c r="M14" s="184"/>
      <c r="N14" s="185" t="s">
        <v>139</v>
      </c>
      <c r="O14" s="181"/>
      <c r="P14" s="184"/>
    </row>
    <row r="15" spans="1:16" ht="18.75" customHeight="1">
      <c r="A15" s="185" t="s">
        <v>138</v>
      </c>
      <c r="B15" s="181"/>
      <c r="C15" s="184"/>
      <c r="E15" s="185" t="s">
        <v>118</v>
      </c>
      <c r="F15" s="181"/>
      <c r="G15" s="184"/>
      <c r="H15" s="27" t="s">
        <v>138</v>
      </c>
      <c r="I15" s="27" t="s">
        <v>139</v>
      </c>
      <c r="J15" s="30" t="s">
        <v>55</v>
      </c>
      <c r="K15" s="193" t="s">
        <v>140</v>
      </c>
      <c r="L15" s="181"/>
      <c r="M15" s="184"/>
      <c r="N15" s="185" t="s">
        <v>139</v>
      </c>
      <c r="O15" s="181"/>
      <c r="P15" s="184"/>
    </row>
    <row r="16" spans="1:16" ht="18.75" customHeight="1">
      <c r="A16" s="194" t="s">
        <v>118</v>
      </c>
      <c r="B16" s="181"/>
      <c r="C16" s="184"/>
      <c r="E16" s="194" t="s">
        <v>118</v>
      </c>
      <c r="F16" s="181"/>
      <c r="G16" s="184"/>
      <c r="H16" s="24" t="s">
        <v>118</v>
      </c>
      <c r="I16" s="24" t="s">
        <v>141</v>
      </c>
      <c r="J16" s="29" t="s">
        <v>19</v>
      </c>
      <c r="K16" s="195" t="s">
        <v>142</v>
      </c>
      <c r="L16" s="181"/>
      <c r="M16" s="184"/>
      <c r="N16" s="194" t="s">
        <v>141</v>
      </c>
      <c r="O16" s="181"/>
      <c r="P16" s="184"/>
    </row>
    <row r="17" spans="1:16" ht="18.75" customHeight="1">
      <c r="A17" s="194" t="s">
        <v>118</v>
      </c>
      <c r="B17" s="181"/>
      <c r="C17" s="184"/>
      <c r="E17" s="194" t="s">
        <v>118</v>
      </c>
      <c r="F17" s="181"/>
      <c r="G17" s="184"/>
      <c r="H17" s="24" t="s">
        <v>118</v>
      </c>
      <c r="I17" s="24" t="s">
        <v>143</v>
      </c>
      <c r="J17" s="29" t="s">
        <v>25</v>
      </c>
      <c r="K17" s="195" t="s">
        <v>144</v>
      </c>
      <c r="L17" s="181"/>
      <c r="M17" s="184"/>
      <c r="N17" s="194" t="s">
        <v>143</v>
      </c>
      <c r="O17" s="181"/>
      <c r="P17" s="184"/>
    </row>
    <row r="18" spans="1:16" ht="18.75" customHeight="1">
      <c r="A18" s="194" t="s">
        <v>118</v>
      </c>
      <c r="B18" s="181"/>
      <c r="C18" s="184"/>
      <c r="E18" s="194" t="s">
        <v>118</v>
      </c>
      <c r="F18" s="181"/>
      <c r="G18" s="184"/>
      <c r="H18" s="24" t="s">
        <v>118</v>
      </c>
      <c r="I18" s="24" t="s">
        <v>145</v>
      </c>
      <c r="J18" s="29" t="s">
        <v>146</v>
      </c>
      <c r="K18" s="195" t="s">
        <v>147</v>
      </c>
      <c r="L18" s="181"/>
      <c r="M18" s="184"/>
      <c r="N18" s="194" t="s">
        <v>145</v>
      </c>
      <c r="O18" s="181"/>
      <c r="P18" s="184"/>
    </row>
    <row r="19" spans="1:16" ht="18.75" customHeight="1">
      <c r="A19" s="194" t="s">
        <v>118</v>
      </c>
      <c r="B19" s="181"/>
      <c r="C19" s="184"/>
      <c r="E19" s="194" t="s">
        <v>118</v>
      </c>
      <c r="F19" s="181"/>
      <c r="G19" s="184"/>
      <c r="H19" s="24" t="s">
        <v>118</v>
      </c>
      <c r="I19" s="24" t="s">
        <v>148</v>
      </c>
      <c r="J19" s="29" t="s">
        <v>149</v>
      </c>
      <c r="K19" s="195" t="s">
        <v>150</v>
      </c>
      <c r="L19" s="181"/>
      <c r="M19" s="184"/>
      <c r="N19" s="194" t="s">
        <v>148</v>
      </c>
      <c r="O19" s="181"/>
      <c r="P19" s="184"/>
    </row>
    <row r="20" spans="1:16" ht="18.75" customHeight="1">
      <c r="A20" s="194" t="s">
        <v>118</v>
      </c>
      <c r="B20" s="181"/>
      <c r="C20" s="184"/>
      <c r="E20" s="194" t="s">
        <v>118</v>
      </c>
      <c r="F20" s="181"/>
      <c r="G20" s="184"/>
      <c r="H20" s="24" t="s">
        <v>118</v>
      </c>
      <c r="I20" s="24" t="s">
        <v>151</v>
      </c>
      <c r="J20" s="29" t="s">
        <v>33</v>
      </c>
      <c r="K20" s="195" t="s">
        <v>152</v>
      </c>
      <c r="L20" s="181"/>
      <c r="M20" s="184"/>
      <c r="N20" s="194" t="s">
        <v>151</v>
      </c>
      <c r="O20" s="181"/>
      <c r="P20" s="184"/>
    </row>
    <row r="21" spans="1:16" ht="18.75" customHeight="1">
      <c r="A21" s="185" t="s">
        <v>118</v>
      </c>
      <c r="B21" s="181"/>
      <c r="C21" s="184"/>
      <c r="E21" s="185" t="s">
        <v>118</v>
      </c>
      <c r="F21" s="181"/>
      <c r="G21" s="184"/>
      <c r="H21" s="27" t="s">
        <v>118</v>
      </c>
      <c r="I21" s="27" t="s">
        <v>153</v>
      </c>
      <c r="J21" s="30" t="s">
        <v>55</v>
      </c>
      <c r="K21" s="193" t="s">
        <v>140</v>
      </c>
      <c r="L21" s="181"/>
      <c r="M21" s="184"/>
      <c r="N21" s="185" t="s">
        <v>153</v>
      </c>
      <c r="O21" s="181"/>
      <c r="P21" s="184"/>
    </row>
    <row r="22" spans="1:16" ht="18.75" customHeight="1" thickBot="1">
      <c r="A22" s="197" t="s">
        <v>138</v>
      </c>
      <c r="B22" s="190"/>
      <c r="C22" s="191"/>
      <c r="E22" s="197" t="s">
        <v>118</v>
      </c>
      <c r="F22" s="190"/>
      <c r="G22" s="191"/>
      <c r="H22" s="31" t="s">
        <v>138</v>
      </c>
      <c r="I22" s="31" t="s">
        <v>154</v>
      </c>
      <c r="J22" s="32" t="s">
        <v>155</v>
      </c>
      <c r="K22" s="198" t="s">
        <v>140</v>
      </c>
      <c r="L22" s="190"/>
      <c r="M22" s="191"/>
      <c r="N22" s="197" t="s">
        <v>154</v>
      </c>
      <c r="O22" s="190"/>
      <c r="P22" s="191"/>
    </row>
    <row r="23" spans="1:16" ht="18.75" customHeight="1" thickTop="1">
      <c r="A23" s="185" t="s">
        <v>112</v>
      </c>
      <c r="B23" s="181"/>
      <c r="C23" s="184"/>
      <c r="E23" s="185" t="s">
        <v>112</v>
      </c>
      <c r="F23" s="181"/>
      <c r="G23" s="184"/>
      <c r="H23" s="27" t="s">
        <v>112</v>
      </c>
      <c r="I23" s="27" t="s">
        <v>112</v>
      </c>
      <c r="J23" s="28" t="s">
        <v>156</v>
      </c>
      <c r="K23" s="196"/>
      <c r="L23" s="181"/>
      <c r="M23" s="184"/>
      <c r="N23" s="185" t="s">
        <v>112</v>
      </c>
      <c r="O23" s="181"/>
      <c r="P23" s="184"/>
    </row>
    <row r="24" spans="1:16" ht="18.75" customHeight="1">
      <c r="A24" s="194" t="s">
        <v>157</v>
      </c>
      <c r="B24" s="181"/>
      <c r="C24" s="184"/>
      <c r="E24" s="194" t="s">
        <v>118</v>
      </c>
      <c r="F24" s="181"/>
      <c r="G24" s="184"/>
      <c r="H24" s="24" t="s">
        <v>157</v>
      </c>
      <c r="I24" s="24" t="s">
        <v>158</v>
      </c>
      <c r="J24" s="29" t="s">
        <v>41</v>
      </c>
      <c r="K24" s="195" t="s">
        <v>159</v>
      </c>
      <c r="L24" s="181"/>
      <c r="M24" s="184"/>
      <c r="N24" s="194" t="s">
        <v>158</v>
      </c>
      <c r="O24" s="181"/>
      <c r="P24" s="184"/>
    </row>
    <row r="25" spans="1:16" ht="18.75" customHeight="1">
      <c r="A25" s="194" t="s">
        <v>160</v>
      </c>
      <c r="B25" s="181"/>
      <c r="C25" s="184"/>
      <c r="E25" s="194" t="s">
        <v>118</v>
      </c>
      <c r="F25" s="181"/>
      <c r="G25" s="184"/>
      <c r="H25" s="24" t="s">
        <v>160</v>
      </c>
      <c r="I25" s="24" t="s">
        <v>161</v>
      </c>
      <c r="J25" s="29" t="s">
        <v>43</v>
      </c>
      <c r="K25" s="195" t="s">
        <v>162</v>
      </c>
      <c r="L25" s="181"/>
      <c r="M25" s="184"/>
      <c r="N25" s="194" t="s">
        <v>161</v>
      </c>
      <c r="O25" s="181"/>
      <c r="P25" s="184"/>
    </row>
    <row r="26" spans="1:16" ht="18.75" customHeight="1">
      <c r="A26" s="194" t="s">
        <v>163</v>
      </c>
      <c r="B26" s="181"/>
      <c r="C26" s="184"/>
      <c r="E26" s="194" t="s">
        <v>118</v>
      </c>
      <c r="F26" s="181"/>
      <c r="G26" s="184"/>
      <c r="H26" s="24" t="s">
        <v>163</v>
      </c>
      <c r="I26" s="24" t="s">
        <v>164</v>
      </c>
      <c r="J26" s="29" t="s">
        <v>45</v>
      </c>
      <c r="K26" s="195" t="s">
        <v>165</v>
      </c>
      <c r="L26" s="181"/>
      <c r="M26" s="184"/>
      <c r="N26" s="194" t="s">
        <v>164</v>
      </c>
      <c r="O26" s="181"/>
      <c r="P26" s="184"/>
    </row>
    <row r="27" spans="1:16" ht="18.75" customHeight="1">
      <c r="A27" s="194" t="s">
        <v>166</v>
      </c>
      <c r="B27" s="181"/>
      <c r="C27" s="184"/>
      <c r="E27" s="194" t="s">
        <v>118</v>
      </c>
      <c r="F27" s="181"/>
      <c r="G27" s="184"/>
      <c r="H27" s="24" t="s">
        <v>166</v>
      </c>
      <c r="I27" s="24" t="s">
        <v>167</v>
      </c>
      <c r="J27" s="29" t="s">
        <v>47</v>
      </c>
      <c r="K27" s="195" t="s">
        <v>168</v>
      </c>
      <c r="L27" s="181"/>
      <c r="M27" s="184"/>
      <c r="N27" s="194" t="s">
        <v>167</v>
      </c>
      <c r="O27" s="181"/>
      <c r="P27" s="184"/>
    </row>
    <row r="28" spans="1:16" ht="18.75" customHeight="1">
      <c r="A28" s="194" t="s">
        <v>169</v>
      </c>
      <c r="B28" s="181"/>
      <c r="C28" s="184"/>
      <c r="E28" s="194" t="s">
        <v>118</v>
      </c>
      <c r="F28" s="181"/>
      <c r="G28" s="184"/>
      <c r="H28" s="24" t="s">
        <v>169</v>
      </c>
      <c r="I28" s="24" t="s">
        <v>170</v>
      </c>
      <c r="J28" s="29" t="s">
        <v>49</v>
      </c>
      <c r="K28" s="195" t="s">
        <v>171</v>
      </c>
      <c r="L28" s="181"/>
      <c r="M28" s="184"/>
      <c r="N28" s="194" t="s">
        <v>170</v>
      </c>
      <c r="O28" s="181"/>
      <c r="P28" s="184"/>
    </row>
    <row r="29" spans="1:16" ht="18.75" customHeight="1">
      <c r="A29" s="194" t="s">
        <v>172</v>
      </c>
      <c r="B29" s="181"/>
      <c r="C29" s="184"/>
      <c r="E29" s="194" t="s">
        <v>118</v>
      </c>
      <c r="F29" s="181"/>
      <c r="G29" s="184"/>
      <c r="H29" s="24" t="s">
        <v>172</v>
      </c>
      <c r="I29" s="24" t="s">
        <v>118</v>
      </c>
      <c r="J29" s="29" t="s">
        <v>173</v>
      </c>
      <c r="K29" s="195" t="s">
        <v>174</v>
      </c>
      <c r="L29" s="181"/>
      <c r="M29" s="184"/>
      <c r="N29" s="194" t="s">
        <v>118</v>
      </c>
      <c r="O29" s="181"/>
      <c r="P29" s="184"/>
    </row>
    <row r="30" spans="1:16" ht="18.75" customHeight="1">
      <c r="A30" s="194" t="s">
        <v>175</v>
      </c>
      <c r="B30" s="181"/>
      <c r="C30" s="184"/>
      <c r="E30" s="194" t="s">
        <v>118</v>
      </c>
      <c r="F30" s="181"/>
      <c r="G30" s="184"/>
      <c r="H30" s="24" t="s">
        <v>175</v>
      </c>
      <c r="I30" s="24" t="s">
        <v>176</v>
      </c>
      <c r="J30" s="29" t="s">
        <v>51</v>
      </c>
      <c r="K30" s="195" t="s">
        <v>177</v>
      </c>
      <c r="L30" s="181"/>
      <c r="M30" s="184"/>
      <c r="N30" s="194" t="s">
        <v>176</v>
      </c>
      <c r="O30" s="181"/>
      <c r="P30" s="184"/>
    </row>
    <row r="31" spans="1:16" ht="18.75" customHeight="1">
      <c r="A31" s="194" t="s">
        <v>178</v>
      </c>
      <c r="B31" s="181"/>
      <c r="C31" s="184"/>
      <c r="E31" s="194" t="s">
        <v>118</v>
      </c>
      <c r="F31" s="181"/>
      <c r="G31" s="184"/>
      <c r="H31" s="24" t="s">
        <v>178</v>
      </c>
      <c r="I31" s="24" t="s">
        <v>118</v>
      </c>
      <c r="J31" s="29" t="s">
        <v>179</v>
      </c>
      <c r="K31" s="195" t="s">
        <v>180</v>
      </c>
      <c r="L31" s="181"/>
      <c r="M31" s="184"/>
      <c r="N31" s="194" t="s">
        <v>118</v>
      </c>
      <c r="O31" s="181"/>
      <c r="P31" s="184"/>
    </row>
    <row r="32" spans="1:16" ht="18.75" customHeight="1">
      <c r="A32" s="194" t="s">
        <v>181</v>
      </c>
      <c r="B32" s="181"/>
      <c r="C32" s="184"/>
      <c r="E32" s="194" t="s">
        <v>118</v>
      </c>
      <c r="F32" s="181"/>
      <c r="G32" s="184"/>
      <c r="H32" s="24" t="s">
        <v>181</v>
      </c>
      <c r="I32" s="24" t="s">
        <v>118</v>
      </c>
      <c r="J32" s="29" t="s">
        <v>182</v>
      </c>
      <c r="K32" s="195" t="s">
        <v>183</v>
      </c>
      <c r="L32" s="181"/>
      <c r="M32" s="184"/>
      <c r="N32" s="194" t="s">
        <v>118</v>
      </c>
      <c r="O32" s="181"/>
      <c r="P32" s="184"/>
    </row>
    <row r="33" spans="1:16" ht="18.75" customHeight="1">
      <c r="A33" s="194" t="s">
        <v>184</v>
      </c>
      <c r="B33" s="181"/>
      <c r="C33" s="184"/>
      <c r="E33" s="194" t="s">
        <v>118</v>
      </c>
      <c r="F33" s="181"/>
      <c r="G33" s="184"/>
      <c r="H33" s="24" t="s">
        <v>184</v>
      </c>
      <c r="I33" s="24" t="s">
        <v>118</v>
      </c>
      <c r="J33" s="29" t="s">
        <v>185</v>
      </c>
      <c r="K33" s="195" t="s">
        <v>186</v>
      </c>
      <c r="L33" s="181"/>
      <c r="M33" s="184"/>
      <c r="N33" s="194" t="s">
        <v>118</v>
      </c>
      <c r="O33" s="181"/>
      <c r="P33" s="184"/>
    </row>
    <row r="34" spans="1:16" ht="18.75" customHeight="1">
      <c r="A34" s="194" t="s">
        <v>187</v>
      </c>
      <c r="B34" s="181"/>
      <c r="C34" s="184"/>
      <c r="E34" s="194" t="s">
        <v>118</v>
      </c>
      <c r="F34" s="181"/>
      <c r="G34" s="184"/>
      <c r="H34" s="24" t="s">
        <v>187</v>
      </c>
      <c r="I34" s="24" t="s">
        <v>188</v>
      </c>
      <c r="J34" s="29" t="s">
        <v>53</v>
      </c>
      <c r="K34" s="195" t="s">
        <v>189</v>
      </c>
      <c r="L34" s="181"/>
      <c r="M34" s="184"/>
      <c r="N34" s="194" t="s">
        <v>188</v>
      </c>
      <c r="O34" s="181"/>
      <c r="P34" s="184"/>
    </row>
    <row r="35" spans="1:16" ht="18.75" customHeight="1">
      <c r="A35" s="185" t="s">
        <v>138</v>
      </c>
      <c r="B35" s="181"/>
      <c r="C35" s="184"/>
      <c r="E35" s="185" t="s">
        <v>118</v>
      </c>
      <c r="F35" s="181"/>
      <c r="G35" s="184"/>
      <c r="H35" s="27" t="s">
        <v>138</v>
      </c>
      <c r="I35" s="27" t="s">
        <v>190</v>
      </c>
      <c r="J35" s="30" t="s">
        <v>55</v>
      </c>
      <c r="K35" s="193" t="s">
        <v>140</v>
      </c>
      <c r="L35" s="181"/>
      <c r="M35" s="184"/>
      <c r="N35" s="185" t="s">
        <v>190</v>
      </c>
      <c r="O35" s="181"/>
      <c r="P35" s="184"/>
    </row>
    <row r="36" spans="1:16" ht="18.75" customHeight="1">
      <c r="A36" s="194" t="s">
        <v>118</v>
      </c>
      <c r="B36" s="181"/>
      <c r="C36" s="184"/>
      <c r="E36" s="194" t="s">
        <v>118</v>
      </c>
      <c r="F36" s="181"/>
      <c r="G36" s="184"/>
      <c r="H36" s="24" t="s">
        <v>118</v>
      </c>
      <c r="I36" s="24" t="s">
        <v>191</v>
      </c>
      <c r="J36" s="29" t="s">
        <v>17</v>
      </c>
      <c r="K36" s="195" t="s">
        <v>192</v>
      </c>
      <c r="L36" s="181"/>
      <c r="M36" s="184"/>
      <c r="N36" s="194" t="s">
        <v>191</v>
      </c>
      <c r="O36" s="181"/>
      <c r="P36" s="184"/>
    </row>
    <row r="37" spans="1:16" ht="18.75" customHeight="1">
      <c r="A37" s="194" t="s">
        <v>118</v>
      </c>
      <c r="B37" s="181"/>
      <c r="C37" s="184"/>
      <c r="E37" s="194" t="s">
        <v>118</v>
      </c>
      <c r="F37" s="181"/>
      <c r="G37" s="184"/>
      <c r="H37" s="24" t="s">
        <v>118</v>
      </c>
      <c r="I37" s="24" t="s">
        <v>193</v>
      </c>
      <c r="J37" s="29" t="s">
        <v>194</v>
      </c>
      <c r="K37" s="195" t="s">
        <v>195</v>
      </c>
      <c r="L37" s="181"/>
      <c r="M37" s="184"/>
      <c r="N37" s="194" t="s">
        <v>193</v>
      </c>
      <c r="O37" s="181"/>
      <c r="P37" s="184"/>
    </row>
    <row r="38" spans="1:16" ht="18.75" customHeight="1">
      <c r="A38" s="194" t="s">
        <v>118</v>
      </c>
      <c r="B38" s="181"/>
      <c r="C38" s="184"/>
      <c r="E38" s="194" t="s">
        <v>118</v>
      </c>
      <c r="F38" s="181"/>
      <c r="G38" s="184"/>
      <c r="H38" s="24" t="s">
        <v>118</v>
      </c>
      <c r="I38" s="24" t="s">
        <v>196</v>
      </c>
      <c r="J38" s="29" t="s">
        <v>19</v>
      </c>
      <c r="K38" s="195" t="s">
        <v>142</v>
      </c>
      <c r="L38" s="181"/>
      <c r="M38" s="184"/>
      <c r="N38" s="194" t="s">
        <v>196</v>
      </c>
      <c r="O38" s="181"/>
      <c r="P38" s="184"/>
    </row>
    <row r="39" spans="1:16" ht="18.75" customHeight="1">
      <c r="A39" s="194" t="s">
        <v>118</v>
      </c>
      <c r="B39" s="181"/>
      <c r="C39" s="184"/>
      <c r="E39" s="194" t="s">
        <v>118</v>
      </c>
      <c r="F39" s="181"/>
      <c r="G39" s="184"/>
      <c r="H39" s="24" t="s">
        <v>118</v>
      </c>
      <c r="I39" s="24" t="s">
        <v>197</v>
      </c>
      <c r="J39" s="29" t="s">
        <v>23</v>
      </c>
      <c r="K39" s="195" t="s">
        <v>198</v>
      </c>
      <c r="L39" s="181"/>
      <c r="M39" s="184"/>
      <c r="N39" s="194" t="s">
        <v>197</v>
      </c>
      <c r="O39" s="181"/>
      <c r="P39" s="184"/>
    </row>
    <row r="40" spans="1:16" ht="18.75" customHeight="1">
      <c r="A40" s="194" t="s">
        <v>118</v>
      </c>
      <c r="B40" s="181"/>
      <c r="C40" s="184"/>
      <c r="E40" s="194" t="s">
        <v>118</v>
      </c>
      <c r="F40" s="181"/>
      <c r="G40" s="184"/>
      <c r="H40" s="24" t="s">
        <v>118</v>
      </c>
      <c r="I40" s="24" t="s">
        <v>199</v>
      </c>
      <c r="J40" s="29" t="s">
        <v>25</v>
      </c>
      <c r="K40" s="195" t="s">
        <v>144</v>
      </c>
      <c r="L40" s="181"/>
      <c r="M40" s="184"/>
      <c r="N40" s="194" t="s">
        <v>199</v>
      </c>
      <c r="O40" s="181"/>
      <c r="P40" s="184"/>
    </row>
    <row r="41" spans="1:16" ht="18.75" customHeight="1">
      <c r="A41" s="194" t="s">
        <v>118</v>
      </c>
      <c r="B41" s="181"/>
      <c r="C41" s="184"/>
      <c r="E41" s="194" t="s">
        <v>118</v>
      </c>
      <c r="F41" s="181"/>
      <c r="G41" s="184"/>
      <c r="H41" s="24" t="s">
        <v>118</v>
      </c>
      <c r="I41" s="24" t="s">
        <v>200</v>
      </c>
      <c r="J41" s="29" t="s">
        <v>27</v>
      </c>
      <c r="K41" s="195" t="s">
        <v>201</v>
      </c>
      <c r="L41" s="181"/>
      <c r="M41" s="184"/>
      <c r="N41" s="194" t="s">
        <v>200</v>
      </c>
      <c r="O41" s="181"/>
      <c r="P41" s="184"/>
    </row>
    <row r="42" spans="1:16" ht="18.75" customHeight="1">
      <c r="A42" s="194" t="s">
        <v>118</v>
      </c>
      <c r="B42" s="181"/>
      <c r="C42" s="184"/>
      <c r="E42" s="194" t="s">
        <v>118</v>
      </c>
      <c r="F42" s="181"/>
      <c r="G42" s="184"/>
      <c r="H42" s="24" t="s">
        <v>118</v>
      </c>
      <c r="I42" s="24" t="s">
        <v>145</v>
      </c>
      <c r="J42" s="29" t="s">
        <v>146</v>
      </c>
      <c r="K42" s="195" t="s">
        <v>147</v>
      </c>
      <c r="L42" s="181"/>
      <c r="M42" s="184"/>
      <c r="N42" s="194" t="s">
        <v>145</v>
      </c>
      <c r="O42" s="181"/>
      <c r="P42" s="184"/>
    </row>
    <row r="43" spans="1:16" ht="18.75" customHeight="1">
      <c r="A43" s="194" t="s">
        <v>118</v>
      </c>
      <c r="B43" s="181"/>
      <c r="C43" s="184"/>
      <c r="E43" s="194" t="s">
        <v>118</v>
      </c>
      <c r="F43" s="181"/>
      <c r="G43" s="184"/>
      <c r="H43" s="24" t="s">
        <v>118</v>
      </c>
      <c r="I43" s="24" t="s">
        <v>148</v>
      </c>
      <c r="J43" s="29" t="s">
        <v>149</v>
      </c>
      <c r="K43" s="195" t="s">
        <v>150</v>
      </c>
      <c r="L43" s="181"/>
      <c r="M43" s="184"/>
      <c r="N43" s="194" t="s">
        <v>148</v>
      </c>
      <c r="O43" s="181"/>
      <c r="P43" s="184"/>
    </row>
    <row r="44" spans="1:16" ht="18.75" customHeight="1">
      <c r="A44" s="185" t="s">
        <v>118</v>
      </c>
      <c r="B44" s="181"/>
      <c r="C44" s="184"/>
      <c r="E44" s="185" t="s">
        <v>118</v>
      </c>
      <c r="F44" s="181"/>
      <c r="G44" s="184"/>
      <c r="H44" s="27" t="s">
        <v>118</v>
      </c>
      <c r="I44" s="27" t="s">
        <v>202</v>
      </c>
      <c r="J44" s="30" t="s">
        <v>55</v>
      </c>
      <c r="K44" s="193" t="s">
        <v>140</v>
      </c>
      <c r="L44" s="181"/>
      <c r="M44" s="184"/>
      <c r="N44" s="185" t="s">
        <v>202</v>
      </c>
      <c r="O44" s="181"/>
      <c r="P44" s="184"/>
    </row>
    <row r="45" spans="1:16" ht="18.75" customHeight="1" thickBot="1">
      <c r="A45" s="189" t="s">
        <v>138</v>
      </c>
      <c r="B45" s="190"/>
      <c r="C45" s="191"/>
      <c r="E45" s="189" t="s">
        <v>118</v>
      </c>
      <c r="F45" s="190"/>
      <c r="G45" s="191"/>
      <c r="H45" s="33" t="s">
        <v>138</v>
      </c>
      <c r="I45" s="33" t="s">
        <v>203</v>
      </c>
      <c r="J45" s="34" t="s">
        <v>204</v>
      </c>
      <c r="K45" s="192" t="s">
        <v>140</v>
      </c>
      <c r="L45" s="190"/>
      <c r="M45" s="191"/>
      <c r="N45" s="189" t="s">
        <v>203</v>
      </c>
      <c r="O45" s="190"/>
      <c r="P45" s="191"/>
    </row>
    <row r="46" spans="1:16" ht="18.75" customHeight="1" thickTop="1">
      <c r="A46" s="185" t="s">
        <v>118</v>
      </c>
      <c r="B46" s="181"/>
      <c r="C46" s="184"/>
      <c r="E46" s="185" t="s">
        <v>118</v>
      </c>
      <c r="F46" s="181"/>
      <c r="G46" s="184"/>
      <c r="H46" s="27" t="s">
        <v>118</v>
      </c>
      <c r="I46" s="27" t="s">
        <v>205</v>
      </c>
      <c r="J46" s="30" t="s">
        <v>206</v>
      </c>
      <c r="K46" s="193" t="s">
        <v>140</v>
      </c>
      <c r="L46" s="181"/>
      <c r="M46" s="184"/>
      <c r="N46" s="185" t="s">
        <v>205</v>
      </c>
      <c r="O46" s="181"/>
      <c r="P46" s="184"/>
    </row>
    <row r="47" spans="1:16" ht="18.75" customHeight="1">
      <c r="A47" s="180" t="s">
        <v>112</v>
      </c>
      <c r="B47" s="181"/>
      <c r="C47" s="181"/>
      <c r="E47" s="182" t="s">
        <v>112</v>
      </c>
      <c r="F47" s="181"/>
      <c r="G47" s="181"/>
      <c r="H47" s="35" t="s">
        <v>112</v>
      </c>
      <c r="I47" s="35" t="s">
        <v>207</v>
      </c>
      <c r="J47" s="27" t="s">
        <v>208</v>
      </c>
      <c r="K47" s="183" t="s">
        <v>112</v>
      </c>
      <c r="L47" s="181"/>
      <c r="M47" s="184"/>
      <c r="N47" s="185" t="s">
        <v>207</v>
      </c>
      <c r="O47" s="181"/>
      <c r="P47" s="184"/>
    </row>
    <row r="48" spans="1:16" ht="15.95" customHeight="1"/>
    <row r="49" spans="2:12" ht="19.7" customHeight="1">
      <c r="B49" s="186"/>
      <c r="C49" s="187"/>
    </row>
    <row r="50" spans="2:12" ht="0.6" customHeight="1"/>
    <row r="51" spans="2:12" ht="19.7" customHeight="1">
      <c r="C51" s="188"/>
      <c r="D51" s="187"/>
      <c r="E51" s="187"/>
      <c r="F51" s="187"/>
      <c r="G51" s="187"/>
      <c r="H51" s="187"/>
      <c r="I51" s="187"/>
      <c r="J51" s="187"/>
      <c r="K51" s="187"/>
      <c r="L51" s="187"/>
    </row>
  </sheetData>
  <mergeCells count="180">
    <mergeCell ref="G1:K1"/>
    <mergeCell ref="G2:K2"/>
    <mergeCell ref="G3:K3"/>
    <mergeCell ref="A4:I4"/>
    <mergeCell ref="K4:M4"/>
    <mergeCell ref="N4:P4"/>
    <mergeCell ref="A7:C7"/>
    <mergeCell ref="E7:G7"/>
    <mergeCell ref="K7:M7"/>
    <mergeCell ref="N7:P7"/>
    <mergeCell ref="A8:C8"/>
    <mergeCell ref="E8:G8"/>
    <mergeCell ref="K8:M8"/>
    <mergeCell ref="N8:P8"/>
    <mergeCell ref="A5:C5"/>
    <mergeCell ref="E5:G5"/>
    <mergeCell ref="K5:M5"/>
    <mergeCell ref="N5:P5"/>
    <mergeCell ref="A6:C6"/>
    <mergeCell ref="E6:G6"/>
    <mergeCell ref="K6:M6"/>
    <mergeCell ref="N6:P6"/>
    <mergeCell ref="A11:C11"/>
    <mergeCell ref="E11:G11"/>
    <mergeCell ref="K11:M11"/>
    <mergeCell ref="N11:P11"/>
    <mergeCell ref="A12:C12"/>
    <mergeCell ref="E12:G12"/>
    <mergeCell ref="K12:M12"/>
    <mergeCell ref="N12:P12"/>
    <mergeCell ref="A9:C9"/>
    <mergeCell ref="E9:G9"/>
    <mergeCell ref="K9:M9"/>
    <mergeCell ref="N9:P9"/>
    <mergeCell ref="A10:C10"/>
    <mergeCell ref="E10:G10"/>
    <mergeCell ref="K10:M10"/>
    <mergeCell ref="N10:P10"/>
    <mergeCell ref="A15:C15"/>
    <mergeCell ref="E15:G15"/>
    <mergeCell ref="K15:M15"/>
    <mergeCell ref="N15:P15"/>
    <mergeCell ref="A16:C16"/>
    <mergeCell ref="E16:G16"/>
    <mergeCell ref="K16:M16"/>
    <mergeCell ref="N16:P16"/>
    <mergeCell ref="A13:C13"/>
    <mergeCell ref="E13:G13"/>
    <mergeCell ref="K13:M13"/>
    <mergeCell ref="N13:P13"/>
    <mergeCell ref="A14:C14"/>
    <mergeCell ref="E14:G14"/>
    <mergeCell ref="K14:M14"/>
    <mergeCell ref="N14:P14"/>
    <mergeCell ref="A19:C19"/>
    <mergeCell ref="E19:G19"/>
    <mergeCell ref="K19:M19"/>
    <mergeCell ref="N19:P19"/>
    <mergeCell ref="A20:C20"/>
    <mergeCell ref="E20:G20"/>
    <mergeCell ref="K20:M20"/>
    <mergeCell ref="N20:P20"/>
    <mergeCell ref="A17:C17"/>
    <mergeCell ref="E17:G17"/>
    <mergeCell ref="K17:M17"/>
    <mergeCell ref="N17:P17"/>
    <mergeCell ref="A18:C18"/>
    <mergeCell ref="E18:G18"/>
    <mergeCell ref="K18:M18"/>
    <mergeCell ref="N18:P18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47:C47"/>
    <mergeCell ref="E47:G47"/>
    <mergeCell ref="K47:M47"/>
    <mergeCell ref="N47:P47"/>
    <mergeCell ref="B49:C49"/>
    <mergeCell ref="C51:L51"/>
    <mergeCell ref="A45:C45"/>
    <mergeCell ref="E45:G45"/>
    <mergeCell ref="K45:M45"/>
    <mergeCell ref="N45:P45"/>
    <mergeCell ref="A46:C46"/>
    <mergeCell ref="E46:G46"/>
    <mergeCell ref="K46:M46"/>
    <mergeCell ref="N46:P46"/>
  </mergeCells>
  <pageMargins left="0.19685039370078741" right="0.15748031496062992" top="0.15748031496062992" bottom="0.15748031496062992" header="0.19685039370078741" footer="0.15748031496062992"/>
  <pageSetup paperSize="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C59"/>
  <sheetViews>
    <sheetView workbookViewId="0">
      <pane xSplit="6" topLeftCell="G1" activePane="topRight" state="frozen"/>
      <selection pane="topRight" activeCell="A3" sqref="A3:F3"/>
    </sheetView>
  </sheetViews>
  <sheetFormatPr defaultRowHeight="21"/>
  <cols>
    <col min="1" max="1" width="3.375" style="139" customWidth="1"/>
    <col min="2" max="2" width="44.125" style="140" customWidth="1"/>
    <col min="3" max="3" width="9" style="141"/>
    <col min="4" max="8" width="11.875" style="140" customWidth="1"/>
    <col min="9" max="9" width="12.375" style="102" customWidth="1"/>
    <col min="10" max="19" width="9" style="102"/>
    <col min="20" max="20" width="9.875" style="102" bestFit="1" customWidth="1"/>
    <col min="21" max="21" width="9" style="102"/>
    <col min="22" max="22" width="9.875" style="103" bestFit="1" customWidth="1"/>
    <col min="23" max="23" width="11.875" style="140" customWidth="1"/>
    <col min="24" max="24" width="11" style="102" customWidth="1"/>
    <col min="25" max="25" width="10.5" style="102" customWidth="1"/>
    <col min="26" max="55" width="9" style="102"/>
    <col min="56" max="16384" width="9" style="140"/>
  </cols>
  <sheetData>
    <row r="1" spans="1:24" s="102" customFormat="1">
      <c r="A1" s="206" t="s">
        <v>0</v>
      </c>
      <c r="B1" s="206"/>
      <c r="C1" s="206"/>
      <c r="D1" s="206"/>
      <c r="E1" s="206"/>
      <c r="F1" s="206"/>
      <c r="V1" s="103"/>
    </row>
    <row r="2" spans="1:24" s="102" customFormat="1">
      <c r="A2" s="206" t="s">
        <v>428</v>
      </c>
      <c r="B2" s="206"/>
      <c r="C2" s="206"/>
      <c r="D2" s="206"/>
      <c r="E2" s="206"/>
      <c r="F2" s="206"/>
      <c r="V2" s="103"/>
    </row>
    <row r="3" spans="1:24" s="102" customFormat="1">
      <c r="A3" s="207" t="s">
        <v>3</v>
      </c>
      <c r="B3" s="207"/>
      <c r="C3" s="207"/>
      <c r="D3" s="207"/>
      <c r="E3" s="207"/>
      <c r="F3" s="207"/>
      <c r="V3" s="103"/>
    </row>
    <row r="4" spans="1:24" s="102" customFormat="1">
      <c r="A4" s="104"/>
      <c r="B4" s="105"/>
      <c r="C4" s="105"/>
      <c r="D4" s="105"/>
      <c r="E4" s="105"/>
      <c r="F4" s="105"/>
      <c r="G4" s="105"/>
      <c r="H4" s="105"/>
      <c r="V4" s="103"/>
      <c r="W4" s="105"/>
    </row>
    <row r="5" spans="1:24" s="102" customFormat="1">
      <c r="A5" s="106"/>
      <c r="B5" s="208" t="s">
        <v>4</v>
      </c>
      <c r="C5" s="209" t="s">
        <v>5</v>
      </c>
      <c r="D5" s="209" t="s">
        <v>341</v>
      </c>
      <c r="E5" s="107" t="s">
        <v>342</v>
      </c>
      <c r="F5" s="107" t="s">
        <v>106</v>
      </c>
      <c r="G5" s="107" t="s">
        <v>342</v>
      </c>
      <c r="H5" s="107" t="s">
        <v>106</v>
      </c>
      <c r="V5" s="103"/>
      <c r="W5" s="107" t="s">
        <v>106</v>
      </c>
    </row>
    <row r="6" spans="1:24" s="102" customFormat="1">
      <c r="A6" s="108"/>
      <c r="B6" s="208"/>
      <c r="C6" s="210"/>
      <c r="D6" s="210"/>
      <c r="E6" s="149" t="s">
        <v>419</v>
      </c>
      <c r="F6" s="149" t="s">
        <v>419</v>
      </c>
      <c r="G6" s="117"/>
      <c r="H6" s="117"/>
      <c r="V6" s="103"/>
      <c r="W6" s="109" t="s">
        <v>343</v>
      </c>
    </row>
    <row r="7" spans="1:24" s="102" customFormat="1">
      <c r="A7" s="110" t="s">
        <v>344</v>
      </c>
      <c r="B7" s="111"/>
      <c r="C7" s="112"/>
      <c r="D7" s="113"/>
      <c r="E7" s="109"/>
      <c r="F7" s="109"/>
      <c r="G7" s="109"/>
      <c r="H7" s="109"/>
      <c r="V7" s="103"/>
      <c r="W7" s="109"/>
    </row>
    <row r="8" spans="1:24" s="102" customFormat="1">
      <c r="A8" s="114" t="s">
        <v>119</v>
      </c>
      <c r="B8" s="111"/>
      <c r="C8" s="115"/>
      <c r="D8" s="116"/>
      <c r="E8" s="117"/>
      <c r="F8" s="117"/>
      <c r="G8" s="117"/>
      <c r="H8" s="117"/>
      <c r="V8" s="103"/>
      <c r="W8" s="117"/>
    </row>
    <row r="9" spans="1:24" s="102" customFormat="1">
      <c r="A9" s="118"/>
      <c r="B9" s="111" t="s">
        <v>345</v>
      </c>
      <c r="C9" s="115">
        <v>411001</v>
      </c>
      <c r="D9" s="119">
        <v>100000</v>
      </c>
      <c r="E9" s="120"/>
      <c r="F9" s="120"/>
      <c r="G9" s="120">
        <v>0</v>
      </c>
      <c r="H9" s="120">
        <v>89243.4</v>
      </c>
      <c r="I9" s="102">
        <f>SUM(G9:H9)</f>
        <v>89243.4</v>
      </c>
      <c r="V9" s="103">
        <f>SUM(G9:U9)</f>
        <v>178486.8</v>
      </c>
      <c r="W9" s="120">
        <v>89243.4</v>
      </c>
      <c r="X9" s="102">
        <f t="shared" ref="X9:X12" si="0">SUM(V9:W9)</f>
        <v>267730.19999999995</v>
      </c>
    </row>
    <row r="10" spans="1:24" s="102" customFormat="1">
      <c r="A10" s="118"/>
      <c r="B10" s="111" t="s">
        <v>346</v>
      </c>
      <c r="C10" s="115">
        <v>411002</v>
      </c>
      <c r="D10" s="119">
        <v>40000</v>
      </c>
      <c r="E10" s="120"/>
      <c r="F10" s="120"/>
      <c r="G10" s="120">
        <v>3358.17</v>
      </c>
      <c r="H10" s="120">
        <v>37570.74</v>
      </c>
      <c r="I10" s="102">
        <f t="shared" ref="I10:I12" si="1">SUM(G10:H10)</f>
        <v>40928.909999999996</v>
      </c>
      <c r="O10" s="102">
        <v>3406.54</v>
      </c>
      <c r="V10" s="103">
        <f t="shared" ref="V10:V57" si="2">SUM(G10:U10)</f>
        <v>85264.359999999986</v>
      </c>
      <c r="W10" s="120">
        <v>34164.199999999997</v>
      </c>
      <c r="X10" s="102">
        <f t="shared" si="0"/>
        <v>119428.55999999998</v>
      </c>
    </row>
    <row r="11" spans="1:24" s="102" customFormat="1">
      <c r="A11" s="118"/>
      <c r="B11" s="111" t="s">
        <v>347</v>
      </c>
      <c r="C11" s="115">
        <v>411003</v>
      </c>
      <c r="D11" s="119">
        <v>10000</v>
      </c>
      <c r="E11" s="120"/>
      <c r="F11" s="120"/>
      <c r="G11" s="120">
        <v>0</v>
      </c>
      <c r="H11" s="120">
        <v>10130</v>
      </c>
      <c r="I11" s="102">
        <f t="shared" si="1"/>
        <v>10130</v>
      </c>
      <c r="V11" s="103">
        <f t="shared" si="2"/>
        <v>20260</v>
      </c>
      <c r="W11" s="120">
        <v>10130</v>
      </c>
      <c r="X11" s="102">
        <f t="shared" si="0"/>
        <v>30390</v>
      </c>
    </row>
    <row r="12" spans="1:24" s="102" customFormat="1">
      <c r="A12" s="118"/>
      <c r="B12" s="111" t="s">
        <v>348</v>
      </c>
      <c r="C12" s="115"/>
      <c r="D12" s="119">
        <v>500</v>
      </c>
      <c r="E12" s="120"/>
      <c r="F12" s="120"/>
      <c r="G12" s="120">
        <v>0</v>
      </c>
      <c r="H12" s="120">
        <v>0</v>
      </c>
      <c r="I12" s="102">
        <f t="shared" si="1"/>
        <v>0</v>
      </c>
      <c r="V12" s="103">
        <f t="shared" si="2"/>
        <v>0</v>
      </c>
      <c r="W12" s="120">
        <v>0</v>
      </c>
      <c r="X12" s="102">
        <f t="shared" si="0"/>
        <v>0</v>
      </c>
    </row>
    <row r="13" spans="1:24" s="102" customFormat="1">
      <c r="A13" s="118"/>
      <c r="B13" s="121" t="s">
        <v>55</v>
      </c>
      <c r="C13" s="115"/>
      <c r="D13" s="122">
        <f>SUM(D9:D12)</f>
        <v>150500</v>
      </c>
      <c r="E13" s="123">
        <f>SUM(E9:E12)</f>
        <v>0</v>
      </c>
      <c r="F13" s="123">
        <f>SUM(F8:F12)</f>
        <v>0</v>
      </c>
      <c r="G13" s="123">
        <f>SUM(G9:G12)</f>
        <v>3358.17</v>
      </c>
      <c r="H13" s="123">
        <f>SUM(H8:H12)</f>
        <v>136944.13999999998</v>
      </c>
      <c r="V13" s="103">
        <f t="shared" si="2"/>
        <v>140302.31</v>
      </c>
      <c r="W13" s="123">
        <f>SUM(W8:W12)</f>
        <v>133537.59999999998</v>
      </c>
      <c r="X13" s="102">
        <f>SUM(X9:X12)</f>
        <v>417548.75999999995</v>
      </c>
    </row>
    <row r="14" spans="1:24" s="102" customFormat="1">
      <c r="A14" s="114" t="s">
        <v>349</v>
      </c>
      <c r="B14" s="111"/>
      <c r="C14" s="115"/>
      <c r="D14" s="116"/>
      <c r="E14" s="124"/>
      <c r="F14" s="124"/>
      <c r="G14" s="124"/>
      <c r="H14" s="124"/>
      <c r="V14" s="103">
        <f t="shared" si="2"/>
        <v>0</v>
      </c>
      <c r="W14" s="124"/>
    </row>
    <row r="15" spans="1:24" s="102" customFormat="1">
      <c r="A15" s="118"/>
      <c r="B15" s="111" t="s">
        <v>350</v>
      </c>
      <c r="C15" s="115">
        <v>412103</v>
      </c>
      <c r="D15" s="119">
        <v>1000</v>
      </c>
      <c r="E15" s="120"/>
      <c r="F15" s="120"/>
      <c r="G15" s="120">
        <v>0</v>
      </c>
      <c r="H15" s="120">
        <v>1125.2</v>
      </c>
      <c r="I15" s="102">
        <f t="shared" ref="I15:I22" si="3">SUM(G15:H15)</f>
        <v>1125.2</v>
      </c>
      <c r="V15" s="103">
        <f t="shared" si="2"/>
        <v>2250.4</v>
      </c>
      <c r="W15" s="120">
        <v>1125.2</v>
      </c>
      <c r="X15" s="102">
        <f>SUM(V15:W15)</f>
        <v>3375.6000000000004</v>
      </c>
    </row>
    <row r="16" spans="1:24" s="102" customFormat="1">
      <c r="A16" s="118"/>
      <c r="B16" s="111" t="s">
        <v>351</v>
      </c>
      <c r="C16" s="115">
        <v>412104</v>
      </c>
      <c r="D16" s="119">
        <v>500</v>
      </c>
      <c r="E16" s="120"/>
      <c r="F16" s="120"/>
      <c r="G16" s="120">
        <v>0</v>
      </c>
      <c r="H16" s="120">
        <v>0</v>
      </c>
      <c r="I16" s="102">
        <f t="shared" si="3"/>
        <v>0</v>
      </c>
      <c r="V16" s="103">
        <f t="shared" si="2"/>
        <v>0</v>
      </c>
      <c r="W16" s="120">
        <v>0</v>
      </c>
      <c r="X16" s="102">
        <f t="shared" ref="X16:X59" si="4">SUM(V16:W16)</f>
        <v>0</v>
      </c>
    </row>
    <row r="17" spans="1:24" s="102" customFormat="1">
      <c r="A17" s="118"/>
      <c r="B17" s="111" t="s">
        <v>352</v>
      </c>
      <c r="C17" s="115">
        <v>412106</v>
      </c>
      <c r="D17" s="119">
        <v>500</v>
      </c>
      <c r="E17" s="120"/>
      <c r="F17" s="120"/>
      <c r="G17" s="120">
        <v>0</v>
      </c>
      <c r="H17" s="120">
        <v>0</v>
      </c>
      <c r="I17" s="102">
        <f t="shared" si="3"/>
        <v>0</v>
      </c>
      <c r="V17" s="103">
        <f t="shared" si="2"/>
        <v>0</v>
      </c>
      <c r="W17" s="120">
        <v>0</v>
      </c>
      <c r="X17" s="102">
        <f t="shared" si="4"/>
        <v>0</v>
      </c>
    </row>
    <row r="18" spans="1:24" s="102" customFormat="1">
      <c r="A18" s="118"/>
      <c r="B18" s="111" t="s">
        <v>353</v>
      </c>
      <c r="C18" s="115">
        <v>412128</v>
      </c>
      <c r="D18" s="119">
        <v>500</v>
      </c>
      <c r="E18" s="120">
        <v>40</v>
      </c>
      <c r="F18" s="120">
        <v>40</v>
      </c>
      <c r="G18" s="120">
        <v>140</v>
      </c>
      <c r="H18" s="120">
        <v>480</v>
      </c>
      <c r="I18" s="102">
        <f t="shared" si="3"/>
        <v>620</v>
      </c>
      <c r="U18" s="125"/>
      <c r="V18" s="103">
        <f t="shared" si="2"/>
        <v>1240</v>
      </c>
      <c r="W18" s="120">
        <v>480</v>
      </c>
      <c r="X18" s="102">
        <f t="shared" si="4"/>
        <v>1720</v>
      </c>
    </row>
    <row r="19" spans="1:24" s="102" customFormat="1">
      <c r="A19" s="118"/>
      <c r="B19" s="111" t="s">
        <v>354</v>
      </c>
      <c r="C19" s="115">
        <v>412199</v>
      </c>
      <c r="D19" s="119">
        <v>10000</v>
      </c>
      <c r="E19" s="120"/>
      <c r="F19" s="120"/>
      <c r="G19" s="120">
        <v>198</v>
      </c>
      <c r="H19" s="120">
        <v>11690</v>
      </c>
      <c r="I19" s="102">
        <f t="shared" si="3"/>
        <v>11888</v>
      </c>
      <c r="J19" s="125"/>
      <c r="O19" s="102">
        <v>4524</v>
      </c>
      <c r="U19" s="125"/>
      <c r="V19" s="103">
        <f t="shared" si="2"/>
        <v>28300</v>
      </c>
      <c r="W19" s="120">
        <v>7166</v>
      </c>
      <c r="X19" s="102">
        <f t="shared" si="4"/>
        <v>35466</v>
      </c>
    </row>
    <row r="20" spans="1:24" s="102" customFormat="1">
      <c r="A20" s="118"/>
      <c r="B20" s="111" t="s">
        <v>355</v>
      </c>
      <c r="C20" s="115">
        <v>412202</v>
      </c>
      <c r="D20" s="119">
        <v>1000</v>
      </c>
      <c r="E20" s="120"/>
      <c r="F20" s="120"/>
      <c r="G20" s="120">
        <v>400</v>
      </c>
      <c r="H20" s="120">
        <v>1400</v>
      </c>
      <c r="I20" s="102">
        <f t="shared" si="3"/>
        <v>1800</v>
      </c>
      <c r="V20" s="103">
        <f t="shared" si="2"/>
        <v>3600</v>
      </c>
      <c r="W20" s="120">
        <v>1400</v>
      </c>
      <c r="X20" s="102">
        <f t="shared" si="4"/>
        <v>5000</v>
      </c>
    </row>
    <row r="21" spans="1:24" s="102" customFormat="1">
      <c r="A21" s="118"/>
      <c r="B21" s="111" t="s">
        <v>356</v>
      </c>
      <c r="C21" s="115">
        <v>412210</v>
      </c>
      <c r="D21" s="119">
        <v>80000</v>
      </c>
      <c r="E21" s="120"/>
      <c r="F21" s="120"/>
      <c r="G21" s="120"/>
      <c r="H21" s="120">
        <v>53483</v>
      </c>
      <c r="I21" s="102">
        <f t="shared" si="3"/>
        <v>53483</v>
      </c>
      <c r="J21" s="125"/>
      <c r="K21" s="125"/>
      <c r="O21" s="102">
        <v>11349</v>
      </c>
      <c r="V21" s="103">
        <f t="shared" si="2"/>
        <v>118315</v>
      </c>
      <c r="W21" s="120">
        <v>42134</v>
      </c>
      <c r="X21" s="102">
        <f t="shared" si="4"/>
        <v>160449</v>
      </c>
    </row>
    <row r="22" spans="1:24" s="102" customFormat="1">
      <c r="A22" s="118"/>
      <c r="B22" s="111" t="s">
        <v>357</v>
      </c>
      <c r="C22" s="115">
        <v>412399</v>
      </c>
      <c r="D22" s="119">
        <v>500</v>
      </c>
      <c r="E22" s="120"/>
      <c r="F22" s="120"/>
      <c r="G22" s="120">
        <v>100</v>
      </c>
      <c r="H22" s="120">
        <v>280</v>
      </c>
      <c r="I22" s="102">
        <f t="shared" si="3"/>
        <v>380</v>
      </c>
      <c r="J22" s="125"/>
      <c r="O22" s="102">
        <v>40</v>
      </c>
      <c r="U22" s="125"/>
      <c r="V22" s="103">
        <f t="shared" si="2"/>
        <v>800</v>
      </c>
      <c r="W22" s="120">
        <v>240</v>
      </c>
      <c r="X22" s="102">
        <f t="shared" si="4"/>
        <v>1040</v>
      </c>
    </row>
    <row r="23" spans="1:24" s="102" customFormat="1">
      <c r="A23" s="118"/>
      <c r="B23" s="121" t="s">
        <v>55</v>
      </c>
      <c r="C23" s="126"/>
      <c r="D23" s="122">
        <f>SUM(D15:D22)</f>
        <v>94000</v>
      </c>
      <c r="E23" s="127">
        <f>SUM(E14:E22)</f>
        <v>40</v>
      </c>
      <c r="F23" s="127">
        <f>SUM(F15:F22)</f>
        <v>40</v>
      </c>
      <c r="G23" s="127">
        <f>SUM(G14:G22)</f>
        <v>838</v>
      </c>
      <c r="H23" s="127">
        <f>SUM(H15:H22)</f>
        <v>68458.2</v>
      </c>
      <c r="V23" s="103">
        <f t="shared" si="2"/>
        <v>69296.2</v>
      </c>
      <c r="W23" s="127">
        <f>SUM(W15:W22)</f>
        <v>52545.2</v>
      </c>
      <c r="X23" s="102">
        <f>SUM(X15:X22)</f>
        <v>207050.6</v>
      </c>
    </row>
    <row r="24" spans="1:24" s="102" customFormat="1">
      <c r="A24" s="114" t="s">
        <v>358</v>
      </c>
      <c r="B24" s="111"/>
      <c r="C24" s="115"/>
      <c r="D24" s="119"/>
      <c r="E24" s="117"/>
      <c r="F24" s="117"/>
      <c r="G24" s="117"/>
      <c r="H24" s="117"/>
      <c r="V24" s="103">
        <f t="shared" si="2"/>
        <v>0</v>
      </c>
      <c r="W24" s="117"/>
      <c r="X24" s="102">
        <f t="shared" si="4"/>
        <v>0</v>
      </c>
    </row>
    <row r="25" spans="1:24" s="102" customFormat="1">
      <c r="A25" s="118"/>
      <c r="B25" s="111" t="s">
        <v>359</v>
      </c>
      <c r="C25" s="115">
        <v>413003</v>
      </c>
      <c r="D25" s="119">
        <v>170000</v>
      </c>
      <c r="E25" s="120"/>
      <c r="F25" s="120"/>
      <c r="G25" s="120">
        <v>38153.61</v>
      </c>
      <c r="H25" s="120">
        <v>110456.72</v>
      </c>
      <c r="I25" s="102">
        <f t="shared" ref="I25:I26" si="5">SUM(G25:H25)</f>
        <v>148610.33000000002</v>
      </c>
      <c r="U25" s="125"/>
      <c r="V25" s="103">
        <f t="shared" si="2"/>
        <v>297220.66000000003</v>
      </c>
      <c r="W25" s="120">
        <v>110456.72</v>
      </c>
      <c r="X25" s="102">
        <f t="shared" si="4"/>
        <v>407677.38</v>
      </c>
    </row>
    <row r="26" spans="1:24" s="102" customFormat="1">
      <c r="A26" s="118"/>
      <c r="B26" s="111" t="s">
        <v>360</v>
      </c>
      <c r="C26" s="115">
        <v>413004</v>
      </c>
      <c r="D26" s="119">
        <v>500</v>
      </c>
      <c r="E26" s="120"/>
      <c r="F26" s="120"/>
      <c r="G26" s="120">
        <v>0</v>
      </c>
      <c r="H26" s="120">
        <v>282</v>
      </c>
      <c r="I26" s="102">
        <f t="shared" si="5"/>
        <v>282</v>
      </c>
      <c r="T26" s="125"/>
      <c r="V26" s="103">
        <f t="shared" si="2"/>
        <v>564</v>
      </c>
      <c r="W26" s="120">
        <v>282</v>
      </c>
      <c r="X26" s="102">
        <f t="shared" si="4"/>
        <v>846</v>
      </c>
    </row>
    <row r="27" spans="1:24" s="102" customFormat="1">
      <c r="A27" s="118"/>
      <c r="B27" s="121" t="s">
        <v>55</v>
      </c>
      <c r="C27" s="115"/>
      <c r="D27" s="122">
        <f>SUM(D25:D26)</f>
        <v>170500</v>
      </c>
      <c r="E27" s="127">
        <f>SUM(E25:E26)</f>
        <v>0</v>
      </c>
      <c r="F27" s="127">
        <f>SUM(F25:F26)</f>
        <v>0</v>
      </c>
      <c r="G27" s="127">
        <f>SUM(G25:G26)</f>
        <v>38153.61</v>
      </c>
      <c r="H27" s="127">
        <f>SUM(H25:H26)</f>
        <v>110738.72</v>
      </c>
      <c r="V27" s="103">
        <f t="shared" si="2"/>
        <v>148892.33000000002</v>
      </c>
      <c r="W27" s="127">
        <f>SUM(W25:W26)</f>
        <v>110738.72</v>
      </c>
      <c r="X27" s="102">
        <f>SUM(X25:X26)</f>
        <v>408523.38</v>
      </c>
    </row>
    <row r="28" spans="1:24" s="102" customFormat="1">
      <c r="A28" s="114" t="s">
        <v>361</v>
      </c>
      <c r="B28" s="111"/>
      <c r="C28" s="115"/>
      <c r="D28" s="119"/>
      <c r="E28" s="124"/>
      <c r="F28" s="124"/>
      <c r="G28" s="124"/>
      <c r="H28" s="124"/>
      <c r="V28" s="103">
        <f t="shared" si="2"/>
        <v>0</v>
      </c>
      <c r="W28" s="124"/>
      <c r="X28" s="102">
        <f t="shared" si="4"/>
        <v>0</v>
      </c>
    </row>
    <row r="29" spans="1:24" s="102" customFormat="1">
      <c r="A29" s="114"/>
      <c r="B29" s="111"/>
      <c r="C29" s="115"/>
      <c r="D29" s="119">
        <v>0</v>
      </c>
      <c r="E29" s="117">
        <v>0</v>
      </c>
      <c r="F29" s="117"/>
      <c r="G29" s="117">
        <v>0</v>
      </c>
      <c r="H29" s="117"/>
      <c r="V29" s="103">
        <f t="shared" si="2"/>
        <v>0</v>
      </c>
      <c r="W29" s="117"/>
      <c r="X29" s="102">
        <f t="shared" si="4"/>
        <v>0</v>
      </c>
    </row>
    <row r="30" spans="1:24" s="102" customFormat="1">
      <c r="A30" s="114"/>
      <c r="B30" s="121" t="s">
        <v>55</v>
      </c>
      <c r="C30" s="115"/>
      <c r="D30" s="128">
        <f>SUM(D29)</f>
        <v>0</v>
      </c>
      <c r="E30" s="128">
        <f>SUM(E29)</f>
        <v>0</v>
      </c>
      <c r="F30" s="128">
        <f>SUM(F29)</f>
        <v>0</v>
      </c>
      <c r="G30" s="128">
        <f>SUM(G29)</f>
        <v>0</v>
      </c>
      <c r="H30" s="128">
        <f>SUM(H29)</f>
        <v>0</v>
      </c>
      <c r="V30" s="103">
        <f t="shared" si="2"/>
        <v>0</v>
      </c>
      <c r="W30" s="128">
        <f>SUM(W29)</f>
        <v>0</v>
      </c>
      <c r="X30" s="102">
        <f t="shared" si="4"/>
        <v>0</v>
      </c>
    </row>
    <row r="31" spans="1:24" s="102" customFormat="1">
      <c r="A31" s="114" t="s">
        <v>362</v>
      </c>
      <c r="B31" s="111"/>
      <c r="C31" s="115"/>
      <c r="D31" s="119"/>
      <c r="E31" s="124"/>
      <c r="F31" s="124"/>
      <c r="G31" s="124"/>
      <c r="H31" s="124"/>
      <c r="V31" s="103">
        <f t="shared" si="2"/>
        <v>0</v>
      </c>
      <c r="W31" s="124"/>
      <c r="X31" s="102">
        <f t="shared" si="4"/>
        <v>0</v>
      </c>
    </row>
    <row r="32" spans="1:24" s="102" customFormat="1">
      <c r="A32" s="118"/>
      <c r="B32" s="111" t="s">
        <v>363</v>
      </c>
      <c r="C32" s="115">
        <v>415004</v>
      </c>
      <c r="D32" s="119">
        <v>80000</v>
      </c>
      <c r="E32" s="120"/>
      <c r="F32" s="120"/>
      <c r="G32" s="120"/>
      <c r="H32" s="120">
        <v>42000</v>
      </c>
      <c r="I32" s="102">
        <f t="shared" ref="I32:I33" si="6">SUM(G32:H32)</f>
        <v>42000</v>
      </c>
      <c r="O32" s="102">
        <v>4000</v>
      </c>
      <c r="U32" s="125"/>
      <c r="V32" s="103">
        <f t="shared" si="2"/>
        <v>88000</v>
      </c>
      <c r="W32" s="120">
        <v>38000</v>
      </c>
      <c r="X32" s="102">
        <f t="shared" si="4"/>
        <v>126000</v>
      </c>
    </row>
    <row r="33" spans="1:24" s="102" customFormat="1">
      <c r="A33" s="118"/>
      <c r="B33" s="111" t="s">
        <v>364</v>
      </c>
      <c r="C33" s="115">
        <v>415999</v>
      </c>
      <c r="D33" s="119">
        <v>1500</v>
      </c>
      <c r="E33" s="120"/>
      <c r="F33" s="120"/>
      <c r="G33" s="120">
        <v>0</v>
      </c>
      <c r="H33" s="120">
        <v>300</v>
      </c>
      <c r="I33" s="102">
        <f t="shared" si="6"/>
        <v>300</v>
      </c>
      <c r="V33" s="103">
        <f t="shared" si="2"/>
        <v>600</v>
      </c>
      <c r="W33" s="120">
        <v>300</v>
      </c>
      <c r="X33" s="102">
        <f t="shared" si="4"/>
        <v>900</v>
      </c>
    </row>
    <row r="34" spans="1:24" s="102" customFormat="1">
      <c r="A34" s="108"/>
      <c r="B34" s="129" t="s">
        <v>55</v>
      </c>
      <c r="C34" s="130"/>
      <c r="D34" s="122">
        <f>SUM(D32:D33)</f>
        <v>81500</v>
      </c>
      <c r="E34" s="122">
        <f>SUM(E32:E33)</f>
        <v>0</v>
      </c>
      <c r="F34" s="122">
        <f>SUM(F32:F33)</f>
        <v>0</v>
      </c>
      <c r="G34" s="122">
        <f>SUM(G32:G33)</f>
        <v>0</v>
      </c>
      <c r="H34" s="122">
        <f>SUM(H32:H33)</f>
        <v>42300</v>
      </c>
      <c r="V34" s="103">
        <f t="shared" si="2"/>
        <v>42300</v>
      </c>
      <c r="W34" s="122">
        <f>SUM(W32:W33)</f>
        <v>38300</v>
      </c>
      <c r="X34" s="102">
        <f>SUM(V32:W33)</f>
        <v>126900</v>
      </c>
    </row>
    <row r="35" spans="1:24" s="102" customFormat="1">
      <c r="A35" s="131" t="s">
        <v>365</v>
      </c>
      <c r="B35" s="132"/>
      <c r="C35" s="109"/>
      <c r="D35" s="133">
        <v>0</v>
      </c>
      <c r="E35" s="124">
        <v>0</v>
      </c>
      <c r="F35" s="124">
        <v>0</v>
      </c>
      <c r="G35" s="124">
        <v>0</v>
      </c>
      <c r="H35" s="124">
        <v>0</v>
      </c>
      <c r="V35" s="103">
        <f t="shared" si="2"/>
        <v>0</v>
      </c>
      <c r="W35" s="124">
        <v>0</v>
      </c>
      <c r="X35" s="102">
        <f t="shared" si="4"/>
        <v>0</v>
      </c>
    </row>
    <row r="36" spans="1:24" s="102" customFormat="1">
      <c r="A36" s="144"/>
      <c r="B36" s="129" t="s">
        <v>55</v>
      </c>
      <c r="C36" s="130"/>
      <c r="D36" s="122">
        <f>SUM(D35)</f>
        <v>0</v>
      </c>
      <c r="E36" s="122">
        <f>SUM(E35)</f>
        <v>0</v>
      </c>
      <c r="F36" s="122">
        <f>SUM(F35)</f>
        <v>0</v>
      </c>
      <c r="G36" s="122">
        <f>SUM(G35)</f>
        <v>0</v>
      </c>
      <c r="H36" s="122">
        <f>SUM(H35)</f>
        <v>0</v>
      </c>
      <c r="V36" s="103">
        <f t="shared" si="2"/>
        <v>0</v>
      </c>
      <c r="W36" s="133">
        <f>SUM(W35)</f>
        <v>0</v>
      </c>
      <c r="X36" s="102">
        <f t="shared" si="4"/>
        <v>0</v>
      </c>
    </row>
    <row r="37" spans="1:24" s="102" customFormat="1">
      <c r="A37" s="145"/>
      <c r="B37" s="146"/>
      <c r="C37" s="147"/>
      <c r="D37" s="148"/>
      <c r="E37" s="148"/>
      <c r="F37" s="148"/>
      <c r="G37" s="148"/>
      <c r="H37" s="148"/>
      <c r="V37" s="103"/>
      <c r="W37" s="116"/>
    </row>
    <row r="38" spans="1:24" s="102" customFormat="1">
      <c r="A38" s="150"/>
      <c r="B38" s="142"/>
      <c r="C38" s="105"/>
      <c r="D38" s="143"/>
      <c r="E38" s="143"/>
      <c r="F38" s="143"/>
      <c r="G38" s="143"/>
      <c r="H38" s="143"/>
      <c r="V38" s="103"/>
      <c r="W38" s="116"/>
    </row>
    <row r="39" spans="1:24" s="102" customFormat="1">
      <c r="A39" s="131" t="s">
        <v>366</v>
      </c>
      <c r="B39" s="132"/>
      <c r="C39" s="109"/>
      <c r="D39" s="133"/>
      <c r="E39" s="124"/>
      <c r="F39" s="124"/>
      <c r="G39" s="124"/>
      <c r="H39" s="124"/>
      <c r="V39" s="103">
        <f t="shared" si="2"/>
        <v>0</v>
      </c>
      <c r="W39" s="117"/>
      <c r="X39" s="102">
        <f t="shared" si="4"/>
        <v>0</v>
      </c>
    </row>
    <row r="40" spans="1:24" s="102" customFormat="1">
      <c r="A40" s="114" t="s">
        <v>367</v>
      </c>
      <c r="B40" s="111"/>
      <c r="C40" s="115"/>
      <c r="D40" s="116"/>
      <c r="E40" s="117"/>
      <c r="F40" s="117"/>
      <c r="G40" s="117"/>
      <c r="H40" s="117"/>
      <c r="V40" s="103">
        <f t="shared" si="2"/>
        <v>0</v>
      </c>
      <c r="W40" s="117"/>
      <c r="X40" s="102">
        <f t="shared" si="4"/>
        <v>0</v>
      </c>
    </row>
    <row r="41" spans="1:24" s="102" customFormat="1">
      <c r="A41" s="118"/>
      <c r="B41" s="111" t="s">
        <v>368</v>
      </c>
      <c r="C41" s="115">
        <v>421001</v>
      </c>
      <c r="D41" s="119">
        <v>360000</v>
      </c>
      <c r="E41" s="120"/>
      <c r="F41" s="120"/>
      <c r="G41" s="120">
        <v>68115.14</v>
      </c>
      <c r="H41" s="120">
        <v>317730.87</v>
      </c>
      <c r="I41" s="102">
        <f t="shared" ref="I41:I52" si="7">SUM(G41:H41)</f>
        <v>385846.01</v>
      </c>
      <c r="O41" s="102">
        <v>31370.69</v>
      </c>
      <c r="U41" s="125"/>
      <c r="V41" s="103">
        <f t="shared" si="2"/>
        <v>803062.71</v>
      </c>
      <c r="W41" s="120">
        <v>286360.18</v>
      </c>
      <c r="X41" s="102">
        <f t="shared" si="4"/>
        <v>1089422.8899999999</v>
      </c>
    </row>
    <row r="42" spans="1:24" s="102" customFormat="1">
      <c r="A42" s="118"/>
      <c r="B42" s="111" t="s">
        <v>369</v>
      </c>
      <c r="C42" s="115">
        <v>421002</v>
      </c>
      <c r="D42" s="119">
        <v>7600000</v>
      </c>
      <c r="E42" s="120"/>
      <c r="F42" s="120"/>
      <c r="G42" s="120">
        <v>1425696.82</v>
      </c>
      <c r="H42" s="120">
        <v>6785303.7300000004</v>
      </c>
      <c r="I42" s="102">
        <f t="shared" si="7"/>
        <v>8211000.5500000007</v>
      </c>
      <c r="U42" s="125"/>
      <c r="V42" s="103">
        <f t="shared" si="2"/>
        <v>16422001.100000001</v>
      </c>
      <c r="W42" s="120">
        <v>6785303.7300000004</v>
      </c>
      <c r="X42" s="102">
        <f t="shared" si="4"/>
        <v>23207304.830000002</v>
      </c>
    </row>
    <row r="43" spans="1:24" s="102" customFormat="1">
      <c r="A43" s="118"/>
      <c r="B43" s="111" t="s">
        <v>370</v>
      </c>
      <c r="C43" s="115">
        <v>421004</v>
      </c>
      <c r="D43" s="119">
        <v>2700000</v>
      </c>
      <c r="E43" s="120"/>
      <c r="F43" s="120"/>
      <c r="G43" s="120">
        <v>271200.96999999997</v>
      </c>
      <c r="H43" s="120">
        <v>2347233.69</v>
      </c>
      <c r="I43" s="102">
        <f t="shared" si="7"/>
        <v>2618434.66</v>
      </c>
      <c r="O43" s="102">
        <v>207378.18</v>
      </c>
      <c r="R43" s="125"/>
      <c r="V43" s="103">
        <f t="shared" si="2"/>
        <v>5444247.5</v>
      </c>
      <c r="W43" s="120">
        <v>2139855.5099999998</v>
      </c>
      <c r="X43" s="102">
        <f t="shared" si="4"/>
        <v>7584103.0099999998</v>
      </c>
    </row>
    <row r="44" spans="1:24" s="102" customFormat="1">
      <c r="A44" s="118"/>
      <c r="B44" s="111" t="s">
        <v>371</v>
      </c>
      <c r="C44" s="115">
        <v>421005</v>
      </c>
      <c r="D44" s="119">
        <v>200000</v>
      </c>
      <c r="E44" s="120"/>
      <c r="F44" s="120"/>
      <c r="G44" s="120"/>
      <c r="H44" s="120">
        <v>91708.44</v>
      </c>
      <c r="I44" s="102">
        <f t="shared" si="7"/>
        <v>91708.44</v>
      </c>
      <c r="O44" s="102">
        <v>20893.919999999998</v>
      </c>
      <c r="T44" s="125"/>
      <c r="V44" s="103">
        <f t="shared" si="2"/>
        <v>204310.8</v>
      </c>
      <c r="W44" s="120">
        <v>70814.52</v>
      </c>
      <c r="X44" s="102">
        <f t="shared" si="4"/>
        <v>275125.32</v>
      </c>
    </row>
    <row r="45" spans="1:24" s="102" customFormat="1">
      <c r="A45" s="118"/>
      <c r="B45" s="111" t="s">
        <v>372</v>
      </c>
      <c r="C45" s="115">
        <v>421006</v>
      </c>
      <c r="D45" s="119">
        <v>1500000</v>
      </c>
      <c r="E45" s="120"/>
      <c r="F45" s="120"/>
      <c r="G45" s="120">
        <v>130074.97</v>
      </c>
      <c r="H45" s="120">
        <v>1249781.3500000001</v>
      </c>
      <c r="I45" s="102">
        <f t="shared" si="7"/>
        <v>1379856.32</v>
      </c>
      <c r="O45" s="102">
        <v>109610.51</v>
      </c>
      <c r="R45" s="125"/>
      <c r="V45" s="103">
        <f t="shared" si="2"/>
        <v>2869323.15</v>
      </c>
      <c r="W45" s="120">
        <v>1140170.8400000001</v>
      </c>
      <c r="X45" s="102">
        <f t="shared" si="4"/>
        <v>4009493.99</v>
      </c>
    </row>
    <row r="46" spans="1:24" s="102" customFormat="1">
      <c r="A46" s="118"/>
      <c r="B46" s="111" t="s">
        <v>373</v>
      </c>
      <c r="C46" s="115">
        <v>421007</v>
      </c>
      <c r="D46" s="119">
        <v>3200000</v>
      </c>
      <c r="E46" s="120"/>
      <c r="F46" s="120"/>
      <c r="G46" s="120">
        <v>279474.95</v>
      </c>
      <c r="H46" s="120">
        <v>3045816.5</v>
      </c>
      <c r="I46" s="102">
        <f t="shared" si="7"/>
        <v>3325291.45</v>
      </c>
      <c r="O46" s="102">
        <v>267242.40000000002</v>
      </c>
      <c r="R46" s="125"/>
      <c r="V46" s="103">
        <f t="shared" si="2"/>
        <v>6917825.3000000007</v>
      </c>
      <c r="W46" s="120">
        <v>2778574.1</v>
      </c>
      <c r="X46" s="102">
        <f t="shared" si="4"/>
        <v>9696399.4000000004</v>
      </c>
    </row>
    <row r="47" spans="1:24" s="102" customFormat="1">
      <c r="A47" s="118"/>
      <c r="B47" s="111" t="s">
        <v>374</v>
      </c>
      <c r="C47" s="115">
        <v>421011</v>
      </c>
      <c r="D47" s="119">
        <v>500</v>
      </c>
      <c r="E47" s="120"/>
      <c r="F47" s="120"/>
      <c r="G47" s="120">
        <v>0</v>
      </c>
      <c r="H47" s="120">
        <v>0</v>
      </c>
      <c r="I47" s="102">
        <f t="shared" si="7"/>
        <v>0</v>
      </c>
      <c r="V47" s="103">
        <f t="shared" si="2"/>
        <v>0</v>
      </c>
      <c r="W47" s="120">
        <v>0</v>
      </c>
    </row>
    <row r="48" spans="1:24" s="102" customFormat="1">
      <c r="A48" s="118"/>
      <c r="B48" s="111" t="s">
        <v>375</v>
      </c>
      <c r="C48" s="115">
        <v>421012</v>
      </c>
      <c r="D48" s="119">
        <v>3000000</v>
      </c>
      <c r="E48" s="120"/>
      <c r="F48" s="120"/>
      <c r="G48" s="120">
        <v>31485.29</v>
      </c>
      <c r="H48" s="120">
        <v>3188009.82</v>
      </c>
      <c r="I48" s="102">
        <f t="shared" si="7"/>
        <v>3219495.11</v>
      </c>
      <c r="V48" s="103">
        <f t="shared" si="2"/>
        <v>6438990.2199999997</v>
      </c>
      <c r="W48" s="120">
        <v>3188009.82</v>
      </c>
      <c r="X48" s="102">
        <f t="shared" si="4"/>
        <v>9627000.0399999991</v>
      </c>
    </row>
    <row r="49" spans="1:25" s="102" customFormat="1">
      <c r="A49" s="118"/>
      <c r="B49" s="111" t="s">
        <v>376</v>
      </c>
      <c r="C49" s="115">
        <v>421013</v>
      </c>
      <c r="D49" s="119">
        <v>70000</v>
      </c>
      <c r="E49" s="120"/>
      <c r="F49" s="120"/>
      <c r="G49" s="120">
        <v>0</v>
      </c>
      <c r="H49" s="120">
        <v>43011.64</v>
      </c>
      <c r="I49" s="102">
        <f t="shared" si="7"/>
        <v>43011.64</v>
      </c>
      <c r="V49" s="103">
        <f t="shared" si="2"/>
        <v>86023.28</v>
      </c>
      <c r="W49" s="120">
        <v>43011.64</v>
      </c>
      <c r="X49" s="102">
        <f t="shared" si="4"/>
        <v>129034.92</v>
      </c>
    </row>
    <row r="50" spans="1:25" s="102" customFormat="1">
      <c r="A50" s="118"/>
      <c r="B50" s="111" t="s">
        <v>377</v>
      </c>
      <c r="C50" s="115">
        <v>421014</v>
      </c>
      <c r="D50" s="119">
        <v>3000</v>
      </c>
      <c r="E50" s="120"/>
      <c r="F50" s="120"/>
      <c r="G50" s="120"/>
      <c r="H50" s="120">
        <v>3103.64</v>
      </c>
      <c r="I50" s="102">
        <f t="shared" si="7"/>
        <v>3103.64</v>
      </c>
      <c r="V50" s="103">
        <f t="shared" si="2"/>
        <v>6207.28</v>
      </c>
      <c r="W50" s="120">
        <v>3103.64</v>
      </c>
      <c r="X50" s="102">
        <f t="shared" si="4"/>
        <v>9310.92</v>
      </c>
    </row>
    <row r="51" spans="1:25" s="102" customFormat="1">
      <c r="A51" s="118"/>
      <c r="B51" s="111" t="s">
        <v>378</v>
      </c>
      <c r="C51" s="115">
        <v>421015</v>
      </c>
      <c r="D51" s="119">
        <v>700000</v>
      </c>
      <c r="E51" s="134">
        <v>49089</v>
      </c>
      <c r="F51" s="134">
        <v>49089</v>
      </c>
      <c r="G51" s="134">
        <v>55168</v>
      </c>
      <c r="H51" s="134">
        <v>635765</v>
      </c>
      <c r="I51" s="102">
        <f t="shared" si="7"/>
        <v>690933</v>
      </c>
      <c r="O51" s="102">
        <v>23546</v>
      </c>
      <c r="T51" s="125"/>
      <c r="V51" s="103">
        <f t="shared" si="2"/>
        <v>1405412</v>
      </c>
      <c r="W51" s="134">
        <v>612219</v>
      </c>
      <c r="X51" s="102">
        <f t="shared" si="4"/>
        <v>2017631</v>
      </c>
    </row>
    <row r="52" spans="1:25" s="102" customFormat="1">
      <c r="A52" s="118"/>
      <c r="B52" s="111" t="s">
        <v>379</v>
      </c>
      <c r="C52" s="115"/>
      <c r="D52" s="119">
        <v>500</v>
      </c>
      <c r="E52" s="134"/>
      <c r="F52" s="134"/>
      <c r="G52" s="134">
        <v>0</v>
      </c>
      <c r="H52" s="134">
        <v>510</v>
      </c>
      <c r="I52" s="102">
        <f t="shared" si="7"/>
        <v>510</v>
      </c>
      <c r="V52" s="103">
        <f t="shared" si="2"/>
        <v>1020</v>
      </c>
      <c r="W52" s="134">
        <v>510</v>
      </c>
      <c r="X52" s="102">
        <f t="shared" si="4"/>
        <v>1530</v>
      </c>
    </row>
    <row r="53" spans="1:25" s="102" customFormat="1">
      <c r="A53" s="118"/>
      <c r="B53" s="121" t="s">
        <v>55</v>
      </c>
      <c r="C53" s="115"/>
      <c r="D53" s="151">
        <f>SUM(D41:D52)</f>
        <v>19334000</v>
      </c>
      <c r="E53" s="151">
        <f>SUM(E41:E52)</f>
        <v>49089</v>
      </c>
      <c r="F53" s="151">
        <f>SUM(F41:F52)</f>
        <v>49089</v>
      </c>
      <c r="G53" s="151">
        <f>SUM(G41:G52)</f>
        <v>2261216.14</v>
      </c>
      <c r="H53" s="151">
        <f>SUM(H41:H52)</f>
        <v>17707974.68</v>
      </c>
      <c r="V53" s="103">
        <f t="shared" si="2"/>
        <v>19969190.82</v>
      </c>
      <c r="W53" s="122">
        <f>SUM(W41:W52)</f>
        <v>17047932.98</v>
      </c>
      <c r="X53" s="102">
        <f>SUM(X41:X52)</f>
        <v>57646356.320000008</v>
      </c>
    </row>
    <row r="54" spans="1:25" s="102" customFormat="1">
      <c r="A54" s="114" t="s">
        <v>381</v>
      </c>
      <c r="B54" s="111"/>
      <c r="C54" s="115"/>
      <c r="D54" s="152"/>
      <c r="E54" s="153"/>
      <c r="F54" s="153"/>
      <c r="G54" s="153"/>
      <c r="H54" s="153"/>
      <c r="V54" s="103">
        <f t="shared" si="2"/>
        <v>0</v>
      </c>
      <c r="W54" s="120"/>
      <c r="X54" s="102">
        <f t="shared" si="4"/>
        <v>0</v>
      </c>
    </row>
    <row r="55" spans="1:25" s="102" customFormat="1">
      <c r="A55" s="114" t="s">
        <v>382</v>
      </c>
      <c r="B55" s="111"/>
      <c r="C55" s="115">
        <v>431002</v>
      </c>
      <c r="D55" s="154"/>
      <c r="E55" s="155"/>
      <c r="F55" s="155"/>
      <c r="G55" s="155"/>
      <c r="H55" s="155"/>
      <c r="V55" s="103">
        <f t="shared" si="2"/>
        <v>0</v>
      </c>
      <c r="W55" s="117"/>
      <c r="X55" s="102">
        <f t="shared" si="4"/>
        <v>0</v>
      </c>
    </row>
    <row r="56" spans="1:25" s="102" customFormat="1">
      <c r="A56" s="118"/>
      <c r="B56" s="111" t="s">
        <v>383</v>
      </c>
      <c r="C56" s="115"/>
      <c r="D56" s="152">
        <v>22869500</v>
      </c>
      <c r="E56" s="153"/>
      <c r="F56" s="153"/>
      <c r="G56" s="153">
        <v>0</v>
      </c>
      <c r="H56" s="153">
        <v>4449676</v>
      </c>
      <c r="I56" s="102">
        <f t="shared" ref="I56:I57" si="8">SUM(G56:H56)</f>
        <v>4449676</v>
      </c>
      <c r="V56" s="103">
        <f t="shared" si="2"/>
        <v>8899352</v>
      </c>
      <c r="W56" s="120">
        <v>4449676</v>
      </c>
      <c r="X56" s="102">
        <f t="shared" si="4"/>
        <v>13349028</v>
      </c>
    </row>
    <row r="57" spans="1:25" s="102" customFormat="1">
      <c r="A57" s="118"/>
      <c r="B57" s="111" t="s">
        <v>384</v>
      </c>
      <c r="C57" s="115"/>
      <c r="D57" s="152"/>
      <c r="E57" s="153"/>
      <c r="F57" s="153"/>
      <c r="G57" s="153"/>
      <c r="H57" s="153"/>
      <c r="I57" s="102">
        <f t="shared" si="8"/>
        <v>0</v>
      </c>
      <c r="V57" s="103">
        <f t="shared" si="2"/>
        <v>0</v>
      </c>
      <c r="W57" s="120"/>
      <c r="X57" s="102">
        <f t="shared" si="4"/>
        <v>0</v>
      </c>
    </row>
    <row r="58" spans="1:25" s="102" customFormat="1">
      <c r="A58" s="118"/>
      <c r="B58" s="121" t="s">
        <v>55</v>
      </c>
      <c r="C58" s="115"/>
      <c r="D58" s="151">
        <f>SUM(D56:D57)</f>
        <v>22869500</v>
      </c>
      <c r="E58" s="151">
        <f>SUM(E56:E57)</f>
        <v>0</v>
      </c>
      <c r="F58" s="151">
        <f>SUM(F56:F57)</f>
        <v>0</v>
      </c>
      <c r="G58" s="151">
        <f>SUM(G56:G57)</f>
        <v>0</v>
      </c>
      <c r="H58" s="151">
        <f>SUM(H56:H57)</f>
        <v>4449676</v>
      </c>
      <c r="V58" s="103">
        <f t="shared" ref="V58" si="9">SUM(G58:U58)</f>
        <v>4449676</v>
      </c>
      <c r="W58" s="122">
        <f>SUM(W56:W57)</f>
        <v>4449676</v>
      </c>
      <c r="X58" s="102">
        <f>SUM(X56:X57)</f>
        <v>13349028</v>
      </c>
    </row>
    <row r="59" spans="1:25" s="102" customFormat="1" ht="27" customHeight="1">
      <c r="A59" s="135"/>
      <c r="B59" s="136" t="s">
        <v>412</v>
      </c>
      <c r="C59" s="137"/>
      <c r="D59" s="156">
        <f>SUM(D13,D23:D24,D27,D34,D53,D58)</f>
        <v>42700000</v>
      </c>
      <c r="E59" s="156">
        <f>SUM(E13,E22,E23,E27,E30,E34,E36,E53,E58)</f>
        <v>49129</v>
      </c>
      <c r="F59" s="156">
        <f>SUM(F13,F23,F27,F30,F34,F36,F53,F58)</f>
        <v>49129</v>
      </c>
      <c r="G59" s="156">
        <f>SUM(G13,G23,G27,G30,G34,G36,G53,G58)</f>
        <v>2303565.92</v>
      </c>
      <c r="H59" s="156">
        <f>SUM(H13,H23,H27,H30,H34,H36,H53,H58)</f>
        <v>22516091.739999998</v>
      </c>
      <c r="V59" s="103">
        <f>SUM(V9:V57)</f>
        <v>70692658.219999999</v>
      </c>
      <c r="W59" s="138">
        <f>SUM(W13,W23,W27,W30,W34,W36,W53,W58)</f>
        <v>21832730.5</v>
      </c>
      <c r="X59" s="102">
        <f t="shared" si="4"/>
        <v>92525388.719999999</v>
      </c>
      <c r="Y59" s="102">
        <f>SUM(V59+W59)</f>
        <v>92525388.719999999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C89"/>
  <sheetViews>
    <sheetView topLeftCell="A73" workbookViewId="0">
      <pane xSplit="6" topLeftCell="G1" activePane="topRight" state="frozen"/>
      <selection pane="topRight" activeCell="E68" sqref="E68"/>
    </sheetView>
  </sheetViews>
  <sheetFormatPr defaultRowHeight="23.25"/>
  <cols>
    <col min="1" max="1" width="3.375" style="99" customWidth="1"/>
    <col min="2" max="2" width="44.125" style="100" customWidth="1"/>
    <col min="3" max="3" width="9" style="101"/>
    <col min="4" max="8" width="11.875" style="100" customWidth="1"/>
    <col min="9" max="9" width="12.375" style="51" customWidth="1"/>
    <col min="10" max="19" width="9" style="51"/>
    <col min="20" max="20" width="9.875" style="51" bestFit="1" customWidth="1"/>
    <col min="21" max="21" width="9" style="51"/>
    <col min="22" max="22" width="9.875" style="52" bestFit="1" customWidth="1"/>
    <col min="23" max="23" width="11.875" style="100" customWidth="1"/>
    <col min="24" max="24" width="11" style="51" customWidth="1"/>
    <col min="25" max="25" width="10.5" style="51" customWidth="1"/>
    <col min="26" max="55" width="9" style="51"/>
    <col min="56" max="16384" width="9" style="100"/>
  </cols>
  <sheetData>
    <row r="1" spans="1:24">
      <c r="A1" s="211" t="s">
        <v>0</v>
      </c>
      <c r="B1" s="211"/>
      <c r="C1" s="211"/>
      <c r="D1" s="211"/>
      <c r="E1" s="211"/>
      <c r="F1" s="211"/>
      <c r="G1" s="51"/>
      <c r="H1" s="51"/>
      <c r="W1" s="51"/>
    </row>
    <row r="2" spans="1:24">
      <c r="A2" s="211" t="s">
        <v>339</v>
      </c>
      <c r="B2" s="211"/>
      <c r="C2" s="211"/>
      <c r="D2" s="211"/>
      <c r="E2" s="211"/>
      <c r="F2" s="211"/>
      <c r="G2" s="51"/>
      <c r="H2" s="51"/>
      <c r="W2" s="51"/>
    </row>
    <row r="3" spans="1:24">
      <c r="A3" s="212" t="s">
        <v>3</v>
      </c>
      <c r="B3" s="212"/>
      <c r="C3" s="212"/>
      <c r="D3" s="212"/>
      <c r="E3" s="212"/>
      <c r="F3" s="212"/>
      <c r="G3" s="51"/>
      <c r="H3" s="51"/>
      <c r="W3" s="51"/>
    </row>
    <row r="4" spans="1:24">
      <c r="A4" s="53" t="s">
        <v>340</v>
      </c>
      <c r="B4" s="54"/>
      <c r="C4" s="54"/>
      <c r="D4" s="54"/>
      <c r="E4" s="54"/>
      <c r="F4" s="54"/>
      <c r="G4" s="54"/>
      <c r="H4" s="54"/>
      <c r="W4" s="54"/>
    </row>
    <row r="5" spans="1:24">
      <c r="A5" s="55"/>
      <c r="B5" s="213" t="s">
        <v>4</v>
      </c>
      <c r="C5" s="214" t="s">
        <v>5</v>
      </c>
      <c r="D5" s="214" t="s">
        <v>341</v>
      </c>
      <c r="E5" s="56" t="s">
        <v>342</v>
      </c>
      <c r="F5" s="56" t="s">
        <v>106</v>
      </c>
      <c r="G5" s="56" t="s">
        <v>342</v>
      </c>
      <c r="H5" s="56" t="s">
        <v>106</v>
      </c>
      <c r="W5" s="56" t="s">
        <v>106</v>
      </c>
    </row>
    <row r="6" spans="1:24">
      <c r="A6" s="57"/>
      <c r="B6" s="213"/>
      <c r="C6" s="215"/>
      <c r="D6" s="215"/>
      <c r="E6" s="58" t="s">
        <v>343</v>
      </c>
      <c r="F6" s="58" t="s">
        <v>343</v>
      </c>
      <c r="G6" s="58" t="s">
        <v>343</v>
      </c>
      <c r="H6" s="58" t="s">
        <v>343</v>
      </c>
      <c r="W6" s="58" t="s">
        <v>343</v>
      </c>
    </row>
    <row r="7" spans="1:24">
      <c r="A7" s="59" t="s">
        <v>344</v>
      </c>
      <c r="B7" s="60"/>
      <c r="C7" s="61"/>
      <c r="D7" s="62"/>
      <c r="E7" s="58"/>
      <c r="F7" s="58"/>
      <c r="G7" s="58"/>
      <c r="H7" s="58"/>
      <c r="W7" s="58"/>
    </row>
    <row r="8" spans="1:24">
      <c r="A8" s="63" t="s">
        <v>119</v>
      </c>
      <c r="B8" s="60"/>
      <c r="C8" s="64"/>
      <c r="D8" s="65"/>
      <c r="E8" s="66"/>
      <c r="F8" s="66"/>
      <c r="G8" s="66"/>
      <c r="H8" s="66"/>
      <c r="W8" s="66"/>
    </row>
    <row r="9" spans="1:24">
      <c r="A9" s="67"/>
      <c r="B9" s="60" t="s">
        <v>345</v>
      </c>
      <c r="C9" s="64">
        <v>411001</v>
      </c>
      <c r="D9" s="68">
        <v>80000</v>
      </c>
      <c r="E9" s="69"/>
      <c r="F9" s="69"/>
      <c r="G9" s="69">
        <v>0</v>
      </c>
      <c r="H9" s="69">
        <v>89243.4</v>
      </c>
      <c r="I9" s="51">
        <f>SUM(G9:H9)</f>
        <v>89243.4</v>
      </c>
      <c r="V9" s="52">
        <f>SUM(G9:U9)</f>
        <v>178486.8</v>
      </c>
      <c r="W9" s="69">
        <v>89243.4</v>
      </c>
      <c r="X9" s="51">
        <f t="shared" ref="X9:X12" si="0">SUM(V9:W9)</f>
        <v>267730.19999999995</v>
      </c>
    </row>
    <row r="10" spans="1:24">
      <c r="A10" s="67"/>
      <c r="B10" s="60" t="s">
        <v>346</v>
      </c>
      <c r="C10" s="64">
        <v>411002</v>
      </c>
      <c r="D10" s="68">
        <v>40000</v>
      </c>
      <c r="E10" s="69"/>
      <c r="F10" s="69"/>
      <c r="G10" s="69">
        <v>3358.17</v>
      </c>
      <c r="H10" s="69">
        <v>37570.74</v>
      </c>
      <c r="I10" s="51">
        <f t="shared" ref="I10:I12" si="1">SUM(G10:H10)</f>
        <v>40928.909999999996</v>
      </c>
      <c r="O10" s="51">
        <v>3406.54</v>
      </c>
      <c r="V10" s="52">
        <f t="shared" ref="V10:V74" si="2">SUM(G10:U10)</f>
        <v>85264.359999999986</v>
      </c>
      <c r="W10" s="69">
        <v>34164.199999999997</v>
      </c>
      <c r="X10" s="51">
        <f t="shared" si="0"/>
        <v>119428.55999999998</v>
      </c>
    </row>
    <row r="11" spans="1:24">
      <c r="A11" s="67"/>
      <c r="B11" s="60" t="s">
        <v>347</v>
      </c>
      <c r="C11" s="64">
        <v>411003</v>
      </c>
      <c r="D11" s="68">
        <v>9000</v>
      </c>
      <c r="E11" s="69"/>
      <c r="F11" s="69"/>
      <c r="G11" s="69">
        <v>0</v>
      </c>
      <c r="H11" s="69">
        <v>10130</v>
      </c>
      <c r="I11" s="51">
        <f t="shared" si="1"/>
        <v>10130</v>
      </c>
      <c r="V11" s="52">
        <f t="shared" si="2"/>
        <v>20260</v>
      </c>
      <c r="W11" s="69">
        <v>10130</v>
      </c>
      <c r="X11" s="51">
        <f t="shared" si="0"/>
        <v>30390</v>
      </c>
    </row>
    <row r="12" spans="1:24">
      <c r="A12" s="67"/>
      <c r="B12" s="60" t="s">
        <v>348</v>
      </c>
      <c r="C12" s="64"/>
      <c r="D12" s="68">
        <v>500</v>
      </c>
      <c r="E12" s="69"/>
      <c r="F12" s="69"/>
      <c r="G12" s="69">
        <v>0</v>
      </c>
      <c r="H12" s="69">
        <v>0</v>
      </c>
      <c r="I12" s="51">
        <f t="shared" si="1"/>
        <v>0</v>
      </c>
      <c r="V12" s="52">
        <f t="shared" si="2"/>
        <v>0</v>
      </c>
      <c r="W12" s="69">
        <v>0</v>
      </c>
      <c r="X12" s="51">
        <f t="shared" si="0"/>
        <v>0</v>
      </c>
    </row>
    <row r="13" spans="1:24">
      <c r="A13" s="67"/>
      <c r="B13" s="70" t="s">
        <v>55</v>
      </c>
      <c r="C13" s="64"/>
      <c r="D13" s="71">
        <f>SUM(D9:D12)</f>
        <v>129500</v>
      </c>
      <c r="E13" s="72">
        <f>SUM(E9:E12)</f>
        <v>0</v>
      </c>
      <c r="F13" s="72">
        <f>SUM(F8:F12)</f>
        <v>0</v>
      </c>
      <c r="G13" s="72">
        <f>SUM(G9:G12)</f>
        <v>3358.17</v>
      </c>
      <c r="H13" s="72">
        <f>SUM(H8:H12)</f>
        <v>136944.13999999998</v>
      </c>
      <c r="V13" s="52">
        <f t="shared" si="2"/>
        <v>140302.31</v>
      </c>
      <c r="W13" s="72">
        <f>SUM(W8:W12)</f>
        <v>133537.59999999998</v>
      </c>
      <c r="X13" s="51">
        <f>SUM(X9:X12)</f>
        <v>417548.75999999995</v>
      </c>
    </row>
    <row r="14" spans="1:24">
      <c r="A14" s="63" t="s">
        <v>349</v>
      </c>
      <c r="B14" s="60"/>
      <c r="C14" s="64"/>
      <c r="D14" s="65"/>
      <c r="E14" s="73"/>
      <c r="F14" s="73"/>
      <c r="G14" s="73"/>
      <c r="H14" s="73"/>
      <c r="V14" s="52">
        <f t="shared" si="2"/>
        <v>0</v>
      </c>
      <c r="W14" s="73"/>
    </row>
    <row r="15" spans="1:24">
      <c r="A15" s="67"/>
      <c r="B15" s="60" t="s">
        <v>350</v>
      </c>
      <c r="C15" s="64">
        <v>412103</v>
      </c>
      <c r="D15" s="68">
        <v>1000</v>
      </c>
      <c r="E15" s="69"/>
      <c r="F15" s="69">
        <v>1125.2</v>
      </c>
      <c r="G15" s="69">
        <v>0</v>
      </c>
      <c r="H15" s="69">
        <v>1125.2</v>
      </c>
      <c r="I15" s="51">
        <f t="shared" ref="I15:I22" si="3">SUM(G15:H15)</f>
        <v>1125.2</v>
      </c>
      <c r="V15" s="52">
        <f t="shared" si="2"/>
        <v>2250.4</v>
      </c>
      <c r="W15" s="69">
        <v>1125.2</v>
      </c>
      <c r="X15" s="51">
        <f>SUM(V15:W15)</f>
        <v>3375.6000000000004</v>
      </c>
    </row>
    <row r="16" spans="1:24">
      <c r="A16" s="67"/>
      <c r="B16" s="60" t="s">
        <v>351</v>
      </c>
      <c r="C16" s="64">
        <v>412104</v>
      </c>
      <c r="D16" s="68">
        <v>1000</v>
      </c>
      <c r="E16" s="69"/>
      <c r="F16" s="69">
        <v>0</v>
      </c>
      <c r="G16" s="69">
        <v>0</v>
      </c>
      <c r="H16" s="69">
        <v>0</v>
      </c>
      <c r="I16" s="51">
        <f t="shared" si="3"/>
        <v>0</v>
      </c>
      <c r="V16" s="52">
        <f t="shared" si="2"/>
        <v>0</v>
      </c>
      <c r="W16" s="69">
        <v>0</v>
      </c>
      <c r="X16" s="51">
        <f t="shared" ref="X16:X89" si="4">SUM(V16:W16)</f>
        <v>0</v>
      </c>
    </row>
    <row r="17" spans="1:24">
      <c r="A17" s="67"/>
      <c r="B17" s="60" t="s">
        <v>352</v>
      </c>
      <c r="C17" s="64">
        <v>412106</v>
      </c>
      <c r="D17" s="68">
        <v>1000</v>
      </c>
      <c r="E17" s="69"/>
      <c r="F17" s="69">
        <v>0</v>
      </c>
      <c r="G17" s="69">
        <v>0</v>
      </c>
      <c r="H17" s="69">
        <v>0</v>
      </c>
      <c r="I17" s="51">
        <f t="shared" si="3"/>
        <v>0</v>
      </c>
      <c r="V17" s="52">
        <f t="shared" si="2"/>
        <v>0</v>
      </c>
      <c r="W17" s="69">
        <v>0</v>
      </c>
      <c r="X17" s="51">
        <f t="shared" si="4"/>
        <v>0</v>
      </c>
    </row>
    <row r="18" spans="1:24">
      <c r="A18" s="67"/>
      <c r="B18" s="60" t="s">
        <v>353</v>
      </c>
      <c r="C18" s="64">
        <v>412128</v>
      </c>
      <c r="D18" s="68">
        <v>500</v>
      </c>
      <c r="E18" s="69">
        <v>4</v>
      </c>
      <c r="F18" s="69">
        <v>620</v>
      </c>
      <c r="G18" s="69">
        <v>140</v>
      </c>
      <c r="H18" s="69">
        <v>480</v>
      </c>
      <c r="I18" s="51">
        <f t="shared" si="3"/>
        <v>620</v>
      </c>
      <c r="U18" s="74"/>
      <c r="V18" s="52">
        <f t="shared" si="2"/>
        <v>1240</v>
      </c>
      <c r="W18" s="69">
        <v>480</v>
      </c>
      <c r="X18" s="51">
        <f t="shared" si="4"/>
        <v>1720</v>
      </c>
    </row>
    <row r="19" spans="1:24">
      <c r="A19" s="67"/>
      <c r="B19" s="60" t="s">
        <v>354</v>
      </c>
      <c r="C19" s="64">
        <v>412199</v>
      </c>
      <c r="D19" s="68">
        <v>2000</v>
      </c>
      <c r="E19" s="69"/>
      <c r="F19" s="69">
        <v>11888</v>
      </c>
      <c r="G19" s="69">
        <v>198</v>
      </c>
      <c r="H19" s="69">
        <v>11690</v>
      </c>
      <c r="I19" s="51">
        <f t="shared" si="3"/>
        <v>11888</v>
      </c>
      <c r="J19" s="74"/>
      <c r="O19" s="51">
        <v>4524</v>
      </c>
      <c r="U19" s="74"/>
      <c r="V19" s="52">
        <f t="shared" si="2"/>
        <v>28300</v>
      </c>
      <c r="W19" s="69">
        <v>7166</v>
      </c>
      <c r="X19" s="51">
        <f t="shared" si="4"/>
        <v>35466</v>
      </c>
    </row>
    <row r="20" spans="1:24">
      <c r="A20" s="67"/>
      <c r="B20" s="60" t="s">
        <v>355</v>
      </c>
      <c r="C20" s="64">
        <v>412202</v>
      </c>
      <c r="D20" s="68">
        <v>500</v>
      </c>
      <c r="E20" s="69"/>
      <c r="F20" s="69">
        <v>1800</v>
      </c>
      <c r="G20" s="69">
        <v>400</v>
      </c>
      <c r="H20" s="69">
        <v>1400</v>
      </c>
      <c r="I20" s="51">
        <f t="shared" si="3"/>
        <v>1800</v>
      </c>
      <c r="V20" s="52">
        <f t="shared" si="2"/>
        <v>3600</v>
      </c>
      <c r="W20" s="69">
        <v>1400</v>
      </c>
      <c r="X20" s="51">
        <f t="shared" si="4"/>
        <v>5000</v>
      </c>
    </row>
    <row r="21" spans="1:24">
      <c r="A21" s="67"/>
      <c r="B21" s="60" t="s">
        <v>356</v>
      </c>
      <c r="C21" s="64">
        <v>412210</v>
      </c>
      <c r="D21" s="68">
        <v>40000</v>
      </c>
      <c r="E21" s="69"/>
      <c r="F21" s="69">
        <v>53483</v>
      </c>
      <c r="G21" s="69"/>
      <c r="H21" s="69">
        <v>53483</v>
      </c>
      <c r="I21" s="51">
        <f t="shared" si="3"/>
        <v>53483</v>
      </c>
      <c r="J21" s="74"/>
      <c r="K21" s="74"/>
      <c r="O21" s="51">
        <v>11349</v>
      </c>
      <c r="V21" s="52">
        <f t="shared" si="2"/>
        <v>118315</v>
      </c>
      <c r="W21" s="69">
        <v>42134</v>
      </c>
      <c r="X21" s="51">
        <f t="shared" si="4"/>
        <v>160449</v>
      </c>
    </row>
    <row r="22" spans="1:24">
      <c r="A22" s="67"/>
      <c r="B22" s="60" t="s">
        <v>357</v>
      </c>
      <c r="C22" s="64">
        <v>412399</v>
      </c>
      <c r="D22" s="68">
        <v>500</v>
      </c>
      <c r="E22" s="69"/>
      <c r="F22" s="69">
        <v>380</v>
      </c>
      <c r="G22" s="69">
        <v>100</v>
      </c>
      <c r="H22" s="69">
        <v>280</v>
      </c>
      <c r="I22" s="51">
        <f t="shared" si="3"/>
        <v>380</v>
      </c>
      <c r="J22" s="74"/>
      <c r="O22" s="51">
        <v>40</v>
      </c>
      <c r="U22" s="74"/>
      <c r="V22" s="52">
        <f t="shared" si="2"/>
        <v>800</v>
      </c>
      <c r="W22" s="69">
        <v>240</v>
      </c>
      <c r="X22" s="51">
        <f t="shared" si="4"/>
        <v>1040</v>
      </c>
    </row>
    <row r="23" spans="1:24">
      <c r="A23" s="67"/>
      <c r="B23" s="70" t="s">
        <v>55</v>
      </c>
      <c r="C23" s="75"/>
      <c r="D23" s="71">
        <f>SUM(D15:D22)</f>
        <v>46500</v>
      </c>
      <c r="E23" s="76">
        <f>SUM(E14:E22)</f>
        <v>4</v>
      </c>
      <c r="F23" s="76">
        <f>SUM(F15:F22)</f>
        <v>69296.2</v>
      </c>
      <c r="G23" s="76">
        <f>SUM(G14:G22)</f>
        <v>838</v>
      </c>
      <c r="H23" s="76">
        <f>SUM(H15:H22)</f>
        <v>68458.2</v>
      </c>
      <c r="V23" s="52">
        <f t="shared" si="2"/>
        <v>69296.2</v>
      </c>
      <c r="W23" s="76">
        <f>SUM(W15:W22)</f>
        <v>52545.2</v>
      </c>
      <c r="X23" s="51">
        <f>SUM(X15:X22)</f>
        <v>207050.6</v>
      </c>
    </row>
    <row r="24" spans="1:24">
      <c r="A24" s="63" t="s">
        <v>358</v>
      </c>
      <c r="B24" s="60"/>
      <c r="C24" s="64"/>
      <c r="D24" s="68"/>
      <c r="E24" s="66"/>
      <c r="F24" s="66"/>
      <c r="G24" s="66"/>
      <c r="H24" s="66"/>
      <c r="V24" s="52">
        <f t="shared" si="2"/>
        <v>0</v>
      </c>
      <c r="W24" s="66"/>
      <c r="X24" s="51">
        <f t="shared" si="4"/>
        <v>0</v>
      </c>
    </row>
    <row r="25" spans="1:24">
      <c r="A25" s="67"/>
      <c r="B25" s="60" t="s">
        <v>359</v>
      </c>
      <c r="C25" s="64">
        <v>413003</v>
      </c>
      <c r="D25" s="68">
        <v>170000</v>
      </c>
      <c r="E25" s="69"/>
      <c r="F25" s="69">
        <v>148610.32999999999</v>
      </c>
      <c r="G25" s="69">
        <v>38153.61</v>
      </c>
      <c r="H25" s="69">
        <v>110456.72</v>
      </c>
      <c r="I25" s="51">
        <f t="shared" ref="I25:I26" si="5">SUM(G25:H25)</f>
        <v>148610.33000000002</v>
      </c>
      <c r="U25" s="74"/>
      <c r="V25" s="52">
        <f t="shared" si="2"/>
        <v>297220.66000000003</v>
      </c>
      <c r="W25" s="69">
        <v>110456.72</v>
      </c>
      <c r="X25" s="51">
        <f t="shared" si="4"/>
        <v>407677.38</v>
      </c>
    </row>
    <row r="26" spans="1:24">
      <c r="A26" s="67"/>
      <c r="B26" s="60" t="s">
        <v>360</v>
      </c>
      <c r="C26" s="64">
        <v>413004</v>
      </c>
      <c r="D26" s="68"/>
      <c r="E26" s="69">
        <v>0</v>
      </c>
      <c r="F26" s="69">
        <v>282</v>
      </c>
      <c r="G26" s="69">
        <v>0</v>
      </c>
      <c r="H26" s="69">
        <v>282</v>
      </c>
      <c r="I26" s="51">
        <f t="shared" si="5"/>
        <v>282</v>
      </c>
      <c r="T26" s="74"/>
      <c r="V26" s="52">
        <f t="shared" si="2"/>
        <v>564</v>
      </c>
      <c r="W26" s="69">
        <v>282</v>
      </c>
      <c r="X26" s="51">
        <f t="shared" si="4"/>
        <v>846</v>
      </c>
    </row>
    <row r="27" spans="1:24">
      <c r="A27" s="67"/>
      <c r="B27" s="70" t="s">
        <v>55</v>
      </c>
      <c r="C27" s="64"/>
      <c r="D27" s="71">
        <f>SUM(D25:D26)</f>
        <v>170000</v>
      </c>
      <c r="E27" s="76">
        <f>SUM(E25:E26)</f>
        <v>0</v>
      </c>
      <c r="F27" s="76">
        <f>SUM(F25:F26)</f>
        <v>148892.32999999999</v>
      </c>
      <c r="G27" s="76">
        <f>SUM(G25:G26)</f>
        <v>38153.61</v>
      </c>
      <c r="H27" s="76">
        <f>SUM(H25:H26)</f>
        <v>110738.72</v>
      </c>
      <c r="V27" s="52">
        <f t="shared" si="2"/>
        <v>148892.33000000002</v>
      </c>
      <c r="W27" s="76">
        <f>SUM(W25:W26)</f>
        <v>110738.72</v>
      </c>
      <c r="X27" s="51">
        <f>SUM(X25:X26)</f>
        <v>408523.38</v>
      </c>
    </row>
    <row r="28" spans="1:24">
      <c r="A28" s="63" t="s">
        <v>361</v>
      </c>
      <c r="B28" s="60"/>
      <c r="C28" s="64"/>
      <c r="D28" s="68"/>
      <c r="E28" s="73"/>
      <c r="F28" s="73"/>
      <c r="G28" s="73"/>
      <c r="H28" s="73"/>
      <c r="V28" s="52">
        <f t="shared" si="2"/>
        <v>0</v>
      </c>
      <c r="W28" s="73"/>
      <c r="X28" s="51">
        <f t="shared" si="4"/>
        <v>0</v>
      </c>
    </row>
    <row r="29" spans="1:24">
      <c r="A29" s="63"/>
      <c r="B29" s="60"/>
      <c r="C29" s="64"/>
      <c r="D29" s="68">
        <v>0</v>
      </c>
      <c r="E29" s="66">
        <v>0</v>
      </c>
      <c r="F29" s="66"/>
      <c r="G29" s="66">
        <v>0</v>
      </c>
      <c r="H29" s="66"/>
      <c r="V29" s="52">
        <f t="shared" si="2"/>
        <v>0</v>
      </c>
      <c r="W29" s="66"/>
      <c r="X29" s="51">
        <f t="shared" si="4"/>
        <v>0</v>
      </c>
    </row>
    <row r="30" spans="1:24">
      <c r="A30" s="63"/>
      <c r="B30" s="70" t="s">
        <v>55</v>
      </c>
      <c r="C30" s="64"/>
      <c r="D30" s="77">
        <f>SUM(D29)</f>
        <v>0</v>
      </c>
      <c r="E30" s="77">
        <f>SUM(E29)</f>
        <v>0</v>
      </c>
      <c r="F30" s="77">
        <f>SUM(F29)</f>
        <v>0</v>
      </c>
      <c r="G30" s="77">
        <f>SUM(G29)</f>
        <v>0</v>
      </c>
      <c r="H30" s="77">
        <f>SUM(H29)</f>
        <v>0</v>
      </c>
      <c r="V30" s="52">
        <f t="shared" si="2"/>
        <v>0</v>
      </c>
      <c r="W30" s="77">
        <f>SUM(W29)</f>
        <v>0</v>
      </c>
      <c r="X30" s="51">
        <f t="shared" si="4"/>
        <v>0</v>
      </c>
    </row>
    <row r="31" spans="1:24">
      <c r="A31" s="63" t="s">
        <v>362</v>
      </c>
      <c r="B31" s="60"/>
      <c r="C31" s="64"/>
      <c r="D31" s="68"/>
      <c r="E31" s="73"/>
      <c r="F31" s="73"/>
      <c r="G31" s="73"/>
      <c r="H31" s="73"/>
      <c r="V31" s="52">
        <f t="shared" si="2"/>
        <v>0</v>
      </c>
      <c r="W31" s="73"/>
      <c r="X31" s="51">
        <f t="shared" si="4"/>
        <v>0</v>
      </c>
    </row>
    <row r="32" spans="1:24">
      <c r="A32" s="67"/>
      <c r="B32" s="60" t="s">
        <v>363</v>
      </c>
      <c r="C32" s="64">
        <v>415004</v>
      </c>
      <c r="D32" s="68">
        <v>80000</v>
      </c>
      <c r="E32" s="69"/>
      <c r="F32" s="69">
        <v>42000</v>
      </c>
      <c r="G32" s="69"/>
      <c r="H32" s="69">
        <v>42000</v>
      </c>
      <c r="I32" s="51">
        <f t="shared" ref="I32:I33" si="6">SUM(G32:H32)</f>
        <v>42000</v>
      </c>
      <c r="O32" s="51">
        <v>4000</v>
      </c>
      <c r="U32" s="74"/>
      <c r="V32" s="52">
        <f t="shared" si="2"/>
        <v>88000</v>
      </c>
      <c r="W32" s="69">
        <v>38000</v>
      </c>
      <c r="X32" s="51">
        <f t="shared" si="4"/>
        <v>126000</v>
      </c>
    </row>
    <row r="33" spans="1:24">
      <c r="A33" s="67"/>
      <c r="B33" s="60" t="s">
        <v>364</v>
      </c>
      <c r="C33" s="64">
        <v>415999</v>
      </c>
      <c r="D33" s="68">
        <v>1500</v>
      </c>
      <c r="E33" s="69">
        <v>0</v>
      </c>
      <c r="F33" s="69">
        <v>300</v>
      </c>
      <c r="G33" s="69">
        <v>0</v>
      </c>
      <c r="H33" s="69">
        <v>300</v>
      </c>
      <c r="I33" s="51">
        <f t="shared" si="6"/>
        <v>300</v>
      </c>
      <c r="V33" s="52">
        <f t="shared" si="2"/>
        <v>600</v>
      </c>
      <c r="W33" s="69">
        <v>300</v>
      </c>
      <c r="X33" s="51">
        <f t="shared" si="4"/>
        <v>900</v>
      </c>
    </row>
    <row r="34" spans="1:24">
      <c r="A34" s="57"/>
      <c r="B34" s="78" t="s">
        <v>55</v>
      </c>
      <c r="C34" s="79"/>
      <c r="D34" s="71">
        <f>SUM(D32:D33)</f>
        <v>81500</v>
      </c>
      <c r="E34" s="71">
        <f>SUM(E32:E33)</f>
        <v>0</v>
      </c>
      <c r="F34" s="71">
        <f>SUM(F32:F33)</f>
        <v>42300</v>
      </c>
      <c r="G34" s="71">
        <f>SUM(G32:G33)</f>
        <v>0</v>
      </c>
      <c r="H34" s="71">
        <f>SUM(H32:H33)</f>
        <v>42300</v>
      </c>
      <c r="V34" s="52">
        <f t="shared" si="2"/>
        <v>42300</v>
      </c>
      <c r="W34" s="71">
        <f>SUM(W32:W33)</f>
        <v>38300</v>
      </c>
      <c r="X34" s="51">
        <f>SUM(V32:W33)</f>
        <v>126900</v>
      </c>
    </row>
    <row r="35" spans="1:24">
      <c r="A35" s="80"/>
      <c r="B35" s="81"/>
      <c r="C35" s="82"/>
      <c r="D35" s="83"/>
      <c r="E35" s="83"/>
      <c r="F35" s="83"/>
      <c r="G35" s="83"/>
      <c r="H35" s="83"/>
      <c r="V35" s="52">
        <f t="shared" si="2"/>
        <v>0</v>
      </c>
      <c r="W35" s="83"/>
      <c r="X35" s="51">
        <f t="shared" si="4"/>
        <v>0</v>
      </c>
    </row>
    <row r="36" spans="1:24">
      <c r="A36" s="84" t="s">
        <v>365</v>
      </c>
      <c r="B36" s="85"/>
      <c r="C36" s="58"/>
      <c r="D36" s="86">
        <v>0</v>
      </c>
      <c r="E36" s="73">
        <v>0</v>
      </c>
      <c r="F36" s="73">
        <v>0</v>
      </c>
      <c r="G36" s="73">
        <v>0</v>
      </c>
      <c r="H36" s="73">
        <v>0</v>
      </c>
      <c r="V36" s="52">
        <f t="shared" si="2"/>
        <v>0</v>
      </c>
      <c r="W36" s="73">
        <v>0</v>
      </c>
      <c r="X36" s="51">
        <f t="shared" si="4"/>
        <v>0</v>
      </c>
    </row>
    <row r="37" spans="1:24">
      <c r="A37" s="63"/>
      <c r="B37" s="70" t="s">
        <v>55</v>
      </c>
      <c r="C37" s="64"/>
      <c r="D37" s="86">
        <f>SUM(D36)</f>
        <v>0</v>
      </c>
      <c r="E37" s="86">
        <f>SUM(E36)</f>
        <v>0</v>
      </c>
      <c r="F37" s="86">
        <f>SUM(F36)</f>
        <v>0</v>
      </c>
      <c r="G37" s="86">
        <f>SUM(G36)</f>
        <v>0</v>
      </c>
      <c r="H37" s="86">
        <f>SUM(H36)</f>
        <v>0</v>
      </c>
      <c r="V37" s="52">
        <f t="shared" si="2"/>
        <v>0</v>
      </c>
      <c r="W37" s="86">
        <f>SUM(W36)</f>
        <v>0</v>
      </c>
      <c r="X37" s="51">
        <f t="shared" si="4"/>
        <v>0</v>
      </c>
    </row>
    <row r="38" spans="1:24">
      <c r="A38" s="63" t="s">
        <v>366</v>
      </c>
      <c r="B38" s="60"/>
      <c r="C38" s="64"/>
      <c r="D38" s="65"/>
      <c r="E38" s="66"/>
      <c r="F38" s="66"/>
      <c r="G38" s="66"/>
      <c r="H38" s="66"/>
      <c r="V38" s="52">
        <f t="shared" si="2"/>
        <v>0</v>
      </c>
      <c r="W38" s="66"/>
      <c r="X38" s="51">
        <f t="shared" si="4"/>
        <v>0</v>
      </c>
    </row>
    <row r="39" spans="1:24">
      <c r="A39" s="63" t="s">
        <v>367</v>
      </c>
      <c r="B39" s="60"/>
      <c r="C39" s="64"/>
      <c r="D39" s="65"/>
      <c r="E39" s="66"/>
      <c r="F39" s="66"/>
      <c r="G39" s="66"/>
      <c r="H39" s="66"/>
      <c r="V39" s="52">
        <f t="shared" si="2"/>
        <v>0</v>
      </c>
      <c r="W39" s="66"/>
      <c r="X39" s="51">
        <f t="shared" si="4"/>
        <v>0</v>
      </c>
    </row>
    <row r="40" spans="1:24">
      <c r="A40" s="67"/>
      <c r="B40" s="60" t="s">
        <v>368</v>
      </c>
      <c r="C40" s="64">
        <v>421001</v>
      </c>
      <c r="D40" s="68">
        <v>350000</v>
      </c>
      <c r="E40" s="69"/>
      <c r="F40" s="69">
        <v>385846.01</v>
      </c>
      <c r="G40" s="69">
        <v>68115.14</v>
      </c>
      <c r="H40" s="69">
        <v>317730.87</v>
      </c>
      <c r="I40" s="51">
        <f t="shared" ref="I40:I52" si="7">SUM(G40:H40)</f>
        <v>385846.01</v>
      </c>
      <c r="O40" s="51">
        <v>31370.69</v>
      </c>
      <c r="U40" s="74"/>
      <c r="V40" s="52">
        <f t="shared" si="2"/>
        <v>803062.71</v>
      </c>
      <c r="W40" s="69">
        <v>286360.18</v>
      </c>
      <c r="X40" s="51">
        <f t="shared" si="4"/>
        <v>1089422.8899999999</v>
      </c>
    </row>
    <row r="41" spans="1:24">
      <c r="A41" s="67"/>
      <c r="B41" s="60" t="s">
        <v>369</v>
      </c>
      <c r="C41" s="64">
        <v>421002</v>
      </c>
      <c r="D41" s="68">
        <v>7600000</v>
      </c>
      <c r="E41" s="69"/>
      <c r="F41" s="69">
        <v>8211000.5499999998</v>
      </c>
      <c r="G41" s="69">
        <v>1425696.82</v>
      </c>
      <c r="H41" s="69">
        <v>6785303.7300000004</v>
      </c>
      <c r="I41" s="51">
        <f t="shared" si="7"/>
        <v>8211000.5500000007</v>
      </c>
      <c r="U41" s="74"/>
      <c r="V41" s="52">
        <f t="shared" si="2"/>
        <v>16422001.100000001</v>
      </c>
      <c r="W41" s="69">
        <v>6785303.7300000004</v>
      </c>
      <c r="X41" s="51">
        <f t="shared" si="4"/>
        <v>23207304.830000002</v>
      </c>
    </row>
    <row r="42" spans="1:24">
      <c r="A42" s="67"/>
      <c r="B42" s="60" t="s">
        <v>370</v>
      </c>
      <c r="C42" s="64">
        <v>421004</v>
      </c>
      <c r="D42" s="68">
        <v>2700000</v>
      </c>
      <c r="E42" s="69"/>
      <c r="F42" s="69">
        <v>2618434.66</v>
      </c>
      <c r="G42" s="69">
        <v>271200.96999999997</v>
      </c>
      <c r="H42" s="69">
        <v>2347233.69</v>
      </c>
      <c r="I42" s="51">
        <f t="shared" si="7"/>
        <v>2618434.66</v>
      </c>
      <c r="O42" s="51">
        <v>207378.18</v>
      </c>
      <c r="R42" s="74"/>
      <c r="V42" s="52">
        <f t="shared" si="2"/>
        <v>5444247.5</v>
      </c>
      <c r="W42" s="69">
        <v>2139855.5099999998</v>
      </c>
      <c r="X42" s="51">
        <f t="shared" si="4"/>
        <v>7584103.0099999998</v>
      </c>
    </row>
    <row r="43" spans="1:24">
      <c r="A43" s="67"/>
      <c r="B43" s="60" t="s">
        <v>371</v>
      </c>
      <c r="C43" s="64">
        <v>421005</v>
      </c>
      <c r="D43" s="68">
        <v>250000</v>
      </c>
      <c r="E43" s="69"/>
      <c r="F43" s="69">
        <v>91708.44</v>
      </c>
      <c r="G43" s="69"/>
      <c r="H43" s="69">
        <v>91708.44</v>
      </c>
      <c r="I43" s="51">
        <f t="shared" si="7"/>
        <v>91708.44</v>
      </c>
      <c r="O43" s="51">
        <v>20893.919999999998</v>
      </c>
      <c r="T43" s="74"/>
      <c r="V43" s="52">
        <f t="shared" si="2"/>
        <v>204310.8</v>
      </c>
      <c r="W43" s="69">
        <v>70814.52</v>
      </c>
      <c r="X43" s="51">
        <f t="shared" si="4"/>
        <v>275125.32</v>
      </c>
    </row>
    <row r="44" spans="1:24">
      <c r="A44" s="67"/>
      <c r="B44" s="60" t="s">
        <v>372</v>
      </c>
      <c r="C44" s="64">
        <v>421006</v>
      </c>
      <c r="D44" s="68">
        <v>1300000</v>
      </c>
      <c r="E44" s="69"/>
      <c r="F44" s="69">
        <v>1379856.32</v>
      </c>
      <c r="G44" s="69">
        <v>130074.97</v>
      </c>
      <c r="H44" s="69">
        <v>1249781.3500000001</v>
      </c>
      <c r="I44" s="51">
        <f t="shared" si="7"/>
        <v>1379856.32</v>
      </c>
      <c r="O44" s="51">
        <v>109610.51</v>
      </c>
      <c r="R44" s="74"/>
      <c r="V44" s="52">
        <f t="shared" si="2"/>
        <v>2869323.15</v>
      </c>
      <c r="W44" s="69">
        <v>1140170.8400000001</v>
      </c>
      <c r="X44" s="51">
        <f t="shared" si="4"/>
        <v>4009493.99</v>
      </c>
    </row>
    <row r="45" spans="1:24">
      <c r="A45" s="67"/>
      <c r="B45" s="60" t="s">
        <v>373</v>
      </c>
      <c r="C45" s="64">
        <v>421007</v>
      </c>
      <c r="D45" s="68">
        <v>2600000</v>
      </c>
      <c r="E45" s="69"/>
      <c r="F45" s="69">
        <v>3325291.45</v>
      </c>
      <c r="G45" s="69">
        <v>279474.95</v>
      </c>
      <c r="H45" s="69">
        <v>3045816.5</v>
      </c>
      <c r="I45" s="51">
        <f t="shared" si="7"/>
        <v>3325291.45</v>
      </c>
      <c r="O45" s="51">
        <v>267242.40000000002</v>
      </c>
      <c r="R45" s="74"/>
      <c r="V45" s="52">
        <f t="shared" si="2"/>
        <v>6917825.3000000007</v>
      </c>
      <c r="W45" s="69">
        <v>2778574.1</v>
      </c>
      <c r="X45" s="51">
        <f t="shared" si="4"/>
        <v>9696399.4000000004</v>
      </c>
    </row>
    <row r="46" spans="1:24">
      <c r="A46" s="67"/>
      <c r="B46" s="60" t="s">
        <v>374</v>
      </c>
      <c r="C46" s="64">
        <v>421011</v>
      </c>
      <c r="D46" s="68">
        <v>500</v>
      </c>
      <c r="E46" s="69"/>
      <c r="F46" s="69">
        <v>0</v>
      </c>
      <c r="G46" s="69">
        <v>0</v>
      </c>
      <c r="H46" s="69">
        <v>0</v>
      </c>
      <c r="I46" s="51">
        <f t="shared" si="7"/>
        <v>0</v>
      </c>
      <c r="V46" s="52">
        <f t="shared" si="2"/>
        <v>0</v>
      </c>
      <c r="W46" s="69">
        <v>0</v>
      </c>
    </row>
    <row r="47" spans="1:24">
      <c r="A47" s="67"/>
      <c r="B47" s="60" t="s">
        <v>375</v>
      </c>
      <c r="C47" s="64">
        <v>421012</v>
      </c>
      <c r="D47" s="68">
        <v>100000</v>
      </c>
      <c r="E47" s="69"/>
      <c r="F47" s="69">
        <v>3219495.11</v>
      </c>
      <c r="G47" s="69">
        <v>31485.29</v>
      </c>
      <c r="H47" s="69">
        <v>3188009.82</v>
      </c>
      <c r="I47" s="51">
        <f t="shared" si="7"/>
        <v>3219495.11</v>
      </c>
      <c r="V47" s="52">
        <f t="shared" si="2"/>
        <v>6438990.2199999997</v>
      </c>
      <c r="W47" s="69">
        <v>3188009.82</v>
      </c>
      <c r="X47" s="51">
        <f t="shared" si="4"/>
        <v>9627000.0399999991</v>
      </c>
    </row>
    <row r="48" spans="1:24">
      <c r="A48" s="67"/>
      <c r="B48" s="60" t="s">
        <v>376</v>
      </c>
      <c r="C48" s="64">
        <v>421013</v>
      </c>
      <c r="D48" s="68">
        <v>70000</v>
      </c>
      <c r="E48" s="69"/>
      <c r="F48" s="69">
        <v>43011.64</v>
      </c>
      <c r="G48" s="69">
        <v>0</v>
      </c>
      <c r="H48" s="69">
        <v>43011.64</v>
      </c>
      <c r="I48" s="51">
        <f t="shared" si="7"/>
        <v>43011.64</v>
      </c>
      <c r="V48" s="52">
        <f t="shared" si="2"/>
        <v>86023.28</v>
      </c>
      <c r="W48" s="69">
        <v>43011.64</v>
      </c>
      <c r="X48" s="51">
        <f t="shared" si="4"/>
        <v>129034.92</v>
      </c>
    </row>
    <row r="49" spans="1:24">
      <c r="A49" s="67"/>
      <c r="B49" s="60" t="s">
        <v>377</v>
      </c>
      <c r="C49" s="64">
        <v>421014</v>
      </c>
      <c r="D49" s="68">
        <v>1000</v>
      </c>
      <c r="E49" s="69"/>
      <c r="F49" s="69">
        <v>3103.64</v>
      </c>
      <c r="G49" s="69"/>
      <c r="H49" s="69">
        <v>3103.64</v>
      </c>
      <c r="I49" s="51">
        <f t="shared" si="7"/>
        <v>3103.64</v>
      </c>
      <c r="V49" s="52">
        <f t="shared" si="2"/>
        <v>6207.28</v>
      </c>
      <c r="W49" s="69">
        <v>3103.64</v>
      </c>
      <c r="X49" s="51">
        <f t="shared" si="4"/>
        <v>9310.92</v>
      </c>
    </row>
    <row r="50" spans="1:24">
      <c r="A50" s="67"/>
      <c r="B50" s="60" t="s">
        <v>378</v>
      </c>
      <c r="C50" s="64">
        <v>421015</v>
      </c>
      <c r="D50" s="68">
        <v>600000</v>
      </c>
      <c r="E50" s="87">
        <v>49029</v>
      </c>
      <c r="F50" s="87">
        <v>690933</v>
      </c>
      <c r="G50" s="87">
        <v>55168</v>
      </c>
      <c r="H50" s="87">
        <v>635765</v>
      </c>
      <c r="I50" s="51">
        <f t="shared" si="7"/>
        <v>690933</v>
      </c>
      <c r="O50" s="51">
        <v>23546</v>
      </c>
      <c r="T50" s="74"/>
      <c r="V50" s="52">
        <f t="shared" si="2"/>
        <v>1405412</v>
      </c>
      <c r="W50" s="87">
        <v>612219</v>
      </c>
      <c r="X50" s="51">
        <f t="shared" si="4"/>
        <v>2017631</v>
      </c>
    </row>
    <row r="51" spans="1:24">
      <c r="A51" s="67"/>
      <c r="B51" s="60" t="s">
        <v>379</v>
      </c>
      <c r="C51" s="64"/>
      <c r="D51" s="68">
        <v>500</v>
      </c>
      <c r="E51" s="87"/>
      <c r="F51" s="87">
        <v>510</v>
      </c>
      <c r="G51" s="87">
        <v>0</v>
      </c>
      <c r="H51" s="87">
        <v>510</v>
      </c>
      <c r="I51" s="51">
        <f t="shared" si="7"/>
        <v>510</v>
      </c>
      <c r="V51" s="52">
        <f t="shared" si="2"/>
        <v>1020</v>
      </c>
      <c r="W51" s="87">
        <v>510</v>
      </c>
      <c r="X51" s="51">
        <f t="shared" si="4"/>
        <v>1530</v>
      </c>
    </row>
    <row r="52" spans="1:24">
      <c r="A52" s="67"/>
      <c r="B52" s="60" t="s">
        <v>380</v>
      </c>
      <c r="C52" s="64">
        <v>421999</v>
      </c>
      <c r="D52" s="88">
        <v>500</v>
      </c>
      <c r="E52" s="89"/>
      <c r="F52" s="89">
        <v>0</v>
      </c>
      <c r="G52" s="89">
        <v>0</v>
      </c>
      <c r="H52" s="89">
        <v>0</v>
      </c>
      <c r="I52" s="51">
        <f t="shared" si="7"/>
        <v>0</v>
      </c>
      <c r="V52" s="52">
        <f t="shared" si="2"/>
        <v>0</v>
      </c>
      <c r="W52" s="89">
        <v>0</v>
      </c>
      <c r="X52" s="51">
        <f t="shared" si="4"/>
        <v>0</v>
      </c>
    </row>
    <row r="53" spans="1:24">
      <c r="A53" s="67"/>
      <c r="B53" s="70" t="s">
        <v>55</v>
      </c>
      <c r="C53" s="64"/>
      <c r="D53" s="71">
        <f>SUM(D40:D52)</f>
        <v>15572500</v>
      </c>
      <c r="E53" s="71">
        <f>SUM(E40:E52)</f>
        <v>49029</v>
      </c>
      <c r="F53" s="71">
        <f>SUM(F40:F52)</f>
        <v>19969190.82</v>
      </c>
      <c r="G53" s="71">
        <f>SUM(G40:G52)</f>
        <v>2261216.14</v>
      </c>
      <c r="H53" s="71">
        <f>SUM(H40:H52)</f>
        <v>17707974.68</v>
      </c>
      <c r="V53" s="52">
        <f t="shared" si="2"/>
        <v>19969190.82</v>
      </c>
      <c r="W53" s="71">
        <f>SUM(W40:W52)</f>
        <v>17047932.98</v>
      </c>
      <c r="X53" s="51">
        <f>SUM(X40:X52)</f>
        <v>57646356.320000008</v>
      </c>
    </row>
    <row r="54" spans="1:24">
      <c r="A54" s="63" t="s">
        <v>381</v>
      </c>
      <c r="B54" s="60"/>
      <c r="C54" s="64"/>
      <c r="D54" s="68"/>
      <c r="E54" s="69"/>
      <c r="F54" s="69"/>
      <c r="G54" s="69"/>
      <c r="H54" s="69"/>
      <c r="V54" s="52">
        <f t="shared" si="2"/>
        <v>0</v>
      </c>
      <c r="W54" s="69"/>
      <c r="X54" s="51">
        <f t="shared" si="4"/>
        <v>0</v>
      </c>
    </row>
    <row r="55" spans="1:24">
      <c r="A55" s="63" t="s">
        <v>382</v>
      </c>
      <c r="B55" s="60"/>
      <c r="C55" s="64">
        <v>431002</v>
      </c>
      <c r="D55" s="65"/>
      <c r="E55" s="66"/>
      <c r="F55" s="66"/>
      <c r="G55" s="66"/>
      <c r="H55" s="66"/>
      <c r="V55" s="52">
        <f t="shared" si="2"/>
        <v>0</v>
      </c>
      <c r="W55" s="66"/>
      <c r="X55" s="51">
        <f t="shared" si="4"/>
        <v>0</v>
      </c>
    </row>
    <row r="56" spans="1:24">
      <c r="A56" s="67"/>
      <c r="B56" s="60" t="s">
        <v>383</v>
      </c>
      <c r="C56" s="64"/>
      <c r="D56" s="68">
        <v>24400000</v>
      </c>
      <c r="E56" s="69">
        <v>0</v>
      </c>
      <c r="F56" s="69">
        <v>4449676</v>
      </c>
      <c r="G56" s="69">
        <v>0</v>
      </c>
      <c r="H56" s="69">
        <v>4449676</v>
      </c>
      <c r="I56" s="51">
        <f t="shared" ref="I56:I68" si="8">SUM(G56:H56)</f>
        <v>4449676</v>
      </c>
      <c r="V56" s="52">
        <f t="shared" si="2"/>
        <v>8899352</v>
      </c>
      <c r="W56" s="69">
        <v>4449676</v>
      </c>
      <c r="X56" s="51">
        <f t="shared" si="4"/>
        <v>13349028</v>
      </c>
    </row>
    <row r="57" spans="1:24">
      <c r="A57" s="67"/>
      <c r="B57" s="60" t="s">
        <v>384</v>
      </c>
      <c r="C57" s="64"/>
      <c r="D57" s="68"/>
      <c r="E57" s="69"/>
      <c r="F57" s="69"/>
      <c r="G57" s="69"/>
      <c r="H57" s="69"/>
      <c r="I57" s="51">
        <f t="shared" si="8"/>
        <v>0</v>
      </c>
      <c r="V57" s="52">
        <f t="shared" si="2"/>
        <v>0</v>
      </c>
      <c r="W57" s="69"/>
      <c r="X57" s="51">
        <f t="shared" si="4"/>
        <v>0</v>
      </c>
    </row>
    <row r="58" spans="1:24">
      <c r="A58" s="67"/>
      <c r="B58" s="60" t="s">
        <v>385</v>
      </c>
      <c r="C58" s="64"/>
      <c r="D58" s="68"/>
      <c r="E58" s="69">
        <v>0</v>
      </c>
      <c r="F58" s="69">
        <v>9740800</v>
      </c>
      <c r="G58" s="69">
        <v>0</v>
      </c>
      <c r="H58" s="69">
        <v>9740800</v>
      </c>
      <c r="I58" s="51">
        <f t="shared" si="8"/>
        <v>9740800</v>
      </c>
      <c r="V58" s="52">
        <f t="shared" si="2"/>
        <v>19481600</v>
      </c>
      <c r="W58" s="69">
        <v>9740800</v>
      </c>
      <c r="X58" s="51">
        <f t="shared" si="4"/>
        <v>29222400</v>
      </c>
    </row>
    <row r="59" spans="1:24">
      <c r="A59" s="67"/>
      <c r="B59" s="60" t="s">
        <v>386</v>
      </c>
      <c r="C59" s="64"/>
      <c r="D59" s="68"/>
      <c r="E59" s="69"/>
      <c r="F59" s="69"/>
      <c r="G59" s="69"/>
      <c r="H59" s="69"/>
      <c r="I59" s="51">
        <f t="shared" si="8"/>
        <v>0</v>
      </c>
      <c r="V59" s="52">
        <f t="shared" si="2"/>
        <v>0</v>
      </c>
      <c r="W59" s="69"/>
      <c r="X59" s="51">
        <f t="shared" si="4"/>
        <v>0</v>
      </c>
    </row>
    <row r="60" spans="1:24">
      <c r="A60" s="67"/>
      <c r="B60" s="60" t="s">
        <v>387</v>
      </c>
      <c r="C60" s="64"/>
      <c r="D60" s="68"/>
      <c r="E60" s="69">
        <v>0</v>
      </c>
      <c r="F60" s="69">
        <v>2572800</v>
      </c>
      <c r="G60" s="69">
        <v>0</v>
      </c>
      <c r="H60" s="69">
        <v>2572800</v>
      </c>
      <c r="I60" s="51">
        <f t="shared" si="8"/>
        <v>2572800</v>
      </c>
      <c r="V60" s="52">
        <f t="shared" si="2"/>
        <v>5145600</v>
      </c>
      <c r="W60" s="69">
        <v>2572800</v>
      </c>
      <c r="X60" s="51">
        <f t="shared" si="4"/>
        <v>7718400</v>
      </c>
    </row>
    <row r="61" spans="1:24">
      <c r="A61" s="67"/>
      <c r="B61" s="60" t="s">
        <v>388</v>
      </c>
      <c r="C61" s="64"/>
      <c r="D61" s="68"/>
      <c r="E61" s="69">
        <v>0</v>
      </c>
      <c r="F61" s="69">
        <v>24000</v>
      </c>
      <c r="G61" s="69">
        <v>0</v>
      </c>
      <c r="H61" s="69">
        <v>24000</v>
      </c>
      <c r="I61" s="51">
        <f t="shared" si="8"/>
        <v>24000</v>
      </c>
      <c r="V61" s="52">
        <f t="shared" si="2"/>
        <v>48000</v>
      </c>
      <c r="W61" s="69">
        <v>24000</v>
      </c>
      <c r="X61" s="51">
        <f t="shared" si="4"/>
        <v>72000</v>
      </c>
    </row>
    <row r="62" spans="1:24">
      <c r="A62" s="67"/>
      <c r="B62" s="60" t="s">
        <v>389</v>
      </c>
      <c r="C62" s="64"/>
      <c r="D62" s="68"/>
      <c r="E62" s="69"/>
      <c r="F62" s="69"/>
      <c r="G62" s="69"/>
      <c r="H62" s="69"/>
      <c r="I62" s="51">
        <f t="shared" si="8"/>
        <v>0</v>
      </c>
      <c r="V62" s="52">
        <f t="shared" si="2"/>
        <v>0</v>
      </c>
      <c r="W62" s="69"/>
      <c r="X62" s="51">
        <f t="shared" si="4"/>
        <v>0</v>
      </c>
    </row>
    <row r="63" spans="1:24">
      <c r="A63" s="67"/>
      <c r="B63" s="60" t="s">
        <v>390</v>
      </c>
      <c r="C63" s="64"/>
      <c r="D63" s="68"/>
      <c r="E63" s="69">
        <v>0</v>
      </c>
      <c r="F63" s="69">
        <v>45900</v>
      </c>
      <c r="G63" s="69">
        <v>0</v>
      </c>
      <c r="H63" s="69">
        <v>45900</v>
      </c>
      <c r="I63" s="51">
        <f t="shared" si="8"/>
        <v>45900</v>
      </c>
      <c r="V63" s="52">
        <f t="shared" si="2"/>
        <v>91800</v>
      </c>
      <c r="W63" s="69">
        <v>45900</v>
      </c>
      <c r="X63" s="51">
        <f t="shared" si="4"/>
        <v>137700</v>
      </c>
    </row>
    <row r="64" spans="1:24">
      <c r="A64" s="67"/>
      <c r="B64" s="60" t="s">
        <v>391</v>
      </c>
      <c r="C64" s="64"/>
      <c r="D64" s="68"/>
      <c r="E64" s="69">
        <v>0</v>
      </c>
      <c r="F64" s="69">
        <v>51738</v>
      </c>
      <c r="G64" s="69">
        <v>0</v>
      </c>
      <c r="H64" s="69">
        <v>51738</v>
      </c>
      <c r="I64" s="51">
        <f t="shared" si="8"/>
        <v>51738</v>
      </c>
      <c r="V64" s="52">
        <f t="shared" si="2"/>
        <v>103476</v>
      </c>
      <c r="W64" s="69">
        <v>51738</v>
      </c>
      <c r="X64" s="51">
        <f t="shared" si="4"/>
        <v>155214</v>
      </c>
    </row>
    <row r="65" spans="1:24">
      <c r="A65" s="67"/>
      <c r="B65" s="60" t="s">
        <v>392</v>
      </c>
      <c r="C65" s="64"/>
      <c r="D65" s="68"/>
      <c r="E65" s="69"/>
      <c r="F65" s="69"/>
      <c r="G65" s="69"/>
      <c r="H65" s="69"/>
      <c r="I65" s="51">
        <f t="shared" si="8"/>
        <v>0</v>
      </c>
      <c r="V65" s="52">
        <f t="shared" si="2"/>
        <v>0</v>
      </c>
      <c r="W65" s="69"/>
      <c r="X65" s="51">
        <f t="shared" si="4"/>
        <v>0</v>
      </c>
    </row>
    <row r="66" spans="1:24">
      <c r="A66" s="67"/>
      <c r="B66" s="60" t="s">
        <v>393</v>
      </c>
      <c r="C66" s="64"/>
      <c r="D66" s="68"/>
      <c r="E66" s="69">
        <v>0</v>
      </c>
      <c r="F66" s="69">
        <v>132300</v>
      </c>
      <c r="G66" s="69">
        <v>0</v>
      </c>
      <c r="H66" s="69">
        <v>132300</v>
      </c>
      <c r="I66" s="51">
        <f t="shared" si="8"/>
        <v>132300</v>
      </c>
      <c r="V66" s="52">
        <f t="shared" si="2"/>
        <v>264600</v>
      </c>
      <c r="W66" s="69">
        <v>132300</v>
      </c>
      <c r="X66" s="51">
        <f t="shared" si="4"/>
        <v>396900</v>
      </c>
    </row>
    <row r="67" spans="1:24">
      <c r="A67" s="67"/>
      <c r="B67" s="60" t="s">
        <v>394</v>
      </c>
      <c r="C67" s="64"/>
      <c r="D67" s="68"/>
      <c r="E67" s="69"/>
      <c r="F67" s="69"/>
      <c r="G67" s="69"/>
      <c r="H67" s="69"/>
      <c r="I67" s="51">
        <f t="shared" si="8"/>
        <v>0</v>
      </c>
      <c r="V67" s="52">
        <f t="shared" si="2"/>
        <v>0</v>
      </c>
      <c r="W67" s="69"/>
    </row>
    <row r="68" spans="1:24">
      <c r="A68" s="57"/>
      <c r="B68" s="90" t="s">
        <v>395</v>
      </c>
      <c r="C68" s="79"/>
      <c r="D68" s="88"/>
      <c r="E68" s="89"/>
      <c r="F68" s="89">
        <v>393870</v>
      </c>
      <c r="G68" s="89">
        <v>-28321</v>
      </c>
      <c r="H68" s="89">
        <v>422191</v>
      </c>
      <c r="I68" s="51">
        <f t="shared" si="8"/>
        <v>393870</v>
      </c>
      <c r="V68" s="52">
        <f t="shared" si="2"/>
        <v>787740</v>
      </c>
      <c r="W68" s="89">
        <v>422191</v>
      </c>
      <c r="X68" s="51">
        <f t="shared" si="4"/>
        <v>1209931</v>
      </c>
    </row>
    <row r="69" spans="1:24">
      <c r="A69" s="80"/>
      <c r="B69" s="80"/>
      <c r="C69" s="82"/>
      <c r="D69" s="91"/>
      <c r="E69" s="92"/>
      <c r="F69" s="92"/>
      <c r="G69" s="92"/>
      <c r="H69" s="92"/>
      <c r="W69" s="92"/>
    </row>
    <row r="70" spans="1:24">
      <c r="A70" s="55"/>
      <c r="B70" s="85" t="s">
        <v>396</v>
      </c>
      <c r="C70" s="58"/>
      <c r="D70" s="93"/>
      <c r="E70" s="94"/>
      <c r="F70" s="94"/>
      <c r="G70" s="94"/>
      <c r="H70" s="94"/>
      <c r="V70" s="52">
        <f t="shared" si="2"/>
        <v>0</v>
      </c>
      <c r="W70" s="94"/>
    </row>
    <row r="71" spans="1:24">
      <c r="A71" s="67"/>
      <c r="B71" s="60" t="s">
        <v>397</v>
      </c>
      <c r="C71" s="64"/>
      <c r="D71" s="68"/>
      <c r="E71" s="69"/>
      <c r="F71" s="69"/>
      <c r="G71" s="69"/>
      <c r="H71" s="69"/>
      <c r="V71" s="52">
        <f t="shared" si="2"/>
        <v>0</v>
      </c>
      <c r="W71" s="69"/>
    </row>
    <row r="72" spans="1:24">
      <c r="A72" s="67"/>
      <c r="B72" s="60" t="s">
        <v>398</v>
      </c>
      <c r="C72" s="64"/>
      <c r="D72" s="68"/>
      <c r="E72" s="69">
        <v>0</v>
      </c>
      <c r="F72" s="69">
        <v>777500</v>
      </c>
      <c r="G72" s="69">
        <v>0</v>
      </c>
      <c r="H72" s="69">
        <v>777500</v>
      </c>
      <c r="I72" s="51">
        <f t="shared" ref="I72:I85" si="9">SUM(G72:H72)</f>
        <v>777500</v>
      </c>
      <c r="V72" s="52">
        <f t="shared" si="2"/>
        <v>1555000</v>
      </c>
      <c r="W72" s="69">
        <v>777500</v>
      </c>
      <c r="X72" s="51">
        <f t="shared" si="4"/>
        <v>2332500</v>
      </c>
    </row>
    <row r="73" spans="1:24">
      <c r="A73" s="67"/>
      <c r="B73" s="60" t="s">
        <v>399</v>
      </c>
      <c r="C73" s="64"/>
      <c r="D73" s="68"/>
      <c r="E73" s="69"/>
      <c r="F73" s="69"/>
      <c r="G73" s="69"/>
      <c r="H73" s="69"/>
      <c r="I73" s="51">
        <f t="shared" si="9"/>
        <v>0</v>
      </c>
      <c r="V73" s="52">
        <f t="shared" si="2"/>
        <v>0</v>
      </c>
      <c r="W73" s="69"/>
      <c r="X73" s="51">
        <f t="shared" si="4"/>
        <v>0</v>
      </c>
    </row>
    <row r="74" spans="1:24">
      <c r="A74" s="67"/>
      <c r="B74" s="60" t="s">
        <v>400</v>
      </c>
      <c r="C74" s="64"/>
      <c r="D74" s="68"/>
      <c r="E74" s="69">
        <v>0</v>
      </c>
      <c r="F74" s="69">
        <v>1623000</v>
      </c>
      <c r="G74" s="69">
        <v>0</v>
      </c>
      <c r="H74" s="69">
        <v>1623000</v>
      </c>
      <c r="I74" s="51">
        <f t="shared" si="9"/>
        <v>1623000</v>
      </c>
      <c r="V74" s="52">
        <f t="shared" si="2"/>
        <v>3246000</v>
      </c>
      <c r="W74" s="69">
        <v>1623000</v>
      </c>
      <c r="X74" s="51">
        <f t="shared" si="4"/>
        <v>4869000</v>
      </c>
    </row>
    <row r="75" spans="1:24">
      <c r="A75" s="67"/>
      <c r="B75" s="60" t="s">
        <v>401</v>
      </c>
      <c r="C75" s="64"/>
      <c r="D75" s="68"/>
      <c r="E75" s="69"/>
      <c r="F75" s="69"/>
      <c r="G75" s="69"/>
      <c r="H75" s="69"/>
      <c r="I75" s="51">
        <f t="shared" si="9"/>
        <v>0</v>
      </c>
      <c r="V75" s="52">
        <f t="shared" ref="V75:V88" si="10">SUM(G75:U75)</f>
        <v>0</v>
      </c>
      <c r="W75" s="69"/>
      <c r="X75" s="51">
        <f t="shared" si="4"/>
        <v>0</v>
      </c>
    </row>
    <row r="76" spans="1:24">
      <c r="A76" s="67"/>
      <c r="B76" s="60" t="s">
        <v>402</v>
      </c>
      <c r="C76" s="64"/>
      <c r="D76" s="68"/>
      <c r="E76" s="69">
        <v>0</v>
      </c>
      <c r="F76" s="69">
        <v>39000</v>
      </c>
      <c r="G76" s="69">
        <v>0</v>
      </c>
      <c r="H76" s="69">
        <v>39000</v>
      </c>
      <c r="I76" s="51">
        <f t="shared" si="9"/>
        <v>39000</v>
      </c>
      <c r="V76" s="52">
        <f t="shared" si="10"/>
        <v>78000</v>
      </c>
      <c r="W76" s="69">
        <v>39000</v>
      </c>
      <c r="X76" s="51">
        <f t="shared" si="4"/>
        <v>117000</v>
      </c>
    </row>
    <row r="77" spans="1:24">
      <c r="A77" s="67"/>
      <c r="B77" s="60" t="s">
        <v>403</v>
      </c>
      <c r="C77" s="64"/>
      <c r="D77" s="68"/>
      <c r="E77" s="69"/>
      <c r="F77" s="69"/>
      <c r="G77" s="69"/>
      <c r="H77" s="69"/>
      <c r="I77" s="51">
        <f t="shared" si="9"/>
        <v>0</v>
      </c>
      <c r="V77" s="52">
        <f t="shared" si="10"/>
        <v>0</v>
      </c>
      <c r="W77" s="69"/>
      <c r="X77" s="51">
        <f t="shared" si="4"/>
        <v>0</v>
      </c>
    </row>
    <row r="78" spans="1:24">
      <c r="A78" s="67"/>
      <c r="B78" s="60" t="s">
        <v>404</v>
      </c>
      <c r="C78" s="64"/>
      <c r="D78" s="68"/>
      <c r="E78" s="69"/>
      <c r="F78" s="69"/>
      <c r="G78" s="69"/>
      <c r="H78" s="69"/>
      <c r="I78" s="51">
        <f t="shared" si="9"/>
        <v>0</v>
      </c>
      <c r="V78" s="52">
        <f t="shared" si="10"/>
        <v>0</v>
      </c>
      <c r="W78" s="69"/>
      <c r="X78" s="51">
        <f t="shared" si="4"/>
        <v>0</v>
      </c>
    </row>
    <row r="79" spans="1:24">
      <c r="A79" s="67"/>
      <c r="B79" s="60" t="s">
        <v>405</v>
      </c>
      <c r="C79" s="64"/>
      <c r="D79" s="68"/>
      <c r="E79" s="69"/>
      <c r="F79" s="69">
        <v>1182000</v>
      </c>
      <c r="G79" s="69"/>
      <c r="H79" s="69">
        <v>1182000</v>
      </c>
      <c r="I79" s="51">
        <f t="shared" si="9"/>
        <v>1182000</v>
      </c>
      <c r="V79" s="52">
        <f t="shared" si="10"/>
        <v>2364000</v>
      </c>
      <c r="W79" s="69">
        <v>1182000</v>
      </c>
      <c r="X79" s="51">
        <f t="shared" si="4"/>
        <v>3546000</v>
      </c>
    </row>
    <row r="80" spans="1:24">
      <c r="A80" s="67"/>
      <c r="B80" s="60" t="s">
        <v>406</v>
      </c>
      <c r="C80" s="64"/>
      <c r="D80" s="68"/>
      <c r="E80" s="69"/>
      <c r="F80" s="69"/>
      <c r="G80" s="69"/>
      <c r="H80" s="69"/>
      <c r="I80" s="51">
        <f t="shared" si="9"/>
        <v>0</v>
      </c>
      <c r="V80" s="52">
        <f t="shared" si="10"/>
        <v>0</v>
      </c>
      <c r="W80" s="69"/>
      <c r="X80" s="51">
        <f t="shared" si="4"/>
        <v>0</v>
      </c>
    </row>
    <row r="81" spans="1:25">
      <c r="A81" s="67"/>
      <c r="B81" s="60" t="s">
        <v>407</v>
      </c>
      <c r="C81" s="64"/>
      <c r="D81" s="68"/>
      <c r="E81" s="69">
        <v>2024500</v>
      </c>
      <c r="F81" s="69">
        <v>2024500</v>
      </c>
      <c r="G81" s="69">
        <v>2024500</v>
      </c>
      <c r="H81" s="69"/>
      <c r="I81" s="51">
        <f t="shared" si="9"/>
        <v>2024500</v>
      </c>
      <c r="V81" s="52">
        <f t="shared" si="10"/>
        <v>4049000</v>
      </c>
      <c r="W81" s="69">
        <v>1182000</v>
      </c>
      <c r="X81" s="51">
        <f t="shared" si="4"/>
        <v>5231000</v>
      </c>
    </row>
    <row r="82" spans="1:25">
      <c r="A82" s="67"/>
      <c r="B82" s="60" t="s">
        <v>408</v>
      </c>
      <c r="C82" s="64"/>
      <c r="D82" s="68"/>
      <c r="E82" s="69"/>
      <c r="F82" s="69"/>
      <c r="G82" s="69"/>
      <c r="H82" s="69"/>
      <c r="I82" s="51">
        <f t="shared" si="9"/>
        <v>0</v>
      </c>
      <c r="V82" s="52">
        <f t="shared" si="10"/>
        <v>0</v>
      </c>
      <c r="W82" s="69"/>
      <c r="X82" s="51">
        <f t="shared" si="4"/>
        <v>0</v>
      </c>
    </row>
    <row r="83" spans="1:25">
      <c r="A83" s="67"/>
      <c r="B83" s="60" t="s">
        <v>409</v>
      </c>
      <c r="C83" s="64"/>
      <c r="D83" s="68"/>
      <c r="E83" s="69">
        <v>0</v>
      </c>
      <c r="F83" s="69">
        <v>40000</v>
      </c>
      <c r="G83" s="69">
        <v>0</v>
      </c>
      <c r="H83" s="69">
        <v>40000</v>
      </c>
      <c r="I83" s="51">
        <f t="shared" si="9"/>
        <v>40000</v>
      </c>
      <c r="V83" s="52">
        <f t="shared" si="10"/>
        <v>80000</v>
      </c>
      <c r="W83" s="69">
        <v>40000</v>
      </c>
      <c r="X83" s="51">
        <f t="shared" si="4"/>
        <v>120000</v>
      </c>
    </row>
    <row r="84" spans="1:25">
      <c r="A84" s="67"/>
      <c r="B84" s="60" t="s">
        <v>410</v>
      </c>
      <c r="C84" s="64"/>
      <c r="D84" s="68"/>
      <c r="E84" s="69"/>
      <c r="F84" s="69"/>
      <c r="G84" s="69"/>
      <c r="H84" s="69"/>
      <c r="I84" s="51">
        <f t="shared" si="9"/>
        <v>0</v>
      </c>
      <c r="V84" s="52">
        <f t="shared" si="10"/>
        <v>0</v>
      </c>
      <c r="W84" s="69"/>
      <c r="X84" s="51">
        <f t="shared" si="4"/>
        <v>0</v>
      </c>
    </row>
    <row r="85" spans="1:25">
      <c r="A85" s="67"/>
      <c r="B85" s="60" t="s">
        <v>411</v>
      </c>
      <c r="C85" s="64"/>
      <c r="D85" s="68"/>
      <c r="E85" s="69">
        <v>0</v>
      </c>
      <c r="F85" s="69">
        <v>69320</v>
      </c>
      <c r="G85" s="69">
        <v>0</v>
      </c>
      <c r="H85" s="69">
        <v>69320</v>
      </c>
      <c r="I85" s="51">
        <f t="shared" si="9"/>
        <v>69320</v>
      </c>
      <c r="V85" s="52">
        <f t="shared" si="10"/>
        <v>138640</v>
      </c>
      <c r="W85" s="69">
        <v>69320</v>
      </c>
      <c r="X85" s="51">
        <f t="shared" si="4"/>
        <v>207960</v>
      </c>
    </row>
    <row r="86" spans="1:25">
      <c r="A86" s="67"/>
      <c r="B86" s="60"/>
      <c r="C86" s="64"/>
      <c r="D86" s="68"/>
      <c r="E86" s="69"/>
      <c r="F86" s="69"/>
      <c r="G86" s="69"/>
      <c r="H86" s="69"/>
      <c r="V86" s="52">
        <f t="shared" si="10"/>
        <v>0</v>
      </c>
      <c r="W86" s="69"/>
      <c r="X86" s="51">
        <f t="shared" si="4"/>
        <v>0</v>
      </c>
    </row>
    <row r="87" spans="1:25">
      <c r="A87" s="67"/>
      <c r="B87" s="60"/>
      <c r="C87" s="64"/>
      <c r="D87" s="68"/>
      <c r="E87" s="69"/>
      <c r="F87" s="69"/>
      <c r="G87" s="69"/>
      <c r="H87" s="69"/>
      <c r="V87" s="52">
        <f t="shared" si="10"/>
        <v>0</v>
      </c>
      <c r="W87" s="69"/>
      <c r="X87" s="51">
        <f t="shared" si="4"/>
        <v>0</v>
      </c>
    </row>
    <row r="88" spans="1:25">
      <c r="A88" s="67"/>
      <c r="B88" s="70" t="s">
        <v>55</v>
      </c>
      <c r="C88" s="64"/>
      <c r="D88" s="71">
        <f>SUM(D56:D57)</f>
        <v>24400000</v>
      </c>
      <c r="E88" s="71">
        <f>SUM(E56:E85)</f>
        <v>2024500</v>
      </c>
      <c r="F88" s="71">
        <f>SUM(F56:F85)</f>
        <v>23166404</v>
      </c>
      <c r="G88" s="71">
        <f>SUM(G56:G85)</f>
        <v>1996179</v>
      </c>
      <c r="H88" s="71">
        <f>SUM(H56:H85)</f>
        <v>21170225</v>
      </c>
      <c r="V88" s="52">
        <f t="shared" si="10"/>
        <v>23166404</v>
      </c>
      <c r="W88" s="71">
        <f>SUM(W56:W85)</f>
        <v>22352225</v>
      </c>
      <c r="X88" s="51">
        <f>SUM(X56:X87)</f>
        <v>68685033</v>
      </c>
    </row>
    <row r="89" spans="1:25" ht="27" customHeight="1">
      <c r="A89" s="95"/>
      <c r="B89" s="96" t="s">
        <v>412</v>
      </c>
      <c r="C89" s="97"/>
      <c r="D89" s="98">
        <f>SUM(D13,D23:D24,D27,D34,D53,D88)</f>
        <v>40400000</v>
      </c>
      <c r="E89" s="98">
        <f>SUM(E13,E23,E27,E30,E34,E37,E53,E88)</f>
        <v>2073533</v>
      </c>
      <c r="F89" s="98">
        <f>SUM(F13,F23,F27,F30,F34,F37,F53,F88)</f>
        <v>43396083.350000001</v>
      </c>
      <c r="G89" s="98">
        <f>SUM(G13,G23,G27,G30,G34,G37,G53,G88)</f>
        <v>4299744.92</v>
      </c>
      <c r="H89" s="98">
        <f>SUM(H13,H23,H27,H30,H34,H37,H53,H88)</f>
        <v>39236640.739999995</v>
      </c>
      <c r="V89" s="52">
        <f>SUM(V9:V87)</f>
        <v>108126114.22</v>
      </c>
      <c r="W89" s="98">
        <f>SUM(W13,W23,W27,W30,W34,W37,W53,W88)</f>
        <v>39735279.5</v>
      </c>
      <c r="X89" s="51">
        <f t="shared" si="4"/>
        <v>147861393.72</v>
      </c>
      <c r="Y89" s="51">
        <f>SUM(V89+W89)</f>
        <v>147861393.72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M16"/>
  <sheetViews>
    <sheetView showGridLines="0" topLeftCell="B1" workbookViewId="0">
      <selection activeCell="G25" sqref="G25"/>
    </sheetView>
  </sheetViews>
  <sheetFormatPr defaultRowHeight="14.25"/>
  <cols>
    <col min="1" max="1" width="0" style="157" hidden="1" customWidth="1"/>
    <col min="2" max="2" width="16.5" style="157" customWidth="1"/>
    <col min="3" max="3" width="19" style="157" customWidth="1"/>
    <col min="4" max="4" width="14.75" style="157" customWidth="1"/>
    <col min="5" max="5" width="6.375" style="157" customWidth="1"/>
    <col min="6" max="6" width="11" style="157" customWidth="1"/>
    <col min="7" max="7" width="23.875" style="157" customWidth="1"/>
    <col min="8" max="8" width="28" style="157" customWidth="1"/>
    <col min="9" max="9" width="14.375" style="157" customWidth="1"/>
    <col min="10" max="10" width="2.875" style="157" customWidth="1"/>
    <col min="11" max="16384" width="9" style="157"/>
  </cols>
  <sheetData>
    <row r="1" spans="2:13" ht="11.25" customHeight="1">
      <c r="B1" s="221"/>
      <c r="C1" s="222"/>
      <c r="D1" s="222"/>
      <c r="E1" s="222"/>
    </row>
    <row r="2" spans="2:13" ht="3.6" customHeight="1"/>
    <row r="3" spans="2:13" ht="19.899999999999999" customHeight="1">
      <c r="B3" s="223" t="s">
        <v>0</v>
      </c>
      <c r="C3" s="222"/>
      <c r="D3" s="222"/>
      <c r="E3" s="222"/>
      <c r="F3" s="222"/>
      <c r="G3" s="222"/>
      <c r="H3" s="222"/>
      <c r="I3" s="222"/>
    </row>
    <row r="4" spans="2:13" ht="2.1" customHeight="1"/>
    <row r="5" spans="2:13" ht="18" customHeight="1">
      <c r="B5" s="223" t="s">
        <v>339</v>
      </c>
      <c r="C5" s="222"/>
      <c r="D5" s="222"/>
      <c r="E5" s="222"/>
      <c r="F5" s="222"/>
      <c r="G5" s="222"/>
      <c r="H5" s="222"/>
      <c r="I5" s="222"/>
    </row>
    <row r="6" spans="2:13" ht="1.35" customHeight="1"/>
    <row r="7" spans="2:13" ht="18" customHeight="1">
      <c r="B7" s="223" t="s">
        <v>427</v>
      </c>
      <c r="C7" s="222"/>
      <c r="D7" s="222"/>
      <c r="E7" s="222"/>
      <c r="F7" s="222"/>
      <c r="G7" s="222"/>
      <c r="H7" s="222"/>
      <c r="I7" s="222"/>
    </row>
    <row r="8" spans="2:13" ht="7.5" customHeight="1"/>
    <row r="9" spans="2:13" ht="0" hidden="1" customHeight="1"/>
    <row r="10" spans="2:13" ht="14.25" customHeight="1">
      <c r="B10" s="158" t="s">
        <v>413</v>
      </c>
      <c r="C10" s="158" t="s">
        <v>414</v>
      </c>
      <c r="D10" s="158" t="s">
        <v>415</v>
      </c>
      <c r="E10" s="224" t="s">
        <v>416</v>
      </c>
      <c r="F10" s="220"/>
      <c r="G10" s="158" t="s">
        <v>417</v>
      </c>
      <c r="H10" s="158" t="s">
        <v>418</v>
      </c>
      <c r="I10" s="158" t="s">
        <v>107</v>
      </c>
    </row>
    <row r="11" spans="2:13" ht="39" customHeight="1">
      <c r="B11" s="159" t="s">
        <v>82</v>
      </c>
      <c r="C11" s="159" t="s">
        <v>58</v>
      </c>
      <c r="D11" s="159" t="s">
        <v>69</v>
      </c>
      <c r="E11" s="216" t="s">
        <v>179</v>
      </c>
      <c r="F11" s="217"/>
      <c r="G11" s="159" t="s">
        <v>420</v>
      </c>
      <c r="H11" s="159" t="s">
        <v>421</v>
      </c>
      <c r="I11" s="160">
        <v>896000</v>
      </c>
    </row>
    <row r="12" spans="2:13" ht="42" customHeight="1">
      <c r="B12" s="159" t="s">
        <v>82</v>
      </c>
      <c r="C12" s="159" t="s">
        <v>60</v>
      </c>
      <c r="D12" s="159" t="s">
        <v>225</v>
      </c>
      <c r="E12" s="216" t="s">
        <v>182</v>
      </c>
      <c r="F12" s="217"/>
      <c r="G12" s="159" t="s">
        <v>315</v>
      </c>
      <c r="H12" s="159" t="s">
        <v>422</v>
      </c>
      <c r="I12" s="160">
        <v>525000</v>
      </c>
    </row>
    <row r="13" spans="2:13" ht="33" customHeight="1">
      <c r="B13" s="159" t="s">
        <v>82</v>
      </c>
      <c r="C13" s="159" t="s">
        <v>60</v>
      </c>
      <c r="D13" s="159" t="s">
        <v>225</v>
      </c>
      <c r="E13" s="216" t="s">
        <v>182</v>
      </c>
      <c r="F13" s="217"/>
      <c r="G13" s="159" t="s">
        <v>315</v>
      </c>
      <c r="H13" s="159" t="s">
        <v>423</v>
      </c>
      <c r="I13" s="160">
        <v>525000</v>
      </c>
    </row>
    <row r="14" spans="2:13" ht="30.75" customHeight="1">
      <c r="B14" s="159" t="s">
        <v>82</v>
      </c>
      <c r="C14" s="159" t="s">
        <v>60</v>
      </c>
      <c r="D14" s="159" t="s">
        <v>225</v>
      </c>
      <c r="E14" s="216" t="s">
        <v>182</v>
      </c>
      <c r="F14" s="217"/>
      <c r="G14" s="159" t="s">
        <v>315</v>
      </c>
      <c r="H14" s="159" t="s">
        <v>424</v>
      </c>
      <c r="I14" s="160">
        <v>526000</v>
      </c>
    </row>
    <row r="15" spans="2:13" ht="45.75" customHeight="1">
      <c r="B15" s="159" t="s">
        <v>425</v>
      </c>
      <c r="C15" s="159" t="s">
        <v>60</v>
      </c>
      <c r="D15" s="159" t="s">
        <v>225</v>
      </c>
      <c r="E15" s="216" t="s">
        <v>182</v>
      </c>
      <c r="F15" s="217"/>
      <c r="G15" s="159" t="s">
        <v>315</v>
      </c>
      <c r="H15" s="159" t="s">
        <v>426</v>
      </c>
      <c r="I15" s="160">
        <v>2024500</v>
      </c>
    </row>
    <row r="16" spans="2:13" ht="17.100000000000001" customHeight="1">
      <c r="B16" s="218" t="s">
        <v>55</v>
      </c>
      <c r="C16" s="219"/>
      <c r="D16" s="219"/>
      <c r="E16" s="219"/>
      <c r="F16" s="219"/>
      <c r="G16" s="219"/>
      <c r="H16" s="220"/>
      <c r="I16" s="161">
        <f>SUM(I11:I15)</f>
        <v>4496500</v>
      </c>
      <c r="M16" s="157">
        <v>5458340</v>
      </c>
    </row>
  </sheetData>
  <mergeCells count="11">
    <mergeCell ref="B1:E1"/>
    <mergeCell ref="B3:I3"/>
    <mergeCell ref="B5:I5"/>
    <mergeCell ref="B7:I7"/>
    <mergeCell ref="E10:F10"/>
    <mergeCell ref="E15:F15"/>
    <mergeCell ref="B16:H16"/>
    <mergeCell ref="E13:F13"/>
    <mergeCell ref="E14:F14"/>
    <mergeCell ref="E11:F11"/>
    <mergeCell ref="E12:F12"/>
  </mergeCells>
  <pageMargins left="0.31496062992125984" right="0.15748031496062992" top="0.19685039370078741" bottom="0.23622047244094491" header="0.23622047244094491" footer="0.27559055118110237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L50"/>
  <sheetViews>
    <sheetView showGridLines="0" workbookViewId="0">
      <pane ySplit="2" topLeftCell="A9" activePane="bottomLeft" state="frozen"/>
      <selection pane="bottomLeft" activeCell="B23" sqref="B23"/>
    </sheetView>
  </sheetViews>
  <sheetFormatPr defaultRowHeight="10.5"/>
  <cols>
    <col min="1" max="1" width="17.5" style="6" customWidth="1"/>
    <col min="2" max="2" width="32.625" style="6" customWidth="1"/>
    <col min="3" max="3" width="6.25" style="6" customWidth="1"/>
    <col min="4" max="4" width="4.25" style="6" customWidth="1"/>
    <col min="5" max="5" width="6.75" style="6" customWidth="1"/>
    <col min="6" max="6" width="13.875" style="6" customWidth="1"/>
    <col min="7" max="7" width="13.5" style="6" customWidth="1"/>
    <col min="8" max="8" width="12.625" style="6" customWidth="1"/>
    <col min="9" max="9" width="14" style="6" customWidth="1"/>
    <col min="10" max="10" width="13.625" style="6" customWidth="1"/>
    <col min="11" max="11" width="14.125" style="6" customWidth="1"/>
    <col min="12" max="12" width="13.75" style="6" customWidth="1"/>
    <col min="13" max="13" width="1.875" style="6" customWidth="1"/>
    <col min="14" max="16384" width="9" style="6"/>
  </cols>
  <sheetData>
    <row r="1" spans="1:12" ht="8.25" customHeight="1">
      <c r="A1" s="244"/>
      <c r="B1" s="244"/>
    </row>
    <row r="2" spans="1:12" ht="15.4" customHeight="1">
      <c r="A2" s="245" t="s">
        <v>0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12" ht="21.2" customHeight="1">
      <c r="A3" s="245" t="s">
        <v>56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</row>
    <row r="4" spans="1:12" ht="21.2" customHeight="1">
      <c r="A4" s="245" t="s">
        <v>57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</row>
    <row r="5" spans="1:12" ht="12.75" customHeight="1">
      <c r="A5" s="244"/>
      <c r="B5" s="244"/>
      <c r="C5" s="244"/>
      <c r="D5" s="244"/>
      <c r="E5" s="244"/>
      <c r="F5" s="244"/>
      <c r="G5" s="244"/>
      <c r="H5" s="244"/>
      <c r="I5" s="244"/>
    </row>
    <row r="6" spans="1:12">
      <c r="A6" s="7"/>
      <c r="B6" s="7"/>
      <c r="C6" s="7"/>
      <c r="D6" s="7"/>
      <c r="E6" s="8"/>
      <c r="F6" s="246" t="s">
        <v>58</v>
      </c>
      <c r="G6" s="247"/>
      <c r="H6" s="246" t="s">
        <v>59</v>
      </c>
      <c r="I6" s="246" t="s">
        <v>60</v>
      </c>
      <c r="J6" s="246" t="s">
        <v>61</v>
      </c>
      <c r="K6" s="246" t="s">
        <v>62</v>
      </c>
      <c r="L6" s="233" t="s">
        <v>55</v>
      </c>
    </row>
    <row r="7" spans="1:12" ht="30" customHeight="1">
      <c r="A7" s="9"/>
      <c r="B7" s="9"/>
      <c r="C7" s="9"/>
      <c r="D7" s="236" t="s">
        <v>63</v>
      </c>
      <c r="E7" s="237"/>
      <c r="F7" s="243"/>
      <c r="G7" s="248"/>
      <c r="H7" s="241"/>
      <c r="I7" s="243"/>
      <c r="J7" s="241"/>
      <c r="K7" s="241"/>
      <c r="L7" s="234"/>
    </row>
    <row r="8" spans="1:12" ht="13.5" customHeight="1">
      <c r="A8" s="9"/>
      <c r="B8" s="9"/>
      <c r="C8" s="9"/>
      <c r="D8" s="236"/>
      <c r="E8" s="237"/>
      <c r="F8" s="238" t="s">
        <v>64</v>
      </c>
      <c r="G8" s="239"/>
      <c r="H8" s="10" t="s">
        <v>65</v>
      </c>
      <c r="I8" s="10" t="s">
        <v>66</v>
      </c>
      <c r="J8" s="10" t="s">
        <v>67</v>
      </c>
      <c r="K8" s="10" t="s">
        <v>68</v>
      </c>
      <c r="L8" s="234"/>
    </row>
    <row r="9" spans="1:12">
      <c r="A9" s="9"/>
      <c r="B9" s="9"/>
      <c r="C9" s="9"/>
      <c r="D9" s="236"/>
      <c r="E9" s="237"/>
      <c r="F9" s="240" t="s">
        <v>69</v>
      </c>
      <c r="G9" s="240" t="s">
        <v>70</v>
      </c>
      <c r="H9" s="240" t="s">
        <v>71</v>
      </c>
      <c r="I9" s="240" t="s">
        <v>72</v>
      </c>
      <c r="J9" s="240" t="s">
        <v>73</v>
      </c>
      <c r="K9" s="240" t="s">
        <v>41</v>
      </c>
      <c r="L9" s="234"/>
    </row>
    <row r="10" spans="1:12">
      <c r="A10" s="9"/>
      <c r="B10" s="9"/>
      <c r="C10" s="9"/>
      <c r="D10" s="9"/>
      <c r="E10" s="11"/>
      <c r="F10" s="234"/>
      <c r="G10" s="242"/>
      <c r="H10" s="234"/>
      <c r="I10" s="242"/>
      <c r="J10" s="234"/>
      <c r="K10" s="234"/>
      <c r="L10" s="234"/>
    </row>
    <row r="11" spans="1:12">
      <c r="A11" s="9"/>
      <c r="B11" s="9"/>
      <c r="C11" s="9"/>
      <c r="D11" s="9"/>
      <c r="E11" s="11"/>
      <c r="F11" s="234"/>
      <c r="G11" s="242"/>
      <c r="H11" s="234"/>
      <c r="I11" s="242"/>
      <c r="J11" s="234"/>
      <c r="K11" s="234"/>
      <c r="L11" s="234"/>
    </row>
    <row r="12" spans="1:12">
      <c r="A12" s="9"/>
      <c r="B12" s="9"/>
      <c r="C12" s="9"/>
      <c r="D12" s="9"/>
      <c r="E12" s="11"/>
      <c r="F12" s="241"/>
      <c r="G12" s="243"/>
      <c r="H12" s="241"/>
      <c r="I12" s="243"/>
      <c r="J12" s="241"/>
      <c r="K12" s="241"/>
      <c r="L12" s="234"/>
    </row>
    <row r="13" spans="1:12" ht="18" customHeight="1">
      <c r="A13" s="12" t="s">
        <v>74</v>
      </c>
      <c r="B13" s="13"/>
      <c r="C13" s="13"/>
      <c r="D13" s="13"/>
      <c r="E13" s="14"/>
      <c r="F13" s="15" t="s">
        <v>75</v>
      </c>
      <c r="G13" s="15" t="s">
        <v>76</v>
      </c>
      <c r="H13" s="15" t="s">
        <v>77</v>
      </c>
      <c r="I13" s="15" t="s">
        <v>78</v>
      </c>
      <c r="J13" s="15" t="s">
        <v>79</v>
      </c>
      <c r="K13" s="15" t="s">
        <v>80</v>
      </c>
      <c r="L13" s="235"/>
    </row>
    <row r="14" spans="1:12" ht="15" customHeight="1">
      <c r="A14" s="225" t="s">
        <v>41</v>
      </c>
      <c r="B14" s="16" t="s">
        <v>81</v>
      </c>
      <c r="C14" s="225" t="s">
        <v>82</v>
      </c>
      <c r="D14" s="227"/>
      <c r="E14" s="228"/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6031</v>
      </c>
      <c r="L14" s="4">
        <v>6031</v>
      </c>
    </row>
    <row r="15" spans="1:12" ht="15" customHeight="1">
      <c r="A15" s="232"/>
      <c r="B15" s="16" t="s">
        <v>83</v>
      </c>
      <c r="C15" s="225" t="s">
        <v>82</v>
      </c>
      <c r="D15" s="227"/>
      <c r="E15" s="228"/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857800</v>
      </c>
      <c r="L15" s="4">
        <v>857800</v>
      </c>
    </row>
    <row r="16" spans="1:12" ht="15" customHeight="1">
      <c r="A16" s="232"/>
      <c r="B16" s="16" t="s">
        <v>84</v>
      </c>
      <c r="C16" s="225" t="s">
        <v>82</v>
      </c>
      <c r="D16" s="227"/>
      <c r="E16" s="228"/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201600</v>
      </c>
      <c r="L16" s="4">
        <v>201600</v>
      </c>
    </row>
    <row r="17" spans="1:12" ht="15" customHeight="1">
      <c r="A17" s="232"/>
      <c r="B17" s="16" t="s">
        <v>85</v>
      </c>
      <c r="C17" s="225" t="s">
        <v>82</v>
      </c>
      <c r="D17" s="227"/>
      <c r="E17" s="228"/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2000</v>
      </c>
      <c r="L17" s="4">
        <v>2000</v>
      </c>
    </row>
    <row r="18" spans="1:12" ht="15" customHeight="1">
      <c r="A18" s="226"/>
      <c r="B18" s="227"/>
      <c r="C18" s="227"/>
      <c r="D18" s="227"/>
      <c r="E18" s="228"/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1067431</v>
      </c>
      <c r="L18" s="17">
        <v>1067431</v>
      </c>
    </row>
    <row r="19" spans="1:12" ht="15" customHeight="1">
      <c r="A19" s="229" t="s">
        <v>86</v>
      </c>
      <c r="B19" s="230"/>
      <c r="C19" s="230"/>
      <c r="D19" s="230"/>
      <c r="E19" s="231"/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1067431</v>
      </c>
      <c r="L19" s="17">
        <v>1067431</v>
      </c>
    </row>
    <row r="20" spans="1:12" ht="17.25" customHeight="1">
      <c r="A20" s="225" t="s">
        <v>43</v>
      </c>
      <c r="B20" s="16" t="s">
        <v>87</v>
      </c>
      <c r="C20" s="225" t="s">
        <v>82</v>
      </c>
      <c r="D20" s="227"/>
      <c r="E20" s="228"/>
      <c r="F20" s="4">
        <v>42840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42840</v>
      </c>
    </row>
    <row r="21" spans="1:12" ht="32.25" customHeight="1">
      <c r="A21" s="232"/>
      <c r="B21" s="16" t="s">
        <v>88</v>
      </c>
      <c r="C21" s="225" t="s">
        <v>82</v>
      </c>
      <c r="D21" s="227"/>
      <c r="E21" s="228"/>
      <c r="F21" s="4">
        <v>3510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3510</v>
      </c>
    </row>
    <row r="22" spans="1:12" ht="18" customHeight="1">
      <c r="A22" s="232"/>
      <c r="B22" s="16" t="s">
        <v>89</v>
      </c>
      <c r="C22" s="225" t="s">
        <v>82</v>
      </c>
      <c r="D22" s="227"/>
      <c r="E22" s="228"/>
      <c r="F22" s="4">
        <v>3510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3510</v>
      </c>
    </row>
    <row r="23" spans="1:12" ht="42" customHeight="1">
      <c r="A23" s="232"/>
      <c r="B23" s="16" t="s">
        <v>90</v>
      </c>
      <c r="C23" s="225" t="s">
        <v>82</v>
      </c>
      <c r="D23" s="227"/>
      <c r="E23" s="228"/>
      <c r="F23" s="4">
        <v>7200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7200</v>
      </c>
    </row>
    <row r="24" spans="1:12" ht="31.5" customHeight="1">
      <c r="A24" s="232"/>
      <c r="B24" s="16" t="s">
        <v>91</v>
      </c>
      <c r="C24" s="225" t="s">
        <v>82</v>
      </c>
      <c r="D24" s="227"/>
      <c r="E24" s="228"/>
      <c r="F24" s="4">
        <v>157200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157200</v>
      </c>
    </row>
    <row r="25" spans="1:12" ht="15" customHeight="1">
      <c r="A25" s="226"/>
      <c r="B25" s="227"/>
      <c r="C25" s="227"/>
      <c r="D25" s="227"/>
      <c r="E25" s="228"/>
      <c r="F25" s="17">
        <v>214260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214260</v>
      </c>
    </row>
    <row r="26" spans="1:12" ht="15" customHeight="1">
      <c r="A26" s="229" t="s">
        <v>86</v>
      </c>
      <c r="B26" s="230"/>
      <c r="C26" s="230"/>
      <c r="D26" s="230"/>
      <c r="E26" s="231"/>
      <c r="F26" s="17">
        <v>214260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214260</v>
      </c>
    </row>
    <row r="27" spans="1:12" ht="15" customHeight="1">
      <c r="A27" s="225" t="s">
        <v>45</v>
      </c>
      <c r="B27" s="16" t="s">
        <v>92</v>
      </c>
      <c r="C27" s="225" t="s">
        <v>82</v>
      </c>
      <c r="D27" s="227"/>
      <c r="E27" s="228"/>
      <c r="F27" s="4">
        <v>186220</v>
      </c>
      <c r="G27" s="4">
        <v>116610</v>
      </c>
      <c r="H27" s="4">
        <v>17490</v>
      </c>
      <c r="I27" s="4">
        <v>47910</v>
      </c>
      <c r="J27" s="4">
        <v>0</v>
      </c>
      <c r="K27" s="4">
        <v>0</v>
      </c>
      <c r="L27" s="4">
        <v>368230</v>
      </c>
    </row>
    <row r="28" spans="1:12" ht="15" customHeight="1">
      <c r="A28" s="232"/>
      <c r="B28" s="16" t="s">
        <v>93</v>
      </c>
      <c r="C28" s="225" t="s">
        <v>82</v>
      </c>
      <c r="D28" s="227"/>
      <c r="E28" s="228"/>
      <c r="F28" s="4">
        <v>0</v>
      </c>
      <c r="G28" s="4">
        <v>0</v>
      </c>
      <c r="H28" s="4">
        <v>0</v>
      </c>
      <c r="I28" s="4">
        <v>55</v>
      </c>
      <c r="J28" s="4">
        <v>0</v>
      </c>
      <c r="K28" s="4">
        <v>0</v>
      </c>
      <c r="L28" s="4">
        <v>55</v>
      </c>
    </row>
    <row r="29" spans="1:12" ht="15" customHeight="1">
      <c r="A29" s="232"/>
      <c r="B29" s="16" t="s">
        <v>94</v>
      </c>
      <c r="C29" s="225" t="s">
        <v>82</v>
      </c>
      <c r="D29" s="227"/>
      <c r="E29" s="228"/>
      <c r="F29" s="4">
        <v>17500</v>
      </c>
      <c r="G29" s="4">
        <v>3500</v>
      </c>
      <c r="H29" s="4">
        <v>0</v>
      </c>
      <c r="I29" s="4">
        <v>3500</v>
      </c>
      <c r="J29" s="4">
        <v>0</v>
      </c>
      <c r="K29" s="4">
        <v>0</v>
      </c>
      <c r="L29" s="4">
        <v>24500</v>
      </c>
    </row>
    <row r="30" spans="1:12" ht="15" customHeight="1">
      <c r="A30" s="232"/>
      <c r="B30" s="16" t="s">
        <v>95</v>
      </c>
      <c r="C30" s="225" t="s">
        <v>82</v>
      </c>
      <c r="D30" s="227"/>
      <c r="E30" s="228"/>
      <c r="F30" s="4">
        <v>29500</v>
      </c>
      <c r="G30" s="4">
        <v>0</v>
      </c>
      <c r="H30" s="4">
        <v>0</v>
      </c>
      <c r="I30" s="4">
        <v>11500</v>
      </c>
      <c r="J30" s="4">
        <v>0</v>
      </c>
      <c r="K30" s="4">
        <v>0</v>
      </c>
      <c r="L30" s="4">
        <v>41000</v>
      </c>
    </row>
    <row r="31" spans="1:12" ht="15" customHeight="1">
      <c r="A31" s="232"/>
      <c r="B31" s="16" t="s">
        <v>96</v>
      </c>
      <c r="C31" s="225" t="s">
        <v>82</v>
      </c>
      <c r="D31" s="227"/>
      <c r="E31" s="228"/>
      <c r="F31" s="4">
        <v>3785</v>
      </c>
      <c r="G31" s="4">
        <v>0</v>
      </c>
      <c r="H31" s="4">
        <v>0</v>
      </c>
      <c r="I31" s="4">
        <v>1785</v>
      </c>
      <c r="J31" s="4">
        <v>0</v>
      </c>
      <c r="K31" s="4">
        <v>0</v>
      </c>
      <c r="L31" s="4">
        <v>5570</v>
      </c>
    </row>
    <row r="32" spans="1:12" ht="15" customHeight="1">
      <c r="A32" s="226"/>
      <c r="B32" s="227"/>
      <c r="C32" s="227"/>
      <c r="D32" s="227"/>
      <c r="E32" s="228"/>
      <c r="F32" s="17">
        <v>237005</v>
      </c>
      <c r="G32" s="17">
        <v>120110</v>
      </c>
      <c r="H32" s="17">
        <v>17490</v>
      </c>
      <c r="I32" s="17">
        <v>64750</v>
      </c>
      <c r="J32" s="17">
        <v>0</v>
      </c>
      <c r="K32" s="17">
        <v>0</v>
      </c>
      <c r="L32" s="17">
        <v>439355</v>
      </c>
    </row>
    <row r="33" spans="1:12" ht="15" customHeight="1">
      <c r="A33" s="229" t="s">
        <v>86</v>
      </c>
      <c r="B33" s="230"/>
      <c r="C33" s="230"/>
      <c r="D33" s="230"/>
      <c r="E33" s="231"/>
      <c r="F33" s="17">
        <v>237005</v>
      </c>
      <c r="G33" s="17">
        <v>120110</v>
      </c>
      <c r="H33" s="17">
        <v>17490</v>
      </c>
      <c r="I33" s="17">
        <v>64750</v>
      </c>
      <c r="J33" s="17">
        <v>0</v>
      </c>
      <c r="K33" s="17">
        <v>0</v>
      </c>
      <c r="L33" s="17">
        <v>439355</v>
      </c>
    </row>
    <row r="34" spans="1:12" ht="15" customHeight="1">
      <c r="A34" s="18"/>
      <c r="B34" s="19"/>
      <c r="C34" s="19"/>
      <c r="D34" s="19"/>
      <c r="E34" s="19"/>
      <c r="F34" s="20"/>
      <c r="G34" s="20"/>
      <c r="H34" s="20"/>
      <c r="I34" s="20"/>
      <c r="J34" s="20"/>
      <c r="K34" s="20"/>
      <c r="L34" s="20"/>
    </row>
    <row r="35" spans="1:12" ht="15.75" customHeight="1">
      <c r="A35" s="225" t="s">
        <v>47</v>
      </c>
      <c r="B35" s="16" t="s">
        <v>97</v>
      </c>
      <c r="C35" s="225" t="s">
        <v>82</v>
      </c>
      <c r="D35" s="227"/>
      <c r="E35" s="228"/>
      <c r="F35" s="4">
        <v>0</v>
      </c>
      <c r="G35" s="4">
        <v>2200</v>
      </c>
      <c r="H35" s="4">
        <v>0</v>
      </c>
      <c r="I35" s="4">
        <v>3500</v>
      </c>
      <c r="J35" s="4">
        <v>0</v>
      </c>
      <c r="K35" s="4">
        <v>0</v>
      </c>
      <c r="L35" s="4">
        <v>5700</v>
      </c>
    </row>
    <row r="36" spans="1:12" ht="15" customHeight="1">
      <c r="A36" s="226"/>
      <c r="B36" s="227"/>
      <c r="C36" s="227"/>
      <c r="D36" s="227"/>
      <c r="E36" s="228"/>
      <c r="F36" s="17">
        <v>0</v>
      </c>
      <c r="G36" s="17">
        <v>2200</v>
      </c>
      <c r="H36" s="17">
        <v>0</v>
      </c>
      <c r="I36" s="17">
        <v>3500</v>
      </c>
      <c r="J36" s="17">
        <v>0</v>
      </c>
      <c r="K36" s="17">
        <v>0</v>
      </c>
      <c r="L36" s="17">
        <v>5700</v>
      </c>
    </row>
    <row r="37" spans="1:12" ht="15" customHeight="1">
      <c r="A37" s="229" t="s">
        <v>86</v>
      </c>
      <c r="B37" s="230"/>
      <c r="C37" s="230"/>
      <c r="D37" s="230"/>
      <c r="E37" s="231"/>
      <c r="F37" s="17">
        <v>0</v>
      </c>
      <c r="G37" s="17">
        <v>2200</v>
      </c>
      <c r="H37" s="17">
        <v>0</v>
      </c>
      <c r="I37" s="17">
        <v>3500</v>
      </c>
      <c r="J37" s="17">
        <v>0</v>
      </c>
      <c r="K37" s="17">
        <v>0</v>
      </c>
      <c r="L37" s="17">
        <v>5700</v>
      </c>
    </row>
    <row r="38" spans="1:12" ht="35.25" customHeight="1">
      <c r="A38" s="225" t="s">
        <v>49</v>
      </c>
      <c r="B38" s="16" t="s">
        <v>98</v>
      </c>
      <c r="C38" s="225" t="s">
        <v>82</v>
      </c>
      <c r="D38" s="227"/>
      <c r="E38" s="228"/>
      <c r="F38" s="4">
        <v>4200</v>
      </c>
      <c r="G38" s="4">
        <v>3350</v>
      </c>
      <c r="H38" s="4">
        <v>0</v>
      </c>
      <c r="I38" s="4">
        <v>2740</v>
      </c>
      <c r="J38" s="4">
        <v>0</v>
      </c>
      <c r="K38" s="4">
        <v>0</v>
      </c>
      <c r="L38" s="4">
        <v>10290</v>
      </c>
    </row>
    <row r="39" spans="1:12" ht="15" customHeight="1">
      <c r="A39" s="226"/>
      <c r="B39" s="227"/>
      <c r="C39" s="227"/>
      <c r="D39" s="227"/>
      <c r="E39" s="228"/>
      <c r="F39" s="17">
        <v>4200</v>
      </c>
      <c r="G39" s="17">
        <v>3350</v>
      </c>
      <c r="H39" s="17">
        <v>0</v>
      </c>
      <c r="I39" s="17">
        <v>2740</v>
      </c>
      <c r="J39" s="17">
        <v>0</v>
      </c>
      <c r="K39" s="17">
        <v>0</v>
      </c>
      <c r="L39" s="17">
        <v>10290</v>
      </c>
    </row>
    <row r="40" spans="1:12" ht="15" customHeight="1">
      <c r="A40" s="229" t="s">
        <v>86</v>
      </c>
      <c r="B40" s="230"/>
      <c r="C40" s="230"/>
      <c r="D40" s="230"/>
      <c r="E40" s="231"/>
      <c r="F40" s="17">
        <v>4200</v>
      </c>
      <c r="G40" s="17">
        <v>3350</v>
      </c>
      <c r="H40" s="17">
        <v>0</v>
      </c>
      <c r="I40" s="17">
        <v>2740</v>
      </c>
      <c r="J40" s="17">
        <v>0</v>
      </c>
      <c r="K40" s="17">
        <v>0</v>
      </c>
      <c r="L40" s="17">
        <v>10290</v>
      </c>
    </row>
    <row r="41" spans="1:12" ht="15" customHeight="1">
      <c r="A41" s="225" t="s">
        <v>51</v>
      </c>
      <c r="B41" s="16" t="s">
        <v>99</v>
      </c>
      <c r="C41" s="225" t="s">
        <v>82</v>
      </c>
      <c r="D41" s="227"/>
      <c r="E41" s="228"/>
      <c r="F41" s="4">
        <v>17964.52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17964.52</v>
      </c>
    </row>
    <row r="42" spans="1:12" ht="15" customHeight="1">
      <c r="A42" s="232"/>
      <c r="B42" s="16" t="s">
        <v>100</v>
      </c>
      <c r="C42" s="225" t="s">
        <v>82</v>
      </c>
      <c r="D42" s="227"/>
      <c r="E42" s="228"/>
      <c r="F42" s="4">
        <v>5210.8999999999996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5210.8999999999996</v>
      </c>
    </row>
    <row r="43" spans="1:12" ht="15" customHeight="1">
      <c r="A43" s="226"/>
      <c r="B43" s="227"/>
      <c r="C43" s="227"/>
      <c r="D43" s="227"/>
      <c r="E43" s="228"/>
      <c r="F43" s="17">
        <v>23175.42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23175.42</v>
      </c>
    </row>
    <row r="44" spans="1:12" ht="15" customHeight="1">
      <c r="A44" s="229" t="s">
        <v>86</v>
      </c>
      <c r="B44" s="230"/>
      <c r="C44" s="230"/>
      <c r="D44" s="230"/>
      <c r="E44" s="231"/>
      <c r="F44" s="17">
        <v>23175.42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23175.42</v>
      </c>
    </row>
    <row r="45" spans="1:12" ht="15" customHeight="1">
      <c r="A45" s="225" t="s">
        <v>53</v>
      </c>
      <c r="B45" s="16" t="s">
        <v>101</v>
      </c>
      <c r="C45" s="225" t="s">
        <v>82</v>
      </c>
      <c r="D45" s="227"/>
      <c r="E45" s="228"/>
      <c r="F45" s="4">
        <v>0</v>
      </c>
      <c r="G45" s="4">
        <v>0</v>
      </c>
      <c r="H45" s="4">
        <v>0</v>
      </c>
      <c r="I45" s="4">
        <v>0</v>
      </c>
      <c r="J45" s="4">
        <v>1000</v>
      </c>
      <c r="K45" s="4">
        <v>0</v>
      </c>
      <c r="L45" s="4">
        <v>1000</v>
      </c>
    </row>
    <row r="46" spans="1:12" ht="15" customHeight="1">
      <c r="A46" s="226"/>
      <c r="B46" s="227"/>
      <c r="C46" s="227"/>
      <c r="D46" s="227"/>
      <c r="E46" s="228"/>
      <c r="F46" s="17">
        <v>0</v>
      </c>
      <c r="G46" s="17">
        <v>0</v>
      </c>
      <c r="H46" s="17">
        <v>0</v>
      </c>
      <c r="I46" s="17">
        <v>0</v>
      </c>
      <c r="J46" s="17">
        <v>1000</v>
      </c>
      <c r="K46" s="17">
        <v>0</v>
      </c>
      <c r="L46" s="17">
        <v>1000</v>
      </c>
    </row>
    <row r="47" spans="1:12" ht="15" customHeight="1">
      <c r="A47" s="229" t="s">
        <v>86</v>
      </c>
      <c r="B47" s="230"/>
      <c r="C47" s="230"/>
      <c r="D47" s="230"/>
      <c r="E47" s="231"/>
      <c r="F47" s="17">
        <v>0</v>
      </c>
      <c r="G47" s="17">
        <v>0</v>
      </c>
      <c r="H47" s="17">
        <v>0</v>
      </c>
      <c r="I47" s="17">
        <v>0</v>
      </c>
      <c r="J47" s="17">
        <v>1000</v>
      </c>
      <c r="K47" s="17">
        <v>0</v>
      </c>
      <c r="L47" s="17">
        <v>1000</v>
      </c>
    </row>
    <row r="48" spans="1:12" ht="15" customHeight="1">
      <c r="A48" s="229" t="s">
        <v>102</v>
      </c>
      <c r="B48" s="230"/>
      <c r="C48" s="230"/>
      <c r="D48" s="230"/>
      <c r="E48" s="231"/>
      <c r="F48" s="17">
        <v>478640.42</v>
      </c>
      <c r="G48" s="17">
        <v>125660</v>
      </c>
      <c r="H48" s="17">
        <v>17490</v>
      </c>
      <c r="I48" s="17">
        <v>70990</v>
      </c>
      <c r="J48" s="17">
        <v>1000</v>
      </c>
      <c r="K48" s="17">
        <v>1067431</v>
      </c>
      <c r="L48" s="17">
        <v>1761211.42</v>
      </c>
    </row>
    <row r="49" spans="1:12" ht="15" customHeight="1">
      <c r="A49" s="229" t="s">
        <v>103</v>
      </c>
      <c r="B49" s="230"/>
      <c r="C49" s="230"/>
      <c r="D49" s="230"/>
      <c r="E49" s="231"/>
      <c r="F49" s="17">
        <v>478640.42</v>
      </c>
      <c r="G49" s="17">
        <v>125660</v>
      </c>
      <c r="H49" s="17">
        <v>17490</v>
      </c>
      <c r="I49" s="17">
        <v>70990</v>
      </c>
      <c r="J49" s="17">
        <v>1000</v>
      </c>
      <c r="K49" s="17">
        <v>1067431</v>
      </c>
      <c r="L49" s="17">
        <v>1761211.42</v>
      </c>
    </row>
    <row r="50" spans="1:12" ht="0" hidden="1" customHeight="1"/>
  </sheetData>
  <mergeCells count="61">
    <mergeCell ref="A1:B1"/>
    <mergeCell ref="A2:L2"/>
    <mergeCell ref="A3:L3"/>
    <mergeCell ref="A4:L4"/>
    <mergeCell ref="A5:I5"/>
    <mergeCell ref="L6:L13"/>
    <mergeCell ref="D7:E9"/>
    <mergeCell ref="F8:G8"/>
    <mergeCell ref="F9:F12"/>
    <mergeCell ref="G9:G12"/>
    <mergeCell ref="H9:H12"/>
    <mergeCell ref="I9:I12"/>
    <mergeCell ref="J9:J12"/>
    <mergeCell ref="K9:K12"/>
    <mergeCell ref="F6:G7"/>
    <mergeCell ref="H6:H7"/>
    <mergeCell ref="I6:I7"/>
    <mergeCell ref="J6:J7"/>
    <mergeCell ref="K6:K7"/>
    <mergeCell ref="A14:A18"/>
    <mergeCell ref="C14:E14"/>
    <mergeCell ref="C15:E15"/>
    <mergeCell ref="C16:E16"/>
    <mergeCell ref="C17:E17"/>
    <mergeCell ref="B18:E18"/>
    <mergeCell ref="A19:E19"/>
    <mergeCell ref="A20:A25"/>
    <mergeCell ref="C20:E20"/>
    <mergeCell ref="C21:E21"/>
    <mergeCell ref="C22:E22"/>
    <mergeCell ref="C23:E23"/>
    <mergeCell ref="C24:E24"/>
    <mergeCell ref="B25:E25"/>
    <mergeCell ref="A38:A39"/>
    <mergeCell ref="C38:E38"/>
    <mergeCell ref="B39:E39"/>
    <mergeCell ref="A26:E26"/>
    <mergeCell ref="A27:A32"/>
    <mergeCell ref="C27:E27"/>
    <mergeCell ref="C28:E28"/>
    <mergeCell ref="C29:E29"/>
    <mergeCell ref="C30:E30"/>
    <mergeCell ref="C31:E31"/>
    <mergeCell ref="B32:E32"/>
    <mergeCell ref="A33:E33"/>
    <mergeCell ref="A35:A36"/>
    <mergeCell ref="C35:E35"/>
    <mergeCell ref="B36:E36"/>
    <mergeCell ref="A37:E37"/>
    <mergeCell ref="A49:E49"/>
    <mergeCell ref="A40:E40"/>
    <mergeCell ref="A41:A43"/>
    <mergeCell ref="C41:E41"/>
    <mergeCell ref="C42:E42"/>
    <mergeCell ref="B43:E43"/>
    <mergeCell ref="A44:E44"/>
    <mergeCell ref="A45:A46"/>
    <mergeCell ref="C45:E45"/>
    <mergeCell ref="B46:E46"/>
    <mergeCell ref="A47:E47"/>
    <mergeCell ref="A48:E48"/>
  </mergeCells>
  <pageMargins left="0.15748031496062992" right="0.15748031496062992" top="0.19685039370078741" bottom="0.15748031496062992" header="0.23622047244094491" footer="0.19685039370078741"/>
  <pageSetup paperSize="5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E76"/>
  <sheetViews>
    <sheetView showGridLines="0" tabSelected="1" workbookViewId="0">
      <pane ySplit="2" topLeftCell="A46" activePane="bottomLeft" state="frozen"/>
      <selection pane="bottomLeft" sqref="A1:T1"/>
    </sheetView>
  </sheetViews>
  <sheetFormatPr defaultRowHeight="14.25"/>
  <cols>
    <col min="1" max="1" width="0.625" style="36" customWidth="1"/>
    <col min="2" max="2" width="14.75" style="36" customWidth="1"/>
    <col min="3" max="3" width="4.875" style="36" customWidth="1"/>
    <col min="4" max="4" width="8.75" style="36" customWidth="1"/>
    <col min="5" max="5" width="0.375" style="36" customWidth="1"/>
    <col min="6" max="6" width="17.75" style="36" customWidth="1"/>
    <col min="7" max="7" width="0.75" style="36" customWidth="1"/>
    <col min="8" max="8" width="3.25" style="36" customWidth="1"/>
    <col min="9" max="9" width="0.5" style="36" customWidth="1"/>
    <col min="10" max="10" width="14.625" style="36" customWidth="1"/>
    <col min="11" max="11" width="0" style="36" hidden="1" customWidth="1"/>
    <col min="12" max="12" width="17.25" style="36" customWidth="1"/>
    <col min="13" max="13" width="12.25" style="36" customWidth="1"/>
    <col min="14" max="14" width="5.125" style="36" customWidth="1"/>
    <col min="15" max="15" width="17.25" style="36" customWidth="1"/>
    <col min="16" max="16" width="11.5" style="36" customWidth="1"/>
    <col min="17" max="17" width="5.75" style="36" customWidth="1"/>
    <col min="18" max="18" width="8" style="36" customWidth="1"/>
    <col min="19" max="19" width="0.25" style="36" customWidth="1"/>
    <col min="20" max="20" width="9" style="36" customWidth="1"/>
    <col min="21" max="31" width="17.25" style="36" customWidth="1"/>
    <col min="32" max="16384" width="9" style="36"/>
  </cols>
  <sheetData>
    <row r="1" spans="1:31" ht="12.95" customHeight="1">
      <c r="A1" s="289"/>
      <c r="B1" s="267"/>
      <c r="C1" s="267"/>
      <c r="D1" s="267"/>
      <c r="E1" s="267"/>
      <c r="F1" s="267"/>
      <c r="Q1" s="290"/>
      <c r="R1" s="267"/>
    </row>
    <row r="2" spans="1:31" ht="15.4" customHeight="1"/>
    <row r="3" spans="1:31" ht="18" customHeight="1">
      <c r="A3" s="291" t="s">
        <v>0</v>
      </c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</row>
    <row r="4" spans="1:31" ht="18" customHeight="1">
      <c r="A4" s="291" t="s">
        <v>209</v>
      </c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7"/>
      <c r="S4" s="267"/>
    </row>
    <row r="5" spans="1:31" ht="18" customHeight="1">
      <c r="A5" s="292" t="s">
        <v>210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67"/>
      <c r="S5" s="267"/>
    </row>
    <row r="6" spans="1:31" ht="0" hidden="1" customHeight="1"/>
    <row r="7" spans="1:31" ht="2.65" customHeight="1"/>
    <row r="8" spans="1:31">
      <c r="A8" s="37"/>
      <c r="B8" s="38"/>
      <c r="C8" s="38"/>
      <c r="D8" s="38"/>
      <c r="E8" s="38"/>
      <c r="F8" s="38"/>
      <c r="G8" s="38"/>
      <c r="H8" s="38"/>
      <c r="I8" s="38"/>
      <c r="J8" s="39" t="s">
        <v>63</v>
      </c>
      <c r="L8" s="284" t="s">
        <v>58</v>
      </c>
      <c r="M8" s="280"/>
      <c r="N8" s="266"/>
      <c r="O8" s="284" t="s">
        <v>211</v>
      </c>
      <c r="P8" s="284" t="s">
        <v>59</v>
      </c>
      <c r="Q8" s="280"/>
      <c r="R8" s="280"/>
      <c r="S8" s="280"/>
      <c r="T8" s="266"/>
      <c r="U8" s="284" t="s">
        <v>212</v>
      </c>
      <c r="V8" s="284" t="s">
        <v>213</v>
      </c>
      <c r="W8" s="284" t="s">
        <v>60</v>
      </c>
      <c r="X8" s="266"/>
      <c r="Y8" s="284" t="s">
        <v>214</v>
      </c>
      <c r="Z8" s="284" t="s">
        <v>61</v>
      </c>
      <c r="AA8" s="280"/>
      <c r="AB8" s="266"/>
      <c r="AC8" s="284" t="s">
        <v>215</v>
      </c>
      <c r="AD8" s="284" t="s">
        <v>62</v>
      </c>
      <c r="AE8" s="285" t="s">
        <v>55</v>
      </c>
    </row>
    <row r="9" spans="1:31">
      <c r="A9" s="40"/>
      <c r="B9" s="41"/>
      <c r="C9" s="41"/>
      <c r="D9" s="41"/>
      <c r="E9" s="41"/>
      <c r="F9" s="41"/>
      <c r="G9" s="41"/>
      <c r="H9" s="41"/>
      <c r="I9" s="41"/>
      <c r="J9" s="42"/>
      <c r="L9" s="281"/>
      <c r="M9" s="282"/>
      <c r="N9" s="283"/>
      <c r="O9" s="272"/>
      <c r="P9" s="281"/>
      <c r="Q9" s="282"/>
      <c r="R9" s="282"/>
      <c r="S9" s="282"/>
      <c r="T9" s="283"/>
      <c r="U9" s="272"/>
      <c r="V9" s="272"/>
      <c r="W9" s="281"/>
      <c r="X9" s="283"/>
      <c r="Y9" s="272"/>
      <c r="Z9" s="281"/>
      <c r="AA9" s="282"/>
      <c r="AB9" s="283"/>
      <c r="AC9" s="272"/>
      <c r="AD9" s="272"/>
      <c r="AE9" s="286"/>
    </row>
    <row r="10" spans="1:31">
      <c r="A10" s="40"/>
      <c r="B10" s="41"/>
      <c r="C10" s="41"/>
      <c r="D10" s="41"/>
      <c r="E10" s="41"/>
      <c r="F10" s="41"/>
      <c r="G10" s="41"/>
      <c r="H10" s="41"/>
      <c r="I10" s="41"/>
      <c r="J10" s="42"/>
      <c r="L10" s="288" t="s">
        <v>64</v>
      </c>
      <c r="M10" s="279"/>
      <c r="N10" s="278"/>
      <c r="O10" s="43" t="s">
        <v>216</v>
      </c>
      <c r="P10" s="288" t="s">
        <v>65</v>
      </c>
      <c r="Q10" s="279"/>
      <c r="R10" s="279"/>
      <c r="S10" s="279"/>
      <c r="T10" s="278"/>
      <c r="U10" s="43" t="s">
        <v>217</v>
      </c>
      <c r="V10" s="43" t="s">
        <v>218</v>
      </c>
      <c r="W10" s="288" t="s">
        <v>66</v>
      </c>
      <c r="X10" s="278"/>
      <c r="Y10" s="43" t="s">
        <v>219</v>
      </c>
      <c r="Z10" s="288" t="s">
        <v>67</v>
      </c>
      <c r="AA10" s="279"/>
      <c r="AB10" s="278"/>
      <c r="AC10" s="43" t="s">
        <v>220</v>
      </c>
      <c r="AD10" s="43" t="s">
        <v>68</v>
      </c>
      <c r="AE10" s="286"/>
    </row>
    <row r="11" spans="1:31">
      <c r="A11" s="40"/>
      <c r="B11" s="41"/>
      <c r="C11" s="41"/>
      <c r="D11" s="41"/>
      <c r="E11" s="41"/>
      <c r="F11" s="41"/>
      <c r="G11" s="41"/>
      <c r="H11" s="41"/>
      <c r="I11" s="41"/>
      <c r="J11" s="42"/>
      <c r="L11" s="271" t="s">
        <v>69</v>
      </c>
      <c r="M11" s="271" t="s">
        <v>70</v>
      </c>
      <c r="N11" s="266"/>
      <c r="O11" s="271" t="s">
        <v>221</v>
      </c>
      <c r="P11" s="271" t="s">
        <v>71</v>
      </c>
      <c r="Q11" s="266"/>
      <c r="R11" s="271" t="s">
        <v>222</v>
      </c>
      <c r="S11" s="280"/>
      <c r="T11" s="266"/>
      <c r="U11" s="271" t="s">
        <v>223</v>
      </c>
      <c r="V11" s="271" t="s">
        <v>224</v>
      </c>
      <c r="W11" s="271" t="s">
        <v>72</v>
      </c>
      <c r="X11" s="271" t="s">
        <v>225</v>
      </c>
      <c r="Y11" s="271" t="s">
        <v>226</v>
      </c>
      <c r="Z11" s="271" t="s">
        <v>73</v>
      </c>
      <c r="AA11" s="271" t="s">
        <v>227</v>
      </c>
      <c r="AB11" s="271" t="s">
        <v>228</v>
      </c>
      <c r="AC11" s="271" t="s">
        <v>229</v>
      </c>
      <c r="AD11" s="271" t="s">
        <v>41</v>
      </c>
      <c r="AE11" s="286"/>
    </row>
    <row r="12" spans="1:31">
      <c r="A12" s="273" t="s">
        <v>230</v>
      </c>
      <c r="B12" s="274"/>
      <c r="C12" s="274"/>
      <c r="D12" s="41"/>
      <c r="E12" s="41"/>
      <c r="F12" s="41"/>
      <c r="G12" s="41"/>
      <c r="H12" s="41"/>
      <c r="I12" s="41"/>
      <c r="J12" s="42"/>
      <c r="L12" s="272"/>
      <c r="M12" s="281"/>
      <c r="N12" s="283"/>
      <c r="O12" s="272"/>
      <c r="P12" s="281"/>
      <c r="Q12" s="283"/>
      <c r="R12" s="281"/>
      <c r="S12" s="282"/>
      <c r="T12" s="283"/>
      <c r="U12" s="272"/>
      <c r="V12" s="272"/>
      <c r="W12" s="272"/>
      <c r="X12" s="272"/>
      <c r="Y12" s="272"/>
      <c r="Z12" s="272"/>
      <c r="AA12" s="272"/>
      <c r="AB12" s="272"/>
      <c r="AC12" s="272"/>
      <c r="AD12" s="272"/>
      <c r="AE12" s="286"/>
    </row>
    <row r="13" spans="1:31">
      <c r="A13" s="275"/>
      <c r="B13" s="276"/>
      <c r="C13" s="276"/>
      <c r="D13" s="44"/>
      <c r="E13" s="44"/>
      <c r="F13" s="44"/>
      <c r="G13" s="44"/>
      <c r="H13" s="44"/>
      <c r="I13" s="44"/>
      <c r="J13" s="45"/>
      <c r="L13" s="46" t="s">
        <v>75</v>
      </c>
      <c r="M13" s="277" t="s">
        <v>76</v>
      </c>
      <c r="N13" s="278"/>
      <c r="O13" s="46" t="s">
        <v>231</v>
      </c>
      <c r="P13" s="277" t="s">
        <v>77</v>
      </c>
      <c r="Q13" s="278"/>
      <c r="R13" s="277" t="s">
        <v>232</v>
      </c>
      <c r="S13" s="279"/>
      <c r="T13" s="278"/>
      <c r="U13" s="46" t="s">
        <v>233</v>
      </c>
      <c r="V13" s="46" t="s">
        <v>234</v>
      </c>
      <c r="W13" s="46" t="s">
        <v>78</v>
      </c>
      <c r="X13" s="46" t="s">
        <v>235</v>
      </c>
      <c r="Y13" s="46" t="s">
        <v>236</v>
      </c>
      <c r="Z13" s="46" t="s">
        <v>79</v>
      </c>
      <c r="AA13" s="46" t="s">
        <v>237</v>
      </c>
      <c r="AB13" s="46" t="s">
        <v>238</v>
      </c>
      <c r="AC13" s="46" t="s">
        <v>239</v>
      </c>
      <c r="AD13" s="46" t="s">
        <v>80</v>
      </c>
      <c r="AE13" s="287"/>
    </row>
    <row r="14" spans="1:31" ht="0" hidden="1" customHeight="1"/>
    <row r="15" spans="1:31">
      <c r="A15" s="259" t="s">
        <v>112</v>
      </c>
      <c r="B15" s="262" t="s">
        <v>43</v>
      </c>
      <c r="C15" s="265" t="s">
        <v>240</v>
      </c>
      <c r="D15" s="266"/>
      <c r="E15" s="47" t="s">
        <v>112</v>
      </c>
      <c r="F15" s="253" t="s">
        <v>87</v>
      </c>
      <c r="G15" s="250"/>
      <c r="H15" s="254"/>
      <c r="I15" s="255" t="s">
        <v>241</v>
      </c>
      <c r="J15" s="251"/>
      <c r="L15" s="48">
        <v>471240</v>
      </c>
      <c r="M15" s="256">
        <v>0</v>
      </c>
      <c r="N15" s="251"/>
      <c r="O15" s="48">
        <v>0</v>
      </c>
      <c r="P15" s="256">
        <v>0</v>
      </c>
      <c r="Q15" s="251"/>
      <c r="R15" s="256">
        <v>0</v>
      </c>
      <c r="S15" s="250"/>
      <c r="T15" s="251"/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  <c r="AD15" s="48">
        <v>0</v>
      </c>
      <c r="AE15" s="48">
        <v>471240</v>
      </c>
    </row>
    <row r="16" spans="1:31">
      <c r="A16" s="260"/>
      <c r="B16" s="263"/>
      <c r="C16" s="267"/>
      <c r="D16" s="268"/>
      <c r="E16" s="47" t="s">
        <v>112</v>
      </c>
      <c r="F16" s="253" t="s">
        <v>88</v>
      </c>
      <c r="G16" s="250"/>
      <c r="H16" s="254"/>
      <c r="I16" s="255" t="s">
        <v>242</v>
      </c>
      <c r="J16" s="251"/>
      <c r="L16" s="48">
        <v>38610</v>
      </c>
      <c r="M16" s="256">
        <v>0</v>
      </c>
      <c r="N16" s="251"/>
      <c r="O16" s="48">
        <v>0</v>
      </c>
      <c r="P16" s="256">
        <v>0</v>
      </c>
      <c r="Q16" s="251"/>
      <c r="R16" s="256">
        <v>0</v>
      </c>
      <c r="S16" s="250"/>
      <c r="T16" s="251"/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v>0</v>
      </c>
      <c r="AB16" s="48">
        <v>0</v>
      </c>
      <c r="AC16" s="48">
        <v>0</v>
      </c>
      <c r="AD16" s="48">
        <v>0</v>
      </c>
      <c r="AE16" s="48">
        <v>38610</v>
      </c>
    </row>
    <row r="17" spans="1:31">
      <c r="A17" s="260"/>
      <c r="B17" s="263"/>
      <c r="C17" s="267"/>
      <c r="D17" s="268"/>
      <c r="E17" s="47" t="s">
        <v>112</v>
      </c>
      <c r="F17" s="253" t="s">
        <v>89</v>
      </c>
      <c r="G17" s="250"/>
      <c r="H17" s="254"/>
      <c r="I17" s="255" t="s">
        <v>243</v>
      </c>
      <c r="J17" s="251"/>
      <c r="L17" s="48">
        <v>38610</v>
      </c>
      <c r="M17" s="256">
        <v>0</v>
      </c>
      <c r="N17" s="251"/>
      <c r="O17" s="48">
        <v>0</v>
      </c>
      <c r="P17" s="256">
        <v>0</v>
      </c>
      <c r="Q17" s="251"/>
      <c r="R17" s="256">
        <v>0</v>
      </c>
      <c r="S17" s="250"/>
      <c r="T17" s="251"/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8">
        <v>0</v>
      </c>
      <c r="AD17" s="48">
        <v>0</v>
      </c>
      <c r="AE17" s="48">
        <v>38610</v>
      </c>
    </row>
    <row r="18" spans="1:31">
      <c r="A18" s="260"/>
      <c r="B18" s="263"/>
      <c r="C18" s="267"/>
      <c r="D18" s="268"/>
      <c r="E18" s="47" t="s">
        <v>112</v>
      </c>
      <c r="F18" s="253" t="s">
        <v>90</v>
      </c>
      <c r="G18" s="250"/>
      <c r="H18" s="254"/>
      <c r="I18" s="255" t="s">
        <v>244</v>
      </c>
      <c r="J18" s="251"/>
      <c r="L18" s="48">
        <v>79200</v>
      </c>
      <c r="M18" s="256">
        <v>0</v>
      </c>
      <c r="N18" s="251"/>
      <c r="O18" s="48">
        <v>0</v>
      </c>
      <c r="P18" s="256">
        <v>0</v>
      </c>
      <c r="Q18" s="251"/>
      <c r="R18" s="256">
        <v>0</v>
      </c>
      <c r="S18" s="250"/>
      <c r="T18" s="251"/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  <c r="AD18" s="48">
        <v>0</v>
      </c>
      <c r="AE18" s="48">
        <v>79200</v>
      </c>
    </row>
    <row r="19" spans="1:31">
      <c r="A19" s="260"/>
      <c r="B19" s="263"/>
      <c r="C19" s="267"/>
      <c r="D19" s="268"/>
      <c r="E19" s="47" t="s">
        <v>112</v>
      </c>
      <c r="F19" s="253" t="s">
        <v>91</v>
      </c>
      <c r="G19" s="250"/>
      <c r="H19" s="254"/>
      <c r="I19" s="255" t="s">
        <v>245</v>
      </c>
      <c r="J19" s="251"/>
      <c r="L19" s="48">
        <v>1815600</v>
      </c>
      <c r="M19" s="256">
        <v>0</v>
      </c>
      <c r="N19" s="251"/>
      <c r="O19" s="48">
        <v>0</v>
      </c>
      <c r="P19" s="256">
        <v>0</v>
      </c>
      <c r="Q19" s="251"/>
      <c r="R19" s="256">
        <v>0</v>
      </c>
      <c r="S19" s="250"/>
      <c r="T19" s="251"/>
      <c r="U19" s="48">
        <v>0</v>
      </c>
      <c r="V19" s="48">
        <v>0</v>
      </c>
      <c r="W19" s="48">
        <v>0</v>
      </c>
      <c r="X19" s="48">
        <v>0</v>
      </c>
      <c r="Y19" s="48">
        <v>0</v>
      </c>
      <c r="Z19" s="48">
        <v>0</v>
      </c>
      <c r="AA19" s="48">
        <v>0</v>
      </c>
      <c r="AB19" s="48">
        <v>0</v>
      </c>
      <c r="AC19" s="48">
        <v>0</v>
      </c>
      <c r="AD19" s="48">
        <v>0</v>
      </c>
      <c r="AE19" s="48">
        <v>1815600</v>
      </c>
    </row>
    <row r="20" spans="1:31">
      <c r="A20" s="261"/>
      <c r="B20" s="264"/>
      <c r="C20" s="269"/>
      <c r="D20" s="270"/>
      <c r="E20" s="257" t="s">
        <v>246</v>
      </c>
      <c r="F20" s="250"/>
      <c r="G20" s="250"/>
      <c r="H20" s="250"/>
      <c r="I20" s="250"/>
      <c r="J20" s="251"/>
      <c r="L20" s="49">
        <v>2443260</v>
      </c>
      <c r="M20" s="258">
        <v>0</v>
      </c>
      <c r="N20" s="251"/>
      <c r="O20" s="49">
        <v>0</v>
      </c>
      <c r="P20" s="258">
        <v>0</v>
      </c>
      <c r="Q20" s="251"/>
      <c r="R20" s="258">
        <v>0</v>
      </c>
      <c r="S20" s="250"/>
      <c r="T20" s="251"/>
      <c r="U20" s="49">
        <v>0</v>
      </c>
      <c r="V20" s="49">
        <v>0</v>
      </c>
      <c r="W20" s="49">
        <v>0</v>
      </c>
      <c r="X20" s="49">
        <v>0</v>
      </c>
      <c r="Y20" s="49">
        <v>0</v>
      </c>
      <c r="Z20" s="49">
        <v>0</v>
      </c>
      <c r="AA20" s="49">
        <v>0</v>
      </c>
      <c r="AB20" s="49">
        <v>0</v>
      </c>
      <c r="AC20" s="49">
        <v>0</v>
      </c>
      <c r="AD20" s="49">
        <v>0</v>
      </c>
      <c r="AE20" s="49">
        <v>2443260</v>
      </c>
    </row>
    <row r="21" spans="1:31">
      <c r="A21" s="259" t="s">
        <v>112</v>
      </c>
      <c r="B21" s="262" t="s">
        <v>45</v>
      </c>
      <c r="C21" s="265" t="s">
        <v>247</v>
      </c>
      <c r="D21" s="266"/>
      <c r="E21" s="47" t="s">
        <v>112</v>
      </c>
      <c r="F21" s="253" t="s">
        <v>92</v>
      </c>
      <c r="G21" s="250"/>
      <c r="H21" s="254"/>
      <c r="I21" s="255" t="s">
        <v>248</v>
      </c>
      <c r="J21" s="251"/>
      <c r="L21" s="48">
        <v>2127980</v>
      </c>
      <c r="M21" s="256">
        <v>1349910</v>
      </c>
      <c r="N21" s="251"/>
      <c r="O21" s="48">
        <v>0</v>
      </c>
      <c r="P21" s="256">
        <v>201750</v>
      </c>
      <c r="Q21" s="251"/>
      <c r="R21" s="256">
        <v>0</v>
      </c>
      <c r="S21" s="250"/>
      <c r="T21" s="251"/>
      <c r="U21" s="48">
        <v>0</v>
      </c>
      <c r="V21" s="48">
        <v>0</v>
      </c>
      <c r="W21" s="48">
        <v>735690</v>
      </c>
      <c r="X21" s="48">
        <v>0</v>
      </c>
      <c r="Y21" s="48">
        <v>0</v>
      </c>
      <c r="Z21" s="48">
        <v>0</v>
      </c>
      <c r="AA21" s="48">
        <v>0</v>
      </c>
      <c r="AB21" s="48">
        <v>0</v>
      </c>
      <c r="AC21" s="48">
        <v>0</v>
      </c>
      <c r="AD21" s="48">
        <v>0</v>
      </c>
      <c r="AE21" s="48">
        <v>4415330</v>
      </c>
    </row>
    <row r="22" spans="1:31">
      <c r="A22" s="260"/>
      <c r="B22" s="263"/>
      <c r="C22" s="267"/>
      <c r="D22" s="268"/>
      <c r="E22" s="47" t="s">
        <v>112</v>
      </c>
      <c r="F22" s="253" t="s">
        <v>93</v>
      </c>
      <c r="G22" s="250"/>
      <c r="H22" s="254"/>
      <c r="I22" s="255" t="s">
        <v>249</v>
      </c>
      <c r="J22" s="251"/>
      <c r="L22" s="48">
        <v>0</v>
      </c>
      <c r="M22" s="256">
        <v>0</v>
      </c>
      <c r="N22" s="251"/>
      <c r="O22" s="48">
        <v>0</v>
      </c>
      <c r="P22" s="256">
        <v>0</v>
      </c>
      <c r="Q22" s="251"/>
      <c r="R22" s="256">
        <v>0</v>
      </c>
      <c r="S22" s="250"/>
      <c r="T22" s="251"/>
      <c r="U22" s="48">
        <v>0</v>
      </c>
      <c r="V22" s="48">
        <v>0</v>
      </c>
      <c r="W22" s="48">
        <v>23945</v>
      </c>
      <c r="X22" s="48">
        <v>0</v>
      </c>
      <c r="Y22" s="48">
        <v>0</v>
      </c>
      <c r="Z22" s="48">
        <v>0</v>
      </c>
      <c r="AA22" s="48">
        <v>0</v>
      </c>
      <c r="AB22" s="48">
        <v>0</v>
      </c>
      <c r="AC22" s="48">
        <v>0</v>
      </c>
      <c r="AD22" s="48">
        <v>0</v>
      </c>
      <c r="AE22" s="48">
        <v>23945</v>
      </c>
    </row>
    <row r="23" spans="1:31">
      <c r="A23" s="260"/>
      <c r="B23" s="263"/>
      <c r="C23" s="267"/>
      <c r="D23" s="268"/>
      <c r="E23" s="47" t="s">
        <v>112</v>
      </c>
      <c r="F23" s="253" t="s">
        <v>94</v>
      </c>
      <c r="G23" s="250"/>
      <c r="H23" s="254"/>
      <c r="I23" s="255" t="s">
        <v>250</v>
      </c>
      <c r="J23" s="251"/>
      <c r="L23" s="48">
        <v>192500</v>
      </c>
      <c r="M23" s="256">
        <v>38500</v>
      </c>
      <c r="N23" s="251"/>
      <c r="O23" s="48">
        <v>0</v>
      </c>
      <c r="P23" s="256">
        <v>0</v>
      </c>
      <c r="Q23" s="251"/>
      <c r="R23" s="256">
        <v>0</v>
      </c>
      <c r="S23" s="250"/>
      <c r="T23" s="251"/>
      <c r="U23" s="48">
        <v>0</v>
      </c>
      <c r="V23" s="48">
        <v>0</v>
      </c>
      <c r="W23" s="48">
        <v>38500</v>
      </c>
      <c r="X23" s="48">
        <v>0</v>
      </c>
      <c r="Y23" s="48">
        <v>0</v>
      </c>
      <c r="Z23" s="48">
        <v>0</v>
      </c>
      <c r="AA23" s="48">
        <v>0</v>
      </c>
      <c r="AB23" s="48">
        <v>0</v>
      </c>
      <c r="AC23" s="48">
        <v>0</v>
      </c>
      <c r="AD23" s="48">
        <v>0</v>
      </c>
      <c r="AE23" s="48">
        <v>269500</v>
      </c>
    </row>
    <row r="24" spans="1:31">
      <c r="A24" s="260"/>
      <c r="B24" s="263"/>
      <c r="C24" s="267"/>
      <c r="D24" s="268"/>
      <c r="E24" s="47" t="s">
        <v>112</v>
      </c>
      <c r="F24" s="253" t="s">
        <v>95</v>
      </c>
      <c r="G24" s="250"/>
      <c r="H24" s="254"/>
      <c r="I24" s="255" t="s">
        <v>251</v>
      </c>
      <c r="J24" s="251"/>
      <c r="L24" s="48">
        <v>447380</v>
      </c>
      <c r="M24" s="256">
        <v>320640</v>
      </c>
      <c r="N24" s="251"/>
      <c r="O24" s="48">
        <v>0</v>
      </c>
      <c r="P24" s="256">
        <v>137760</v>
      </c>
      <c r="Q24" s="251"/>
      <c r="R24" s="256">
        <v>0</v>
      </c>
      <c r="S24" s="250"/>
      <c r="T24" s="251"/>
      <c r="U24" s="48">
        <v>0</v>
      </c>
      <c r="V24" s="48">
        <v>0</v>
      </c>
      <c r="W24" s="48">
        <v>240020</v>
      </c>
      <c r="X24" s="48">
        <v>0</v>
      </c>
      <c r="Y24" s="48">
        <v>0</v>
      </c>
      <c r="Z24" s="48">
        <v>0</v>
      </c>
      <c r="AA24" s="48">
        <v>0</v>
      </c>
      <c r="AB24" s="48">
        <v>0</v>
      </c>
      <c r="AC24" s="48">
        <v>0</v>
      </c>
      <c r="AD24" s="48">
        <v>0</v>
      </c>
      <c r="AE24" s="48">
        <v>1145800</v>
      </c>
    </row>
    <row r="25" spans="1:31">
      <c r="A25" s="260"/>
      <c r="B25" s="263"/>
      <c r="C25" s="267"/>
      <c r="D25" s="268"/>
      <c r="E25" s="47" t="s">
        <v>112</v>
      </c>
      <c r="F25" s="253" t="s">
        <v>96</v>
      </c>
      <c r="G25" s="250"/>
      <c r="H25" s="254"/>
      <c r="I25" s="255" t="s">
        <v>252</v>
      </c>
      <c r="J25" s="251"/>
      <c r="L25" s="48">
        <v>61015</v>
      </c>
      <c r="M25" s="256">
        <v>17400</v>
      </c>
      <c r="N25" s="251"/>
      <c r="O25" s="48">
        <v>0</v>
      </c>
      <c r="P25" s="256">
        <v>24000</v>
      </c>
      <c r="Q25" s="251"/>
      <c r="R25" s="256">
        <v>0</v>
      </c>
      <c r="S25" s="250"/>
      <c r="T25" s="251"/>
      <c r="U25" s="48">
        <v>0</v>
      </c>
      <c r="V25" s="48">
        <v>0</v>
      </c>
      <c r="W25" s="48">
        <v>27615</v>
      </c>
      <c r="X25" s="48">
        <v>0</v>
      </c>
      <c r="Y25" s="48">
        <v>0</v>
      </c>
      <c r="Z25" s="48">
        <v>0</v>
      </c>
      <c r="AA25" s="48">
        <v>0</v>
      </c>
      <c r="AB25" s="48">
        <v>0</v>
      </c>
      <c r="AC25" s="48">
        <v>0</v>
      </c>
      <c r="AD25" s="48">
        <v>0</v>
      </c>
      <c r="AE25" s="48">
        <v>130030</v>
      </c>
    </row>
    <row r="26" spans="1:31">
      <c r="A26" s="261"/>
      <c r="B26" s="264"/>
      <c r="C26" s="269"/>
      <c r="D26" s="270"/>
      <c r="E26" s="257" t="s">
        <v>246</v>
      </c>
      <c r="F26" s="250"/>
      <c r="G26" s="250"/>
      <c r="H26" s="250"/>
      <c r="I26" s="250"/>
      <c r="J26" s="251"/>
      <c r="L26" s="49">
        <v>2828875</v>
      </c>
      <c r="M26" s="258">
        <v>1726450</v>
      </c>
      <c r="N26" s="251"/>
      <c r="O26" s="49">
        <v>0</v>
      </c>
      <c r="P26" s="258">
        <v>363510</v>
      </c>
      <c r="Q26" s="251"/>
      <c r="R26" s="258">
        <v>0</v>
      </c>
      <c r="S26" s="250"/>
      <c r="T26" s="251"/>
      <c r="U26" s="49">
        <v>0</v>
      </c>
      <c r="V26" s="49">
        <v>0</v>
      </c>
      <c r="W26" s="49">
        <v>1065770</v>
      </c>
      <c r="X26" s="49">
        <v>0</v>
      </c>
      <c r="Y26" s="49">
        <v>0</v>
      </c>
      <c r="Z26" s="49">
        <v>0</v>
      </c>
      <c r="AA26" s="49">
        <v>0</v>
      </c>
      <c r="AB26" s="49">
        <v>0</v>
      </c>
      <c r="AC26" s="49">
        <v>0</v>
      </c>
      <c r="AD26" s="49">
        <v>0</v>
      </c>
      <c r="AE26" s="49">
        <v>5984605</v>
      </c>
    </row>
    <row r="27" spans="1:31">
      <c r="A27" s="259" t="s">
        <v>112</v>
      </c>
      <c r="B27" s="262" t="s">
        <v>47</v>
      </c>
      <c r="C27" s="265" t="s">
        <v>253</v>
      </c>
      <c r="D27" s="266"/>
      <c r="E27" s="47" t="s">
        <v>112</v>
      </c>
      <c r="F27" s="253" t="s">
        <v>254</v>
      </c>
      <c r="G27" s="250"/>
      <c r="H27" s="254"/>
      <c r="I27" s="255" t="s">
        <v>255</v>
      </c>
      <c r="J27" s="251"/>
      <c r="L27" s="48">
        <v>130000</v>
      </c>
      <c r="M27" s="256">
        <v>90000</v>
      </c>
      <c r="N27" s="251"/>
      <c r="O27" s="48">
        <v>30000</v>
      </c>
      <c r="P27" s="256">
        <v>0</v>
      </c>
      <c r="Q27" s="251"/>
      <c r="R27" s="256">
        <v>0</v>
      </c>
      <c r="S27" s="250"/>
      <c r="T27" s="251"/>
      <c r="U27" s="48">
        <v>0</v>
      </c>
      <c r="V27" s="48">
        <v>0</v>
      </c>
      <c r="W27" s="48">
        <v>120000</v>
      </c>
      <c r="X27" s="48">
        <v>0</v>
      </c>
      <c r="Y27" s="48">
        <v>0</v>
      </c>
      <c r="Z27" s="48">
        <v>0</v>
      </c>
      <c r="AA27" s="48">
        <v>0</v>
      </c>
      <c r="AB27" s="48">
        <v>0</v>
      </c>
      <c r="AC27" s="48">
        <v>0</v>
      </c>
      <c r="AD27" s="48">
        <v>0</v>
      </c>
      <c r="AE27" s="48">
        <v>370000</v>
      </c>
    </row>
    <row r="28" spans="1:31">
      <c r="A28" s="260"/>
      <c r="B28" s="263"/>
      <c r="C28" s="267"/>
      <c r="D28" s="268"/>
      <c r="E28" s="47" t="s">
        <v>112</v>
      </c>
      <c r="F28" s="253" t="s">
        <v>256</v>
      </c>
      <c r="G28" s="250"/>
      <c r="H28" s="254"/>
      <c r="I28" s="255" t="s">
        <v>257</v>
      </c>
      <c r="J28" s="251"/>
      <c r="L28" s="48">
        <v>40000</v>
      </c>
      <c r="M28" s="256">
        <v>40000</v>
      </c>
      <c r="N28" s="251"/>
      <c r="O28" s="48">
        <v>0</v>
      </c>
      <c r="P28" s="256">
        <v>0</v>
      </c>
      <c r="Q28" s="251"/>
      <c r="R28" s="256">
        <v>0</v>
      </c>
      <c r="S28" s="250"/>
      <c r="T28" s="251"/>
      <c r="U28" s="48">
        <v>0</v>
      </c>
      <c r="V28" s="48">
        <v>0</v>
      </c>
      <c r="W28" s="48">
        <v>30000</v>
      </c>
      <c r="X28" s="48">
        <v>0</v>
      </c>
      <c r="Y28" s="48">
        <v>0</v>
      </c>
      <c r="Z28" s="48">
        <v>0</v>
      </c>
      <c r="AA28" s="48">
        <v>0</v>
      </c>
      <c r="AB28" s="48">
        <v>0</v>
      </c>
      <c r="AC28" s="48">
        <v>0</v>
      </c>
      <c r="AD28" s="48">
        <v>0</v>
      </c>
      <c r="AE28" s="48">
        <v>110000</v>
      </c>
    </row>
    <row r="29" spans="1:31">
      <c r="A29" s="260"/>
      <c r="B29" s="263"/>
      <c r="C29" s="267"/>
      <c r="D29" s="268"/>
      <c r="E29" s="47" t="s">
        <v>112</v>
      </c>
      <c r="F29" s="253" t="s">
        <v>97</v>
      </c>
      <c r="G29" s="250"/>
      <c r="H29" s="254"/>
      <c r="I29" s="255" t="s">
        <v>258</v>
      </c>
      <c r="J29" s="251"/>
      <c r="L29" s="48">
        <v>3000</v>
      </c>
      <c r="M29" s="256">
        <v>39800</v>
      </c>
      <c r="N29" s="251"/>
      <c r="O29" s="48">
        <v>0</v>
      </c>
      <c r="P29" s="256">
        <v>0</v>
      </c>
      <c r="Q29" s="251"/>
      <c r="R29" s="256">
        <v>0</v>
      </c>
      <c r="S29" s="250"/>
      <c r="T29" s="251"/>
      <c r="U29" s="48">
        <v>0</v>
      </c>
      <c r="V29" s="48">
        <v>0</v>
      </c>
      <c r="W29" s="48">
        <v>38500</v>
      </c>
      <c r="X29" s="48">
        <v>0</v>
      </c>
      <c r="Y29" s="48">
        <v>0</v>
      </c>
      <c r="Z29" s="48">
        <v>0</v>
      </c>
      <c r="AA29" s="48">
        <v>0</v>
      </c>
      <c r="AB29" s="48">
        <v>0</v>
      </c>
      <c r="AC29" s="48">
        <v>0</v>
      </c>
      <c r="AD29" s="48">
        <v>0</v>
      </c>
      <c r="AE29" s="48">
        <v>81300</v>
      </c>
    </row>
    <row r="30" spans="1:31">
      <c r="A30" s="260"/>
      <c r="B30" s="263"/>
      <c r="C30" s="267"/>
      <c r="D30" s="268"/>
      <c r="E30" s="47" t="s">
        <v>112</v>
      </c>
      <c r="F30" s="253" t="s">
        <v>259</v>
      </c>
      <c r="G30" s="250"/>
      <c r="H30" s="254"/>
      <c r="I30" s="255" t="s">
        <v>260</v>
      </c>
      <c r="J30" s="251"/>
      <c r="L30" s="48">
        <v>30000</v>
      </c>
      <c r="M30" s="256">
        <v>20000</v>
      </c>
      <c r="N30" s="251"/>
      <c r="O30" s="48">
        <v>0</v>
      </c>
      <c r="P30" s="256">
        <v>0</v>
      </c>
      <c r="Q30" s="251"/>
      <c r="R30" s="256">
        <v>0</v>
      </c>
      <c r="S30" s="250"/>
      <c r="T30" s="251"/>
      <c r="U30" s="48">
        <v>0</v>
      </c>
      <c r="V30" s="48">
        <v>0</v>
      </c>
      <c r="W30" s="48">
        <v>12500</v>
      </c>
      <c r="X30" s="48">
        <v>0</v>
      </c>
      <c r="Y30" s="48">
        <v>0</v>
      </c>
      <c r="Z30" s="48">
        <v>0</v>
      </c>
      <c r="AA30" s="48">
        <v>0</v>
      </c>
      <c r="AB30" s="48">
        <v>0</v>
      </c>
      <c r="AC30" s="48">
        <v>0</v>
      </c>
      <c r="AD30" s="48">
        <v>0</v>
      </c>
      <c r="AE30" s="48">
        <v>62500</v>
      </c>
    </row>
    <row r="31" spans="1:31">
      <c r="A31" s="261"/>
      <c r="B31" s="264"/>
      <c r="C31" s="269"/>
      <c r="D31" s="270"/>
      <c r="E31" s="257" t="s">
        <v>246</v>
      </c>
      <c r="F31" s="250"/>
      <c r="G31" s="250"/>
      <c r="H31" s="250"/>
      <c r="I31" s="250"/>
      <c r="J31" s="251"/>
      <c r="L31" s="49">
        <v>203000</v>
      </c>
      <c r="M31" s="258">
        <v>189800</v>
      </c>
      <c r="N31" s="251"/>
      <c r="O31" s="49">
        <v>30000</v>
      </c>
      <c r="P31" s="258">
        <v>0</v>
      </c>
      <c r="Q31" s="251"/>
      <c r="R31" s="258">
        <v>0</v>
      </c>
      <c r="S31" s="250"/>
      <c r="T31" s="251"/>
      <c r="U31" s="49">
        <v>0</v>
      </c>
      <c r="V31" s="49">
        <v>0</v>
      </c>
      <c r="W31" s="49">
        <v>201000</v>
      </c>
      <c r="X31" s="49">
        <v>0</v>
      </c>
      <c r="Y31" s="49">
        <v>0</v>
      </c>
      <c r="Z31" s="49">
        <v>0</v>
      </c>
      <c r="AA31" s="49">
        <v>0</v>
      </c>
      <c r="AB31" s="49">
        <v>0</v>
      </c>
      <c r="AC31" s="49">
        <v>0</v>
      </c>
      <c r="AD31" s="49">
        <v>0</v>
      </c>
      <c r="AE31" s="49">
        <v>623800</v>
      </c>
    </row>
    <row r="32" spans="1:31">
      <c r="A32" s="259" t="s">
        <v>112</v>
      </c>
      <c r="B32" s="262" t="s">
        <v>49</v>
      </c>
      <c r="C32" s="265" t="s">
        <v>261</v>
      </c>
      <c r="D32" s="266"/>
      <c r="E32" s="47" t="s">
        <v>112</v>
      </c>
      <c r="F32" s="253" t="s">
        <v>262</v>
      </c>
      <c r="G32" s="250"/>
      <c r="H32" s="254"/>
      <c r="I32" s="255" t="s">
        <v>263</v>
      </c>
      <c r="J32" s="251"/>
      <c r="L32" s="48">
        <v>400976</v>
      </c>
      <c r="M32" s="256">
        <v>180000</v>
      </c>
      <c r="N32" s="251"/>
      <c r="O32" s="48">
        <v>0</v>
      </c>
      <c r="P32" s="256">
        <v>0</v>
      </c>
      <c r="Q32" s="251"/>
      <c r="R32" s="256">
        <v>0</v>
      </c>
      <c r="S32" s="250"/>
      <c r="T32" s="251"/>
      <c r="U32" s="48">
        <v>0</v>
      </c>
      <c r="V32" s="48">
        <v>0</v>
      </c>
      <c r="W32" s="48">
        <v>680000</v>
      </c>
      <c r="X32" s="48">
        <v>0</v>
      </c>
      <c r="Y32" s="48">
        <v>0</v>
      </c>
      <c r="Z32" s="48">
        <v>0</v>
      </c>
      <c r="AA32" s="48">
        <v>0</v>
      </c>
      <c r="AB32" s="48">
        <v>0</v>
      </c>
      <c r="AC32" s="48">
        <v>0</v>
      </c>
      <c r="AD32" s="48">
        <v>0</v>
      </c>
      <c r="AE32" s="48">
        <v>1260976</v>
      </c>
    </row>
    <row r="33" spans="1:31">
      <c r="A33" s="260"/>
      <c r="B33" s="263"/>
      <c r="C33" s="267"/>
      <c r="D33" s="268"/>
      <c r="E33" s="47" t="s">
        <v>112</v>
      </c>
      <c r="F33" s="253" t="s">
        <v>264</v>
      </c>
      <c r="G33" s="250"/>
      <c r="H33" s="254"/>
      <c r="I33" s="255" t="s">
        <v>265</v>
      </c>
      <c r="J33" s="251"/>
      <c r="L33" s="48">
        <v>30000</v>
      </c>
      <c r="M33" s="256">
        <v>0</v>
      </c>
      <c r="N33" s="251"/>
      <c r="O33" s="48">
        <v>0</v>
      </c>
      <c r="P33" s="256">
        <v>0</v>
      </c>
      <c r="Q33" s="251"/>
      <c r="R33" s="256">
        <v>0</v>
      </c>
      <c r="S33" s="250"/>
      <c r="T33" s="251"/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v>0</v>
      </c>
      <c r="AB33" s="48">
        <v>0</v>
      </c>
      <c r="AC33" s="48">
        <v>0</v>
      </c>
      <c r="AD33" s="48">
        <v>0</v>
      </c>
      <c r="AE33" s="48">
        <v>30000</v>
      </c>
    </row>
    <row r="34" spans="1:31">
      <c r="A34" s="260"/>
      <c r="B34" s="263"/>
      <c r="C34" s="267"/>
      <c r="D34" s="268"/>
      <c r="E34" s="47" t="s">
        <v>112</v>
      </c>
      <c r="F34" s="253" t="s">
        <v>98</v>
      </c>
      <c r="G34" s="250"/>
      <c r="H34" s="254"/>
      <c r="I34" s="255" t="s">
        <v>266</v>
      </c>
      <c r="J34" s="251"/>
      <c r="L34" s="48">
        <v>662560</v>
      </c>
      <c r="M34" s="256">
        <v>331613</v>
      </c>
      <c r="N34" s="251"/>
      <c r="O34" s="48">
        <v>10000</v>
      </c>
      <c r="P34" s="256">
        <v>0</v>
      </c>
      <c r="Q34" s="251"/>
      <c r="R34" s="256">
        <v>288600</v>
      </c>
      <c r="S34" s="250"/>
      <c r="T34" s="251"/>
      <c r="U34" s="48">
        <v>0</v>
      </c>
      <c r="V34" s="48">
        <v>15000</v>
      </c>
      <c r="W34" s="48">
        <v>47260</v>
      </c>
      <c r="X34" s="48">
        <v>0</v>
      </c>
      <c r="Y34" s="48">
        <v>260000</v>
      </c>
      <c r="Z34" s="48">
        <v>0</v>
      </c>
      <c r="AA34" s="48">
        <v>630000</v>
      </c>
      <c r="AB34" s="48">
        <v>450000</v>
      </c>
      <c r="AC34" s="48">
        <v>0</v>
      </c>
      <c r="AD34" s="48">
        <v>0</v>
      </c>
      <c r="AE34" s="48">
        <v>2695033</v>
      </c>
    </row>
    <row r="35" spans="1:31">
      <c r="A35" s="260"/>
      <c r="B35" s="263"/>
      <c r="C35" s="267"/>
      <c r="D35" s="268"/>
      <c r="E35" s="47" t="s">
        <v>112</v>
      </c>
      <c r="F35" s="253" t="s">
        <v>267</v>
      </c>
      <c r="G35" s="250"/>
      <c r="H35" s="254"/>
      <c r="I35" s="255" t="s">
        <v>268</v>
      </c>
      <c r="J35" s="251"/>
      <c r="L35" s="48">
        <v>240460</v>
      </c>
      <c r="M35" s="256">
        <v>97800</v>
      </c>
      <c r="N35" s="251"/>
      <c r="O35" s="48">
        <v>0</v>
      </c>
      <c r="P35" s="256">
        <v>0</v>
      </c>
      <c r="Q35" s="251"/>
      <c r="R35" s="256">
        <v>0</v>
      </c>
      <c r="S35" s="250"/>
      <c r="T35" s="251"/>
      <c r="U35" s="48">
        <v>0</v>
      </c>
      <c r="V35" s="48">
        <v>0</v>
      </c>
      <c r="W35" s="48">
        <v>400000</v>
      </c>
      <c r="X35" s="48">
        <v>0</v>
      </c>
      <c r="Y35" s="48">
        <v>0</v>
      </c>
      <c r="Z35" s="48">
        <v>0</v>
      </c>
      <c r="AA35" s="48">
        <v>0</v>
      </c>
      <c r="AB35" s="48">
        <v>0</v>
      </c>
      <c r="AC35" s="48">
        <v>0</v>
      </c>
      <c r="AD35" s="48">
        <v>0</v>
      </c>
      <c r="AE35" s="48">
        <v>738260</v>
      </c>
    </row>
    <row r="36" spans="1:31">
      <c r="A36" s="261"/>
      <c r="B36" s="264"/>
      <c r="C36" s="269"/>
      <c r="D36" s="270"/>
      <c r="E36" s="257" t="s">
        <v>246</v>
      </c>
      <c r="F36" s="250"/>
      <c r="G36" s="250"/>
      <c r="H36" s="250"/>
      <c r="I36" s="250"/>
      <c r="J36" s="251"/>
      <c r="L36" s="49">
        <v>1333996</v>
      </c>
      <c r="M36" s="258">
        <v>609413</v>
      </c>
      <c r="N36" s="251"/>
      <c r="O36" s="49">
        <v>10000</v>
      </c>
      <c r="P36" s="258">
        <v>0</v>
      </c>
      <c r="Q36" s="251"/>
      <c r="R36" s="258">
        <v>288600</v>
      </c>
      <c r="S36" s="250"/>
      <c r="T36" s="251"/>
      <c r="U36" s="49">
        <v>0</v>
      </c>
      <c r="V36" s="49">
        <v>15000</v>
      </c>
      <c r="W36" s="49">
        <v>1127260</v>
      </c>
      <c r="X36" s="49">
        <v>0</v>
      </c>
      <c r="Y36" s="49">
        <v>260000</v>
      </c>
      <c r="Z36" s="49">
        <v>0</v>
      </c>
      <c r="AA36" s="49">
        <v>630000</v>
      </c>
      <c r="AB36" s="49">
        <v>450000</v>
      </c>
      <c r="AC36" s="49">
        <v>0</v>
      </c>
      <c r="AD36" s="49">
        <v>0</v>
      </c>
      <c r="AE36" s="49">
        <v>4724269</v>
      </c>
    </row>
    <row r="37" spans="1:31">
      <c r="A37" s="259" t="s">
        <v>112</v>
      </c>
      <c r="B37" s="262" t="s">
        <v>173</v>
      </c>
      <c r="C37" s="265" t="s">
        <v>269</v>
      </c>
      <c r="D37" s="266"/>
      <c r="E37" s="47" t="s">
        <v>112</v>
      </c>
      <c r="F37" s="253" t="s">
        <v>270</v>
      </c>
      <c r="G37" s="250"/>
      <c r="H37" s="254"/>
      <c r="I37" s="255" t="s">
        <v>271</v>
      </c>
      <c r="J37" s="251"/>
      <c r="L37" s="48">
        <v>100000</v>
      </c>
      <c r="M37" s="256">
        <v>80000</v>
      </c>
      <c r="N37" s="251"/>
      <c r="O37" s="48">
        <v>0</v>
      </c>
      <c r="P37" s="256">
        <v>0</v>
      </c>
      <c r="Q37" s="251"/>
      <c r="R37" s="256">
        <v>0</v>
      </c>
      <c r="S37" s="250"/>
      <c r="T37" s="251"/>
      <c r="U37" s="48">
        <v>0</v>
      </c>
      <c r="V37" s="48">
        <v>0</v>
      </c>
      <c r="W37" s="48">
        <v>40000</v>
      </c>
      <c r="X37" s="48">
        <v>0</v>
      </c>
      <c r="Y37" s="48">
        <v>0</v>
      </c>
      <c r="Z37" s="48">
        <v>0</v>
      </c>
      <c r="AA37" s="48">
        <v>0</v>
      </c>
      <c r="AB37" s="48">
        <v>0</v>
      </c>
      <c r="AC37" s="48">
        <v>0</v>
      </c>
      <c r="AD37" s="48">
        <v>0</v>
      </c>
      <c r="AE37" s="48">
        <v>220000</v>
      </c>
    </row>
    <row r="38" spans="1:31">
      <c r="A38" s="260"/>
      <c r="B38" s="263"/>
      <c r="C38" s="267"/>
      <c r="D38" s="268"/>
      <c r="E38" s="47" t="s">
        <v>112</v>
      </c>
      <c r="F38" s="253" t="s">
        <v>272</v>
      </c>
      <c r="G38" s="250"/>
      <c r="H38" s="254"/>
      <c r="I38" s="255" t="s">
        <v>273</v>
      </c>
      <c r="J38" s="251"/>
      <c r="L38" s="48">
        <v>0</v>
      </c>
      <c r="M38" s="256">
        <v>0</v>
      </c>
      <c r="N38" s="251"/>
      <c r="O38" s="48">
        <v>0</v>
      </c>
      <c r="P38" s="256">
        <v>0</v>
      </c>
      <c r="Q38" s="251"/>
      <c r="R38" s="256">
        <v>0</v>
      </c>
      <c r="S38" s="250"/>
      <c r="T38" s="251"/>
      <c r="U38" s="48">
        <v>0</v>
      </c>
      <c r="V38" s="48">
        <v>0</v>
      </c>
      <c r="W38" s="48">
        <v>40000</v>
      </c>
      <c r="X38" s="48">
        <v>0</v>
      </c>
      <c r="Y38" s="48">
        <v>0</v>
      </c>
      <c r="Z38" s="48">
        <v>0</v>
      </c>
      <c r="AA38" s="48">
        <v>0</v>
      </c>
      <c r="AB38" s="48">
        <v>0</v>
      </c>
      <c r="AC38" s="48">
        <v>0</v>
      </c>
      <c r="AD38" s="48">
        <v>0</v>
      </c>
      <c r="AE38" s="48">
        <v>40000</v>
      </c>
    </row>
    <row r="39" spans="1:31">
      <c r="A39" s="260"/>
      <c r="B39" s="263"/>
      <c r="C39" s="267"/>
      <c r="D39" s="268"/>
      <c r="E39" s="47" t="s">
        <v>112</v>
      </c>
      <c r="F39" s="253" t="s">
        <v>274</v>
      </c>
      <c r="G39" s="250"/>
      <c r="H39" s="254"/>
      <c r="I39" s="255" t="s">
        <v>275</v>
      </c>
      <c r="J39" s="251"/>
      <c r="L39" s="48">
        <v>20000</v>
      </c>
      <c r="M39" s="256">
        <v>0</v>
      </c>
      <c r="N39" s="251"/>
      <c r="O39" s="48">
        <v>0</v>
      </c>
      <c r="P39" s="256">
        <v>0</v>
      </c>
      <c r="Q39" s="251"/>
      <c r="R39" s="256">
        <v>0</v>
      </c>
      <c r="S39" s="250"/>
      <c r="T39" s="251"/>
      <c r="U39" s="48">
        <v>0</v>
      </c>
      <c r="V39" s="48">
        <v>0</v>
      </c>
      <c r="W39" s="48">
        <v>0</v>
      </c>
      <c r="X39" s="48">
        <v>0</v>
      </c>
      <c r="Y39" s="48">
        <v>0</v>
      </c>
      <c r="Z39" s="48">
        <v>0</v>
      </c>
      <c r="AA39" s="48">
        <v>0</v>
      </c>
      <c r="AB39" s="48">
        <v>0</v>
      </c>
      <c r="AC39" s="48">
        <v>0</v>
      </c>
      <c r="AD39" s="48">
        <v>0</v>
      </c>
      <c r="AE39" s="48">
        <v>20000</v>
      </c>
    </row>
    <row r="40" spans="1:31">
      <c r="A40" s="260"/>
      <c r="B40" s="263"/>
      <c r="C40" s="267"/>
      <c r="D40" s="268"/>
      <c r="E40" s="47" t="s">
        <v>112</v>
      </c>
      <c r="F40" s="253" t="s">
        <v>276</v>
      </c>
      <c r="G40" s="250"/>
      <c r="H40" s="254"/>
      <c r="I40" s="255" t="s">
        <v>277</v>
      </c>
      <c r="J40" s="251"/>
      <c r="L40" s="48">
        <v>0</v>
      </c>
      <c r="M40" s="256">
        <v>0</v>
      </c>
      <c r="N40" s="251"/>
      <c r="O40" s="48">
        <v>0</v>
      </c>
      <c r="P40" s="256">
        <v>0</v>
      </c>
      <c r="Q40" s="251"/>
      <c r="R40" s="256">
        <v>804804</v>
      </c>
      <c r="S40" s="250"/>
      <c r="T40" s="251"/>
      <c r="U40" s="48">
        <v>0</v>
      </c>
      <c r="V40" s="48">
        <v>0</v>
      </c>
      <c r="W40" s="48">
        <v>0</v>
      </c>
      <c r="X40" s="48">
        <v>0</v>
      </c>
      <c r="Y40" s="48">
        <v>0</v>
      </c>
      <c r="Z40" s="48">
        <v>0</v>
      </c>
      <c r="AA40" s="48">
        <v>0</v>
      </c>
      <c r="AB40" s="48">
        <v>0</v>
      </c>
      <c r="AC40" s="48">
        <v>0</v>
      </c>
      <c r="AD40" s="48">
        <v>0</v>
      </c>
      <c r="AE40" s="48">
        <v>804804</v>
      </c>
    </row>
    <row r="41" spans="1:31">
      <c r="A41" s="260"/>
      <c r="B41" s="263"/>
      <c r="C41" s="267"/>
      <c r="D41" s="268"/>
      <c r="E41" s="47" t="s">
        <v>112</v>
      </c>
      <c r="F41" s="253" t="s">
        <v>278</v>
      </c>
      <c r="G41" s="250"/>
      <c r="H41" s="254"/>
      <c r="I41" s="255" t="s">
        <v>279</v>
      </c>
      <c r="J41" s="251"/>
      <c r="L41" s="48">
        <v>60000</v>
      </c>
      <c r="M41" s="256">
        <v>0</v>
      </c>
      <c r="N41" s="251"/>
      <c r="O41" s="48">
        <v>0</v>
      </c>
      <c r="P41" s="256">
        <v>0</v>
      </c>
      <c r="Q41" s="251"/>
      <c r="R41" s="256">
        <v>0</v>
      </c>
      <c r="S41" s="250"/>
      <c r="T41" s="251"/>
      <c r="U41" s="48">
        <v>0</v>
      </c>
      <c r="V41" s="48">
        <v>0</v>
      </c>
      <c r="W41" s="48">
        <v>600000</v>
      </c>
      <c r="X41" s="48">
        <v>0</v>
      </c>
      <c r="Y41" s="48">
        <v>0</v>
      </c>
      <c r="Z41" s="48">
        <v>0</v>
      </c>
      <c r="AA41" s="48">
        <v>0</v>
      </c>
      <c r="AB41" s="48">
        <v>0</v>
      </c>
      <c r="AC41" s="48">
        <v>0</v>
      </c>
      <c r="AD41" s="48">
        <v>0</v>
      </c>
      <c r="AE41" s="48">
        <v>660000</v>
      </c>
    </row>
    <row r="42" spans="1:31">
      <c r="A42" s="260"/>
      <c r="B42" s="263"/>
      <c r="C42" s="267"/>
      <c r="D42" s="268"/>
      <c r="E42" s="47" t="s">
        <v>112</v>
      </c>
      <c r="F42" s="253" t="s">
        <v>280</v>
      </c>
      <c r="G42" s="250"/>
      <c r="H42" s="254"/>
      <c r="I42" s="255" t="s">
        <v>281</v>
      </c>
      <c r="J42" s="251"/>
      <c r="L42" s="48">
        <v>50000</v>
      </c>
      <c r="M42" s="256">
        <v>0</v>
      </c>
      <c r="N42" s="251"/>
      <c r="O42" s="48">
        <v>0</v>
      </c>
      <c r="P42" s="256">
        <v>0</v>
      </c>
      <c r="Q42" s="251"/>
      <c r="R42" s="256">
        <v>0</v>
      </c>
      <c r="S42" s="250"/>
      <c r="T42" s="251"/>
      <c r="U42" s="48">
        <v>0</v>
      </c>
      <c r="V42" s="48">
        <v>0</v>
      </c>
      <c r="W42" s="48">
        <v>250000</v>
      </c>
      <c r="X42" s="48">
        <v>0</v>
      </c>
      <c r="Y42" s="48">
        <v>0</v>
      </c>
      <c r="Z42" s="48">
        <v>0</v>
      </c>
      <c r="AA42" s="48">
        <v>0</v>
      </c>
      <c r="AB42" s="48">
        <v>0</v>
      </c>
      <c r="AC42" s="48">
        <v>0</v>
      </c>
      <c r="AD42" s="48">
        <v>0</v>
      </c>
      <c r="AE42" s="48">
        <v>300000</v>
      </c>
    </row>
    <row r="43" spans="1:31">
      <c r="A43" s="260"/>
      <c r="B43" s="263"/>
      <c r="C43" s="267"/>
      <c r="D43" s="268"/>
      <c r="E43" s="47" t="s">
        <v>112</v>
      </c>
      <c r="F43" s="253" t="s">
        <v>282</v>
      </c>
      <c r="G43" s="250"/>
      <c r="H43" s="254"/>
      <c r="I43" s="255" t="s">
        <v>283</v>
      </c>
      <c r="J43" s="251"/>
      <c r="L43" s="48">
        <v>200000</v>
      </c>
      <c r="M43" s="256">
        <v>0</v>
      </c>
      <c r="N43" s="251"/>
      <c r="O43" s="48">
        <v>0</v>
      </c>
      <c r="P43" s="256">
        <v>0</v>
      </c>
      <c r="Q43" s="251"/>
      <c r="R43" s="256">
        <v>0</v>
      </c>
      <c r="S43" s="250"/>
      <c r="T43" s="251"/>
      <c r="U43" s="48">
        <v>0</v>
      </c>
      <c r="V43" s="48">
        <v>0</v>
      </c>
      <c r="W43" s="48">
        <v>200000</v>
      </c>
      <c r="X43" s="48">
        <v>0</v>
      </c>
      <c r="Y43" s="48">
        <v>0</v>
      </c>
      <c r="Z43" s="48">
        <v>0</v>
      </c>
      <c r="AA43" s="48">
        <v>0</v>
      </c>
      <c r="AB43" s="48">
        <v>0</v>
      </c>
      <c r="AC43" s="48">
        <v>0</v>
      </c>
      <c r="AD43" s="48">
        <v>0</v>
      </c>
      <c r="AE43" s="48">
        <v>400000</v>
      </c>
    </row>
    <row r="44" spans="1:31">
      <c r="A44" s="260"/>
      <c r="B44" s="263"/>
      <c r="C44" s="267"/>
      <c r="D44" s="268"/>
      <c r="E44" s="47" t="s">
        <v>112</v>
      </c>
      <c r="F44" s="253" t="s">
        <v>284</v>
      </c>
      <c r="G44" s="250"/>
      <c r="H44" s="254"/>
      <c r="I44" s="255" t="s">
        <v>285</v>
      </c>
      <c r="J44" s="251"/>
      <c r="L44" s="48">
        <v>0</v>
      </c>
      <c r="M44" s="256">
        <v>0</v>
      </c>
      <c r="N44" s="251"/>
      <c r="O44" s="48">
        <v>0</v>
      </c>
      <c r="P44" s="256">
        <v>0</v>
      </c>
      <c r="Q44" s="251"/>
      <c r="R44" s="256">
        <v>0</v>
      </c>
      <c r="S44" s="250"/>
      <c r="T44" s="251"/>
      <c r="U44" s="48">
        <v>80000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  <c r="AA44" s="48">
        <v>0</v>
      </c>
      <c r="AB44" s="48">
        <v>0</v>
      </c>
      <c r="AC44" s="48">
        <v>0</v>
      </c>
      <c r="AD44" s="48">
        <v>0</v>
      </c>
      <c r="AE44" s="48">
        <v>80000</v>
      </c>
    </row>
    <row r="45" spans="1:31">
      <c r="A45" s="260"/>
      <c r="B45" s="263"/>
      <c r="C45" s="267"/>
      <c r="D45" s="268"/>
      <c r="E45" s="47" t="s">
        <v>112</v>
      </c>
      <c r="F45" s="253" t="s">
        <v>286</v>
      </c>
      <c r="G45" s="250"/>
      <c r="H45" s="254"/>
      <c r="I45" s="255" t="s">
        <v>287</v>
      </c>
      <c r="J45" s="251"/>
      <c r="L45" s="48">
        <v>0</v>
      </c>
      <c r="M45" s="256">
        <v>0</v>
      </c>
      <c r="N45" s="251"/>
      <c r="O45" s="48">
        <v>0</v>
      </c>
      <c r="P45" s="256">
        <v>0</v>
      </c>
      <c r="Q45" s="251"/>
      <c r="R45" s="256">
        <v>0</v>
      </c>
      <c r="S45" s="250"/>
      <c r="T45" s="251"/>
      <c r="U45" s="48">
        <v>0</v>
      </c>
      <c r="V45" s="48">
        <v>0</v>
      </c>
      <c r="W45" s="48">
        <v>0</v>
      </c>
      <c r="X45" s="48">
        <v>0</v>
      </c>
      <c r="Y45" s="48">
        <v>0</v>
      </c>
      <c r="Z45" s="48">
        <v>0</v>
      </c>
      <c r="AA45" s="48">
        <v>0</v>
      </c>
      <c r="AB45" s="48">
        <v>0</v>
      </c>
      <c r="AC45" s="48">
        <v>20000</v>
      </c>
      <c r="AD45" s="48">
        <v>0</v>
      </c>
      <c r="AE45" s="48">
        <v>20000</v>
      </c>
    </row>
    <row r="46" spans="1:31">
      <c r="A46" s="260"/>
      <c r="B46" s="263"/>
      <c r="C46" s="267"/>
      <c r="D46" s="268"/>
      <c r="E46" s="47" t="s">
        <v>112</v>
      </c>
      <c r="F46" s="253" t="s">
        <v>288</v>
      </c>
      <c r="G46" s="250"/>
      <c r="H46" s="254"/>
      <c r="I46" s="255" t="s">
        <v>289</v>
      </c>
      <c r="J46" s="251"/>
      <c r="L46" s="48">
        <v>3000</v>
      </c>
      <c r="M46" s="256">
        <v>0</v>
      </c>
      <c r="N46" s="251"/>
      <c r="O46" s="48">
        <v>0</v>
      </c>
      <c r="P46" s="256">
        <v>0</v>
      </c>
      <c r="Q46" s="251"/>
      <c r="R46" s="256">
        <v>0</v>
      </c>
      <c r="S46" s="250"/>
      <c r="T46" s="251"/>
      <c r="U46" s="48">
        <v>0</v>
      </c>
      <c r="V46" s="48">
        <v>0</v>
      </c>
      <c r="W46" s="48">
        <v>0</v>
      </c>
      <c r="X46" s="48">
        <v>0</v>
      </c>
      <c r="Y46" s="48">
        <v>0</v>
      </c>
      <c r="Z46" s="48">
        <v>0</v>
      </c>
      <c r="AA46" s="48">
        <v>0</v>
      </c>
      <c r="AB46" s="48">
        <v>0</v>
      </c>
      <c r="AC46" s="48">
        <v>0</v>
      </c>
      <c r="AD46" s="48">
        <v>0</v>
      </c>
      <c r="AE46" s="48">
        <v>3000</v>
      </c>
    </row>
    <row r="47" spans="1:31">
      <c r="A47" s="260"/>
      <c r="B47" s="263"/>
      <c r="C47" s="267"/>
      <c r="D47" s="268"/>
      <c r="E47" s="47" t="s">
        <v>112</v>
      </c>
      <c r="F47" s="253" t="s">
        <v>290</v>
      </c>
      <c r="G47" s="250"/>
      <c r="H47" s="254"/>
      <c r="I47" s="255" t="s">
        <v>291</v>
      </c>
      <c r="J47" s="251"/>
      <c r="L47" s="48">
        <v>100000</v>
      </c>
      <c r="M47" s="256">
        <v>80000</v>
      </c>
      <c r="N47" s="251"/>
      <c r="O47" s="48">
        <v>0</v>
      </c>
      <c r="P47" s="256">
        <v>0</v>
      </c>
      <c r="Q47" s="251"/>
      <c r="R47" s="256">
        <v>0</v>
      </c>
      <c r="S47" s="250"/>
      <c r="T47" s="251"/>
      <c r="U47" s="48">
        <v>0</v>
      </c>
      <c r="V47" s="48">
        <v>0</v>
      </c>
      <c r="W47" s="48">
        <v>35100</v>
      </c>
      <c r="X47" s="48">
        <v>0</v>
      </c>
      <c r="Y47" s="48">
        <v>0</v>
      </c>
      <c r="Z47" s="48">
        <v>0</v>
      </c>
      <c r="AA47" s="48">
        <v>0</v>
      </c>
      <c r="AB47" s="48">
        <v>0</v>
      </c>
      <c r="AC47" s="48">
        <v>0</v>
      </c>
      <c r="AD47" s="48">
        <v>0</v>
      </c>
      <c r="AE47" s="48">
        <v>215100</v>
      </c>
    </row>
    <row r="48" spans="1:31">
      <c r="A48" s="261"/>
      <c r="B48" s="264"/>
      <c r="C48" s="269"/>
      <c r="D48" s="270"/>
      <c r="E48" s="257" t="s">
        <v>246</v>
      </c>
      <c r="F48" s="250"/>
      <c r="G48" s="250"/>
      <c r="H48" s="250"/>
      <c r="I48" s="250"/>
      <c r="J48" s="251"/>
      <c r="L48" s="49">
        <v>533000</v>
      </c>
      <c r="M48" s="258">
        <v>160000</v>
      </c>
      <c r="N48" s="251"/>
      <c r="O48" s="49">
        <v>0</v>
      </c>
      <c r="P48" s="258">
        <v>0</v>
      </c>
      <c r="Q48" s="251"/>
      <c r="R48" s="258">
        <v>804804</v>
      </c>
      <c r="S48" s="250"/>
      <c r="T48" s="251"/>
      <c r="U48" s="49">
        <v>80000</v>
      </c>
      <c r="V48" s="49">
        <v>0</v>
      </c>
      <c r="W48" s="49">
        <v>1165100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20000</v>
      </c>
      <c r="AD48" s="49">
        <v>0</v>
      </c>
      <c r="AE48" s="49">
        <v>2762904</v>
      </c>
    </row>
    <row r="49" spans="1:31">
      <c r="A49" s="259" t="s">
        <v>112</v>
      </c>
      <c r="B49" s="262" t="s">
        <v>51</v>
      </c>
      <c r="C49" s="265" t="s">
        <v>292</v>
      </c>
      <c r="D49" s="266"/>
      <c r="E49" s="47" t="s">
        <v>112</v>
      </c>
      <c r="F49" s="253" t="s">
        <v>99</v>
      </c>
      <c r="G49" s="250"/>
      <c r="H49" s="254"/>
      <c r="I49" s="255" t="s">
        <v>293</v>
      </c>
      <c r="J49" s="251"/>
      <c r="L49" s="48">
        <v>222035.48</v>
      </c>
      <c r="M49" s="256">
        <v>0</v>
      </c>
      <c r="N49" s="251"/>
      <c r="O49" s="48">
        <v>0</v>
      </c>
      <c r="P49" s="256">
        <v>0</v>
      </c>
      <c r="Q49" s="251"/>
      <c r="R49" s="256">
        <v>0</v>
      </c>
      <c r="S49" s="250"/>
      <c r="T49" s="251"/>
      <c r="U49" s="48">
        <v>0</v>
      </c>
      <c r="V49" s="48">
        <v>0</v>
      </c>
      <c r="W49" s="48">
        <v>0</v>
      </c>
      <c r="X49" s="48">
        <v>0</v>
      </c>
      <c r="Y49" s="48">
        <v>0</v>
      </c>
      <c r="Z49" s="48">
        <v>0</v>
      </c>
      <c r="AA49" s="48">
        <v>0</v>
      </c>
      <c r="AB49" s="48">
        <v>0</v>
      </c>
      <c r="AC49" s="48">
        <v>0</v>
      </c>
      <c r="AD49" s="48">
        <v>0</v>
      </c>
      <c r="AE49" s="48">
        <v>222035.48</v>
      </c>
    </row>
    <row r="50" spans="1:31">
      <c r="A50" s="260"/>
      <c r="B50" s="263"/>
      <c r="C50" s="267"/>
      <c r="D50" s="268"/>
      <c r="E50" s="47" t="s">
        <v>112</v>
      </c>
      <c r="F50" s="253" t="s">
        <v>294</v>
      </c>
      <c r="G50" s="250"/>
      <c r="H50" s="254"/>
      <c r="I50" s="255" t="s">
        <v>295</v>
      </c>
      <c r="J50" s="251"/>
      <c r="L50" s="48">
        <v>6000</v>
      </c>
      <c r="M50" s="256">
        <v>0</v>
      </c>
      <c r="N50" s="251"/>
      <c r="O50" s="48">
        <v>0</v>
      </c>
      <c r="P50" s="256">
        <v>0</v>
      </c>
      <c r="Q50" s="251"/>
      <c r="R50" s="256">
        <v>0</v>
      </c>
      <c r="S50" s="250"/>
      <c r="T50" s="251"/>
      <c r="U50" s="48">
        <v>0</v>
      </c>
      <c r="V50" s="48">
        <v>0</v>
      </c>
      <c r="W50" s="48">
        <v>0</v>
      </c>
      <c r="X50" s="48">
        <v>0</v>
      </c>
      <c r="Y50" s="48">
        <v>0</v>
      </c>
      <c r="Z50" s="48">
        <v>0</v>
      </c>
      <c r="AA50" s="48">
        <v>0</v>
      </c>
      <c r="AB50" s="48">
        <v>0</v>
      </c>
      <c r="AC50" s="48">
        <v>0</v>
      </c>
      <c r="AD50" s="48">
        <v>0</v>
      </c>
      <c r="AE50" s="48">
        <v>6000</v>
      </c>
    </row>
    <row r="51" spans="1:31">
      <c r="A51" s="260"/>
      <c r="B51" s="263"/>
      <c r="C51" s="267"/>
      <c r="D51" s="268"/>
      <c r="E51" s="47" t="s">
        <v>112</v>
      </c>
      <c r="F51" s="253" t="s">
        <v>296</v>
      </c>
      <c r="G51" s="250"/>
      <c r="H51" s="254"/>
      <c r="I51" s="255" t="s">
        <v>297</v>
      </c>
      <c r="J51" s="251"/>
      <c r="L51" s="48">
        <v>2400</v>
      </c>
      <c r="M51" s="256">
        <v>0</v>
      </c>
      <c r="N51" s="251"/>
      <c r="O51" s="48">
        <v>0</v>
      </c>
      <c r="P51" s="256">
        <v>0</v>
      </c>
      <c r="Q51" s="251"/>
      <c r="R51" s="256">
        <v>0</v>
      </c>
      <c r="S51" s="250"/>
      <c r="T51" s="251"/>
      <c r="U51" s="48">
        <v>0</v>
      </c>
      <c r="V51" s="48">
        <v>0</v>
      </c>
      <c r="W51" s="48">
        <v>0</v>
      </c>
      <c r="X51" s="48">
        <v>0</v>
      </c>
      <c r="Y51" s="48">
        <v>0</v>
      </c>
      <c r="Z51" s="48">
        <v>0</v>
      </c>
      <c r="AA51" s="48">
        <v>0</v>
      </c>
      <c r="AB51" s="48">
        <v>0</v>
      </c>
      <c r="AC51" s="48">
        <v>0</v>
      </c>
      <c r="AD51" s="48">
        <v>0</v>
      </c>
      <c r="AE51" s="48">
        <v>2400</v>
      </c>
    </row>
    <row r="52" spans="1:31">
      <c r="A52" s="260"/>
      <c r="B52" s="263"/>
      <c r="C52" s="267"/>
      <c r="D52" s="268"/>
      <c r="E52" s="47" t="s">
        <v>112</v>
      </c>
      <c r="F52" s="253" t="s">
        <v>298</v>
      </c>
      <c r="G52" s="250"/>
      <c r="H52" s="254"/>
      <c r="I52" s="255" t="s">
        <v>299</v>
      </c>
      <c r="J52" s="251"/>
      <c r="L52" s="48">
        <v>20000</v>
      </c>
      <c r="M52" s="256">
        <v>0</v>
      </c>
      <c r="N52" s="251"/>
      <c r="O52" s="48">
        <v>0</v>
      </c>
      <c r="P52" s="256">
        <v>0</v>
      </c>
      <c r="Q52" s="251"/>
      <c r="R52" s="256">
        <v>0</v>
      </c>
      <c r="S52" s="250"/>
      <c r="T52" s="251"/>
      <c r="U52" s="48">
        <v>0</v>
      </c>
      <c r="V52" s="48">
        <v>0</v>
      </c>
      <c r="W52" s="48">
        <v>0</v>
      </c>
      <c r="X52" s="48">
        <v>0</v>
      </c>
      <c r="Y52" s="48">
        <v>0</v>
      </c>
      <c r="Z52" s="48">
        <v>0</v>
      </c>
      <c r="AA52" s="48">
        <v>0</v>
      </c>
      <c r="AB52" s="48">
        <v>0</v>
      </c>
      <c r="AC52" s="48">
        <v>0</v>
      </c>
      <c r="AD52" s="48">
        <v>0</v>
      </c>
      <c r="AE52" s="48">
        <v>20000</v>
      </c>
    </row>
    <row r="53" spans="1:31">
      <c r="A53" s="260"/>
      <c r="B53" s="263"/>
      <c r="C53" s="267"/>
      <c r="D53" s="268"/>
      <c r="E53" s="47" t="s">
        <v>112</v>
      </c>
      <c r="F53" s="253" t="s">
        <v>100</v>
      </c>
      <c r="G53" s="250"/>
      <c r="H53" s="254"/>
      <c r="I53" s="255" t="s">
        <v>300</v>
      </c>
      <c r="J53" s="251"/>
      <c r="L53" s="48">
        <v>72789.100000000006</v>
      </c>
      <c r="M53" s="256">
        <v>0</v>
      </c>
      <c r="N53" s="251"/>
      <c r="O53" s="48">
        <v>0</v>
      </c>
      <c r="P53" s="256">
        <v>0</v>
      </c>
      <c r="Q53" s="251"/>
      <c r="R53" s="256">
        <v>0</v>
      </c>
      <c r="S53" s="250"/>
      <c r="T53" s="251"/>
      <c r="U53" s="48">
        <v>0</v>
      </c>
      <c r="V53" s="48">
        <v>0</v>
      </c>
      <c r="W53" s="48">
        <v>0</v>
      </c>
      <c r="X53" s="48">
        <v>0</v>
      </c>
      <c r="Y53" s="48">
        <v>0</v>
      </c>
      <c r="Z53" s="48">
        <v>0</v>
      </c>
      <c r="AA53" s="48">
        <v>0</v>
      </c>
      <c r="AB53" s="48">
        <v>0</v>
      </c>
      <c r="AC53" s="48">
        <v>0</v>
      </c>
      <c r="AD53" s="48">
        <v>0</v>
      </c>
      <c r="AE53" s="48">
        <v>72789.100000000006</v>
      </c>
    </row>
    <row r="54" spans="1:31">
      <c r="A54" s="261"/>
      <c r="B54" s="264"/>
      <c r="C54" s="269"/>
      <c r="D54" s="270"/>
      <c r="E54" s="257" t="s">
        <v>246</v>
      </c>
      <c r="F54" s="250"/>
      <c r="G54" s="250"/>
      <c r="H54" s="250"/>
      <c r="I54" s="250"/>
      <c r="J54" s="251"/>
      <c r="L54" s="49">
        <v>323224.58</v>
      </c>
      <c r="M54" s="258">
        <v>0</v>
      </c>
      <c r="N54" s="251"/>
      <c r="O54" s="49">
        <v>0</v>
      </c>
      <c r="P54" s="258">
        <v>0</v>
      </c>
      <c r="Q54" s="251"/>
      <c r="R54" s="258">
        <v>0</v>
      </c>
      <c r="S54" s="250"/>
      <c r="T54" s="251"/>
      <c r="U54" s="49">
        <v>0</v>
      </c>
      <c r="V54" s="49">
        <v>0</v>
      </c>
      <c r="W54" s="49">
        <v>0</v>
      </c>
      <c r="X54" s="49">
        <v>0</v>
      </c>
      <c r="Y54" s="49">
        <v>0</v>
      </c>
      <c r="Z54" s="49">
        <v>0</v>
      </c>
      <c r="AA54" s="49">
        <v>0</v>
      </c>
      <c r="AB54" s="49">
        <v>0</v>
      </c>
      <c r="AC54" s="49">
        <v>0</v>
      </c>
      <c r="AD54" s="49">
        <v>0</v>
      </c>
      <c r="AE54" s="49">
        <v>323224.58</v>
      </c>
    </row>
    <row r="55" spans="1:31">
      <c r="A55" s="259" t="s">
        <v>112</v>
      </c>
      <c r="B55" s="262" t="s">
        <v>179</v>
      </c>
      <c r="C55" s="265" t="s">
        <v>301</v>
      </c>
      <c r="D55" s="266"/>
      <c r="E55" s="47" t="s">
        <v>112</v>
      </c>
      <c r="F55" s="253" t="s">
        <v>302</v>
      </c>
      <c r="G55" s="250"/>
      <c r="H55" s="254"/>
      <c r="I55" s="255" t="s">
        <v>303</v>
      </c>
      <c r="J55" s="251"/>
      <c r="L55" s="48">
        <v>38400</v>
      </c>
      <c r="M55" s="256">
        <v>21800</v>
      </c>
      <c r="N55" s="251"/>
      <c r="O55" s="48">
        <v>0</v>
      </c>
      <c r="P55" s="256">
        <v>0</v>
      </c>
      <c r="Q55" s="251"/>
      <c r="R55" s="256">
        <v>0</v>
      </c>
      <c r="S55" s="250"/>
      <c r="T55" s="251"/>
      <c r="U55" s="48">
        <v>0</v>
      </c>
      <c r="V55" s="48">
        <v>0</v>
      </c>
      <c r="W55" s="48">
        <v>0</v>
      </c>
      <c r="X55" s="48">
        <v>0</v>
      </c>
      <c r="Y55" s="48">
        <v>0</v>
      </c>
      <c r="Z55" s="48">
        <v>0</v>
      </c>
      <c r="AA55" s="48">
        <v>0</v>
      </c>
      <c r="AB55" s="48">
        <v>0</v>
      </c>
      <c r="AC55" s="48">
        <v>0</v>
      </c>
      <c r="AD55" s="48">
        <v>0</v>
      </c>
      <c r="AE55" s="48">
        <v>60200</v>
      </c>
    </row>
    <row r="56" spans="1:31">
      <c r="A56" s="260"/>
      <c r="B56" s="263"/>
      <c r="C56" s="267"/>
      <c r="D56" s="268"/>
      <c r="E56" s="47" t="s">
        <v>112</v>
      </c>
      <c r="F56" s="253" t="s">
        <v>304</v>
      </c>
      <c r="G56" s="250"/>
      <c r="H56" s="254"/>
      <c r="I56" s="255" t="s">
        <v>305</v>
      </c>
      <c r="J56" s="251"/>
      <c r="L56" s="48">
        <v>0</v>
      </c>
      <c r="M56" s="256">
        <v>0</v>
      </c>
      <c r="N56" s="251"/>
      <c r="O56" s="48">
        <v>0</v>
      </c>
      <c r="P56" s="256">
        <v>0</v>
      </c>
      <c r="Q56" s="251"/>
      <c r="R56" s="256">
        <v>0</v>
      </c>
      <c r="S56" s="250"/>
      <c r="T56" s="251"/>
      <c r="U56" s="48">
        <v>0</v>
      </c>
      <c r="V56" s="48">
        <v>0</v>
      </c>
      <c r="W56" s="48">
        <v>450000</v>
      </c>
      <c r="X56" s="48">
        <v>0</v>
      </c>
      <c r="Y56" s="48">
        <v>0</v>
      </c>
      <c r="Z56" s="48">
        <v>0</v>
      </c>
      <c r="AA56" s="48">
        <v>0</v>
      </c>
      <c r="AB56" s="48">
        <v>0</v>
      </c>
      <c r="AC56" s="48">
        <v>0</v>
      </c>
      <c r="AD56" s="48">
        <v>0</v>
      </c>
      <c r="AE56" s="48">
        <v>450000</v>
      </c>
    </row>
    <row r="57" spans="1:31">
      <c r="A57" s="261"/>
      <c r="B57" s="264"/>
      <c r="C57" s="269"/>
      <c r="D57" s="270"/>
      <c r="E57" s="257" t="s">
        <v>246</v>
      </c>
      <c r="F57" s="250"/>
      <c r="G57" s="250"/>
      <c r="H57" s="250"/>
      <c r="I57" s="250"/>
      <c r="J57" s="251"/>
      <c r="L57" s="49">
        <v>38400</v>
      </c>
      <c r="M57" s="258">
        <v>21800</v>
      </c>
      <c r="N57" s="251"/>
      <c r="O57" s="49">
        <v>0</v>
      </c>
      <c r="P57" s="258">
        <v>0</v>
      </c>
      <c r="Q57" s="251"/>
      <c r="R57" s="258">
        <v>0</v>
      </c>
      <c r="S57" s="250"/>
      <c r="T57" s="251"/>
      <c r="U57" s="49">
        <v>0</v>
      </c>
      <c r="V57" s="49">
        <v>0</v>
      </c>
      <c r="W57" s="49">
        <v>450000</v>
      </c>
      <c r="X57" s="49">
        <v>0</v>
      </c>
      <c r="Y57" s="49">
        <v>0</v>
      </c>
      <c r="Z57" s="49">
        <v>0</v>
      </c>
      <c r="AA57" s="49">
        <v>0</v>
      </c>
      <c r="AB57" s="49">
        <v>0</v>
      </c>
      <c r="AC57" s="49">
        <v>0</v>
      </c>
      <c r="AD57" s="49">
        <v>0</v>
      </c>
      <c r="AE57" s="49">
        <v>510200</v>
      </c>
    </row>
    <row r="58" spans="1:31">
      <c r="A58" s="259" t="s">
        <v>112</v>
      </c>
      <c r="B58" s="262" t="s">
        <v>185</v>
      </c>
      <c r="C58" s="265" t="s">
        <v>306</v>
      </c>
      <c r="D58" s="266"/>
      <c r="E58" s="47" t="s">
        <v>112</v>
      </c>
      <c r="F58" s="253" t="s">
        <v>185</v>
      </c>
      <c r="G58" s="250"/>
      <c r="H58" s="254"/>
      <c r="I58" s="255" t="s">
        <v>307</v>
      </c>
      <c r="J58" s="251"/>
      <c r="L58" s="48">
        <v>25000</v>
      </c>
      <c r="M58" s="256">
        <v>0</v>
      </c>
      <c r="N58" s="251"/>
      <c r="O58" s="48">
        <v>0</v>
      </c>
      <c r="P58" s="256">
        <v>0</v>
      </c>
      <c r="Q58" s="251"/>
      <c r="R58" s="256">
        <v>0</v>
      </c>
      <c r="S58" s="250"/>
      <c r="T58" s="251"/>
      <c r="U58" s="48">
        <v>0</v>
      </c>
      <c r="V58" s="48">
        <v>0</v>
      </c>
      <c r="W58" s="48">
        <v>0</v>
      </c>
      <c r="X58" s="48">
        <v>0</v>
      </c>
      <c r="Y58" s="48">
        <v>0</v>
      </c>
      <c r="Z58" s="48">
        <v>0</v>
      </c>
      <c r="AA58" s="48">
        <v>0</v>
      </c>
      <c r="AB58" s="48">
        <v>0</v>
      </c>
      <c r="AC58" s="48">
        <v>0</v>
      </c>
      <c r="AD58" s="48">
        <v>0</v>
      </c>
      <c r="AE58" s="48">
        <v>25000</v>
      </c>
    </row>
    <row r="59" spans="1:31">
      <c r="A59" s="261"/>
      <c r="B59" s="264"/>
      <c r="C59" s="269"/>
      <c r="D59" s="270"/>
      <c r="E59" s="257" t="s">
        <v>246</v>
      </c>
      <c r="F59" s="250"/>
      <c r="G59" s="250"/>
      <c r="H59" s="250"/>
      <c r="I59" s="250"/>
      <c r="J59" s="251"/>
      <c r="L59" s="49">
        <v>25000</v>
      </c>
      <c r="M59" s="258">
        <v>0</v>
      </c>
      <c r="N59" s="251"/>
      <c r="O59" s="49">
        <v>0</v>
      </c>
      <c r="P59" s="258">
        <v>0</v>
      </c>
      <c r="Q59" s="251"/>
      <c r="R59" s="258">
        <v>0</v>
      </c>
      <c r="S59" s="250"/>
      <c r="T59" s="251"/>
      <c r="U59" s="49">
        <v>0</v>
      </c>
      <c r="V59" s="49">
        <v>0</v>
      </c>
      <c r="W59" s="49">
        <v>0</v>
      </c>
      <c r="X59" s="49">
        <v>0</v>
      </c>
      <c r="Y59" s="49">
        <v>0</v>
      </c>
      <c r="Z59" s="49">
        <v>0</v>
      </c>
      <c r="AA59" s="49">
        <v>0</v>
      </c>
      <c r="AB59" s="49">
        <v>0</v>
      </c>
      <c r="AC59" s="49">
        <v>0</v>
      </c>
      <c r="AD59" s="49">
        <v>0</v>
      </c>
      <c r="AE59" s="49">
        <v>25000</v>
      </c>
    </row>
    <row r="60" spans="1:31">
      <c r="A60" s="259" t="s">
        <v>112</v>
      </c>
      <c r="B60" s="262" t="s">
        <v>53</v>
      </c>
      <c r="C60" s="265" t="s">
        <v>308</v>
      </c>
      <c r="D60" s="266"/>
      <c r="E60" s="47" t="s">
        <v>112</v>
      </c>
      <c r="F60" s="253" t="s">
        <v>309</v>
      </c>
      <c r="G60" s="250"/>
      <c r="H60" s="254"/>
      <c r="I60" s="255" t="s">
        <v>310</v>
      </c>
      <c r="J60" s="251"/>
      <c r="L60" s="48">
        <v>35000</v>
      </c>
      <c r="M60" s="256">
        <v>0</v>
      </c>
      <c r="N60" s="251"/>
      <c r="O60" s="48">
        <v>0</v>
      </c>
      <c r="P60" s="256">
        <v>0</v>
      </c>
      <c r="Q60" s="251"/>
      <c r="R60" s="256">
        <v>0</v>
      </c>
      <c r="S60" s="250"/>
      <c r="T60" s="251"/>
      <c r="U60" s="48">
        <v>0</v>
      </c>
      <c r="V60" s="48">
        <v>0</v>
      </c>
      <c r="W60" s="48">
        <v>0</v>
      </c>
      <c r="X60" s="48">
        <v>0</v>
      </c>
      <c r="Y60" s="48">
        <v>0</v>
      </c>
      <c r="Z60" s="48">
        <v>0</v>
      </c>
      <c r="AA60" s="48">
        <v>0</v>
      </c>
      <c r="AB60" s="48">
        <v>0</v>
      </c>
      <c r="AC60" s="48">
        <v>0</v>
      </c>
      <c r="AD60" s="48">
        <v>0</v>
      </c>
      <c r="AE60" s="48">
        <v>35000</v>
      </c>
    </row>
    <row r="61" spans="1:31">
      <c r="A61" s="260"/>
      <c r="B61" s="263"/>
      <c r="C61" s="267"/>
      <c r="D61" s="268"/>
      <c r="E61" s="47" t="s">
        <v>112</v>
      </c>
      <c r="F61" s="253" t="s">
        <v>101</v>
      </c>
      <c r="G61" s="250"/>
      <c r="H61" s="254"/>
      <c r="I61" s="255" t="s">
        <v>311</v>
      </c>
      <c r="J61" s="251"/>
      <c r="L61" s="48">
        <v>0</v>
      </c>
      <c r="M61" s="256">
        <v>0</v>
      </c>
      <c r="N61" s="251"/>
      <c r="O61" s="48">
        <v>0</v>
      </c>
      <c r="P61" s="256">
        <v>0</v>
      </c>
      <c r="Q61" s="251"/>
      <c r="R61" s="256">
        <v>1596000</v>
      </c>
      <c r="S61" s="250"/>
      <c r="T61" s="251"/>
      <c r="U61" s="48">
        <v>0</v>
      </c>
      <c r="V61" s="48">
        <v>0</v>
      </c>
      <c r="W61" s="48">
        <v>0</v>
      </c>
      <c r="X61" s="48">
        <v>0</v>
      </c>
      <c r="Y61" s="48">
        <v>0</v>
      </c>
      <c r="Z61" s="48">
        <v>20000</v>
      </c>
      <c r="AA61" s="48">
        <v>20000</v>
      </c>
      <c r="AB61" s="48">
        <v>63000</v>
      </c>
      <c r="AC61" s="48">
        <v>0</v>
      </c>
      <c r="AD61" s="48">
        <v>0</v>
      </c>
      <c r="AE61" s="48">
        <v>1699000</v>
      </c>
    </row>
    <row r="62" spans="1:31">
      <c r="A62" s="261"/>
      <c r="B62" s="264"/>
      <c r="C62" s="269"/>
      <c r="D62" s="270"/>
      <c r="E62" s="257" t="s">
        <v>246</v>
      </c>
      <c r="F62" s="250"/>
      <c r="G62" s="250"/>
      <c r="H62" s="250"/>
      <c r="I62" s="250"/>
      <c r="J62" s="251"/>
      <c r="L62" s="49">
        <v>35000</v>
      </c>
      <c r="M62" s="258">
        <v>0</v>
      </c>
      <c r="N62" s="251"/>
      <c r="O62" s="49">
        <v>0</v>
      </c>
      <c r="P62" s="258">
        <v>0</v>
      </c>
      <c r="Q62" s="251"/>
      <c r="R62" s="258">
        <v>1596000</v>
      </c>
      <c r="S62" s="250"/>
      <c r="T62" s="251"/>
      <c r="U62" s="49">
        <v>0</v>
      </c>
      <c r="V62" s="49">
        <v>0</v>
      </c>
      <c r="W62" s="49">
        <v>0</v>
      </c>
      <c r="X62" s="49">
        <v>0</v>
      </c>
      <c r="Y62" s="49">
        <v>0</v>
      </c>
      <c r="Z62" s="49">
        <v>20000</v>
      </c>
      <c r="AA62" s="49">
        <v>20000</v>
      </c>
      <c r="AB62" s="49">
        <v>63000</v>
      </c>
      <c r="AC62" s="49">
        <v>0</v>
      </c>
      <c r="AD62" s="49">
        <v>0</v>
      </c>
      <c r="AE62" s="49">
        <v>1734000</v>
      </c>
    </row>
    <row r="63" spans="1:31">
      <c r="A63" s="259" t="s">
        <v>112</v>
      </c>
      <c r="B63" s="262" t="s">
        <v>182</v>
      </c>
      <c r="C63" s="265" t="s">
        <v>312</v>
      </c>
      <c r="D63" s="266"/>
      <c r="E63" s="47" t="s">
        <v>112</v>
      </c>
      <c r="F63" s="253" t="s">
        <v>313</v>
      </c>
      <c r="G63" s="250"/>
      <c r="H63" s="254"/>
      <c r="I63" s="255" t="s">
        <v>314</v>
      </c>
      <c r="J63" s="251"/>
      <c r="L63" s="48">
        <v>0</v>
      </c>
      <c r="M63" s="256">
        <v>0</v>
      </c>
      <c r="N63" s="251"/>
      <c r="O63" s="48">
        <v>0</v>
      </c>
      <c r="P63" s="256">
        <v>0</v>
      </c>
      <c r="Q63" s="251"/>
      <c r="R63" s="256">
        <v>0</v>
      </c>
      <c r="S63" s="250"/>
      <c r="T63" s="251"/>
      <c r="U63" s="48">
        <v>0</v>
      </c>
      <c r="V63" s="48">
        <v>0</v>
      </c>
      <c r="W63" s="48">
        <v>0</v>
      </c>
      <c r="X63" s="48">
        <v>734000</v>
      </c>
      <c r="Y63" s="48">
        <v>0</v>
      </c>
      <c r="Z63" s="48">
        <v>0</v>
      </c>
      <c r="AA63" s="48">
        <v>0</v>
      </c>
      <c r="AB63" s="48">
        <v>0</v>
      </c>
      <c r="AC63" s="48">
        <v>0</v>
      </c>
      <c r="AD63" s="48">
        <v>0</v>
      </c>
      <c r="AE63" s="48">
        <v>734000</v>
      </c>
    </row>
    <row r="64" spans="1:31">
      <c r="A64" s="260"/>
      <c r="B64" s="263"/>
      <c r="C64" s="267"/>
      <c r="D64" s="268"/>
      <c r="E64" s="47" t="s">
        <v>112</v>
      </c>
      <c r="F64" s="253" t="s">
        <v>315</v>
      </c>
      <c r="G64" s="250"/>
      <c r="H64" s="254"/>
      <c r="I64" s="255" t="s">
        <v>316</v>
      </c>
      <c r="J64" s="251"/>
      <c r="L64" s="48">
        <v>0</v>
      </c>
      <c r="M64" s="256">
        <v>0</v>
      </c>
      <c r="N64" s="251"/>
      <c r="O64" s="48">
        <v>0</v>
      </c>
      <c r="P64" s="256">
        <v>0</v>
      </c>
      <c r="Q64" s="251"/>
      <c r="R64" s="256">
        <v>0</v>
      </c>
      <c r="S64" s="250"/>
      <c r="T64" s="251"/>
      <c r="U64" s="48">
        <v>0</v>
      </c>
      <c r="V64" s="48">
        <v>0</v>
      </c>
      <c r="W64" s="48">
        <v>0</v>
      </c>
      <c r="X64" s="48">
        <v>5177000</v>
      </c>
      <c r="Y64" s="48">
        <v>0</v>
      </c>
      <c r="Z64" s="48">
        <v>0</v>
      </c>
      <c r="AA64" s="48">
        <v>0</v>
      </c>
      <c r="AB64" s="48">
        <v>0</v>
      </c>
      <c r="AC64" s="48">
        <v>0</v>
      </c>
      <c r="AD64" s="48">
        <v>0</v>
      </c>
      <c r="AE64" s="48">
        <v>5177000</v>
      </c>
    </row>
    <row r="65" spans="1:31">
      <c r="A65" s="260"/>
      <c r="B65" s="263"/>
      <c r="C65" s="267"/>
      <c r="D65" s="268"/>
      <c r="E65" s="47" t="s">
        <v>112</v>
      </c>
      <c r="F65" s="253" t="s">
        <v>317</v>
      </c>
      <c r="G65" s="250"/>
      <c r="H65" s="254"/>
      <c r="I65" s="255" t="s">
        <v>318</v>
      </c>
      <c r="J65" s="251"/>
      <c r="L65" s="48">
        <v>0</v>
      </c>
      <c r="M65" s="256">
        <v>0</v>
      </c>
      <c r="N65" s="251"/>
      <c r="O65" s="48">
        <v>0</v>
      </c>
      <c r="P65" s="256">
        <v>0</v>
      </c>
      <c r="Q65" s="251"/>
      <c r="R65" s="256">
        <v>0</v>
      </c>
      <c r="S65" s="250"/>
      <c r="T65" s="251"/>
      <c r="U65" s="48">
        <v>0</v>
      </c>
      <c r="V65" s="48">
        <v>0</v>
      </c>
      <c r="W65" s="48">
        <v>0</v>
      </c>
      <c r="X65" s="48">
        <v>350000</v>
      </c>
      <c r="Y65" s="48">
        <v>0</v>
      </c>
      <c r="Z65" s="48">
        <v>0</v>
      </c>
      <c r="AA65" s="48">
        <v>0</v>
      </c>
      <c r="AB65" s="48">
        <v>0</v>
      </c>
      <c r="AC65" s="48">
        <v>0</v>
      </c>
      <c r="AD65" s="48">
        <v>0</v>
      </c>
      <c r="AE65" s="48">
        <v>350000</v>
      </c>
    </row>
    <row r="66" spans="1:31">
      <c r="A66" s="261"/>
      <c r="B66" s="264"/>
      <c r="C66" s="269"/>
      <c r="D66" s="270"/>
      <c r="E66" s="257" t="s">
        <v>246</v>
      </c>
      <c r="F66" s="250"/>
      <c r="G66" s="250"/>
      <c r="H66" s="250"/>
      <c r="I66" s="250"/>
      <c r="J66" s="251"/>
      <c r="L66" s="49">
        <v>0</v>
      </c>
      <c r="M66" s="258">
        <v>0</v>
      </c>
      <c r="N66" s="251"/>
      <c r="O66" s="49">
        <v>0</v>
      </c>
      <c r="P66" s="258">
        <v>0</v>
      </c>
      <c r="Q66" s="251"/>
      <c r="R66" s="258">
        <v>0</v>
      </c>
      <c r="S66" s="250"/>
      <c r="T66" s="251"/>
      <c r="U66" s="49">
        <v>0</v>
      </c>
      <c r="V66" s="49">
        <v>0</v>
      </c>
      <c r="W66" s="49">
        <v>0</v>
      </c>
      <c r="X66" s="49">
        <v>6261000</v>
      </c>
      <c r="Y66" s="49">
        <v>0</v>
      </c>
      <c r="Z66" s="49">
        <v>0</v>
      </c>
      <c r="AA66" s="49">
        <v>0</v>
      </c>
      <c r="AB66" s="49">
        <v>0</v>
      </c>
      <c r="AC66" s="49">
        <v>0</v>
      </c>
      <c r="AD66" s="49">
        <v>0</v>
      </c>
      <c r="AE66" s="49">
        <v>6261000</v>
      </c>
    </row>
    <row r="67" spans="1:31">
      <c r="A67" s="259" t="s">
        <v>112</v>
      </c>
      <c r="B67" s="262" t="s">
        <v>41</v>
      </c>
      <c r="C67" s="265" t="s">
        <v>319</v>
      </c>
      <c r="D67" s="266"/>
      <c r="E67" s="47" t="s">
        <v>112</v>
      </c>
      <c r="F67" s="253" t="s">
        <v>81</v>
      </c>
      <c r="G67" s="250"/>
      <c r="H67" s="254"/>
      <c r="I67" s="255" t="s">
        <v>320</v>
      </c>
      <c r="J67" s="251"/>
      <c r="L67" s="48">
        <v>0</v>
      </c>
      <c r="M67" s="256">
        <v>0</v>
      </c>
      <c r="N67" s="251"/>
      <c r="O67" s="48">
        <v>0</v>
      </c>
      <c r="P67" s="256">
        <v>0</v>
      </c>
      <c r="Q67" s="251"/>
      <c r="R67" s="256">
        <v>0</v>
      </c>
      <c r="S67" s="250"/>
      <c r="T67" s="251"/>
      <c r="U67" s="48">
        <v>0</v>
      </c>
      <c r="V67" s="48">
        <v>0</v>
      </c>
      <c r="W67" s="48">
        <v>0</v>
      </c>
      <c r="X67" s="48">
        <v>0</v>
      </c>
      <c r="Y67" s="48">
        <v>0</v>
      </c>
      <c r="Z67" s="48">
        <v>0</v>
      </c>
      <c r="AA67" s="48">
        <v>0</v>
      </c>
      <c r="AB67" s="48">
        <v>0</v>
      </c>
      <c r="AC67" s="48">
        <v>0</v>
      </c>
      <c r="AD67" s="48">
        <v>63969</v>
      </c>
      <c r="AE67" s="48">
        <v>63969</v>
      </c>
    </row>
    <row r="68" spans="1:31">
      <c r="A68" s="260"/>
      <c r="B68" s="263"/>
      <c r="C68" s="267"/>
      <c r="D68" s="268"/>
      <c r="E68" s="47" t="s">
        <v>112</v>
      </c>
      <c r="F68" s="253" t="s">
        <v>83</v>
      </c>
      <c r="G68" s="250"/>
      <c r="H68" s="254"/>
      <c r="I68" s="255" t="s">
        <v>321</v>
      </c>
      <c r="J68" s="251"/>
      <c r="L68" s="48">
        <v>0</v>
      </c>
      <c r="M68" s="256">
        <v>0</v>
      </c>
      <c r="N68" s="251"/>
      <c r="O68" s="48">
        <v>0</v>
      </c>
      <c r="P68" s="256">
        <v>0</v>
      </c>
      <c r="Q68" s="251"/>
      <c r="R68" s="256">
        <v>0</v>
      </c>
      <c r="S68" s="250"/>
      <c r="T68" s="251"/>
      <c r="U68" s="48">
        <v>0</v>
      </c>
      <c r="V68" s="48">
        <v>0</v>
      </c>
      <c r="W68" s="48">
        <v>0</v>
      </c>
      <c r="X68" s="48">
        <v>0</v>
      </c>
      <c r="Y68" s="48">
        <v>0</v>
      </c>
      <c r="Z68" s="48">
        <v>0</v>
      </c>
      <c r="AA68" s="48">
        <v>0</v>
      </c>
      <c r="AB68" s="48">
        <v>0</v>
      </c>
      <c r="AC68" s="48">
        <v>0</v>
      </c>
      <c r="AD68" s="48">
        <v>11502200</v>
      </c>
      <c r="AE68" s="48">
        <v>11502200</v>
      </c>
    </row>
    <row r="69" spans="1:31">
      <c r="A69" s="260"/>
      <c r="B69" s="263"/>
      <c r="C69" s="267"/>
      <c r="D69" s="268"/>
      <c r="E69" s="47" t="s">
        <v>112</v>
      </c>
      <c r="F69" s="253" t="s">
        <v>84</v>
      </c>
      <c r="G69" s="250"/>
      <c r="H69" s="254"/>
      <c r="I69" s="255" t="s">
        <v>322</v>
      </c>
      <c r="J69" s="251"/>
      <c r="L69" s="48">
        <v>0</v>
      </c>
      <c r="M69" s="256">
        <v>0</v>
      </c>
      <c r="N69" s="251"/>
      <c r="O69" s="48">
        <v>0</v>
      </c>
      <c r="P69" s="256">
        <v>0</v>
      </c>
      <c r="Q69" s="251"/>
      <c r="R69" s="256">
        <v>0</v>
      </c>
      <c r="S69" s="250"/>
      <c r="T69" s="251"/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  <c r="AA69" s="48">
        <v>0</v>
      </c>
      <c r="AB69" s="48">
        <v>0</v>
      </c>
      <c r="AC69" s="48">
        <v>0</v>
      </c>
      <c r="AD69" s="48">
        <v>2798400</v>
      </c>
      <c r="AE69" s="48">
        <v>2798400</v>
      </c>
    </row>
    <row r="70" spans="1:31">
      <c r="A70" s="260"/>
      <c r="B70" s="263"/>
      <c r="C70" s="267"/>
      <c r="D70" s="268"/>
      <c r="E70" s="47" t="s">
        <v>112</v>
      </c>
      <c r="F70" s="253" t="s">
        <v>85</v>
      </c>
      <c r="G70" s="250"/>
      <c r="H70" s="254"/>
      <c r="I70" s="255" t="s">
        <v>323</v>
      </c>
      <c r="J70" s="251"/>
      <c r="L70" s="48">
        <v>0</v>
      </c>
      <c r="M70" s="256">
        <v>0</v>
      </c>
      <c r="N70" s="251"/>
      <c r="O70" s="48">
        <v>0</v>
      </c>
      <c r="P70" s="256">
        <v>0</v>
      </c>
      <c r="Q70" s="251"/>
      <c r="R70" s="256">
        <v>0</v>
      </c>
      <c r="S70" s="250"/>
      <c r="T70" s="251"/>
      <c r="U70" s="48">
        <v>0</v>
      </c>
      <c r="V70" s="48">
        <v>0</v>
      </c>
      <c r="W70" s="48">
        <v>0</v>
      </c>
      <c r="X70" s="48">
        <v>0</v>
      </c>
      <c r="Y70" s="48">
        <v>0</v>
      </c>
      <c r="Z70" s="48">
        <v>0</v>
      </c>
      <c r="AA70" s="48">
        <v>0</v>
      </c>
      <c r="AB70" s="48">
        <v>0</v>
      </c>
      <c r="AC70" s="48">
        <v>0</v>
      </c>
      <c r="AD70" s="48">
        <v>22000</v>
      </c>
      <c r="AE70" s="48">
        <v>22000</v>
      </c>
    </row>
    <row r="71" spans="1:31">
      <c r="A71" s="260"/>
      <c r="B71" s="263"/>
      <c r="C71" s="267"/>
      <c r="D71" s="268"/>
      <c r="E71" s="47" t="s">
        <v>112</v>
      </c>
      <c r="F71" s="253" t="s">
        <v>324</v>
      </c>
      <c r="G71" s="250"/>
      <c r="H71" s="254"/>
      <c r="I71" s="255" t="s">
        <v>325</v>
      </c>
      <c r="J71" s="251"/>
      <c r="L71" s="48">
        <v>0</v>
      </c>
      <c r="M71" s="256">
        <v>0</v>
      </c>
      <c r="N71" s="251"/>
      <c r="O71" s="48">
        <v>0</v>
      </c>
      <c r="P71" s="256">
        <v>0</v>
      </c>
      <c r="Q71" s="251"/>
      <c r="R71" s="256">
        <v>0</v>
      </c>
      <c r="S71" s="250"/>
      <c r="T71" s="251"/>
      <c r="U71" s="48">
        <v>0</v>
      </c>
      <c r="V71" s="48">
        <v>0</v>
      </c>
      <c r="W71" s="48">
        <v>0</v>
      </c>
      <c r="X71" s="48">
        <v>0</v>
      </c>
      <c r="Y71" s="48">
        <v>0</v>
      </c>
      <c r="Z71" s="48">
        <v>0</v>
      </c>
      <c r="AA71" s="48">
        <v>0</v>
      </c>
      <c r="AB71" s="48">
        <v>0</v>
      </c>
      <c r="AC71" s="48">
        <v>0</v>
      </c>
      <c r="AD71" s="48">
        <v>400211</v>
      </c>
      <c r="AE71" s="48">
        <v>400211</v>
      </c>
    </row>
    <row r="72" spans="1:31">
      <c r="A72" s="260"/>
      <c r="B72" s="263"/>
      <c r="C72" s="267"/>
      <c r="D72" s="268"/>
      <c r="E72" s="47" t="s">
        <v>112</v>
      </c>
      <c r="F72" s="253" t="s">
        <v>326</v>
      </c>
      <c r="G72" s="250"/>
      <c r="H72" s="254"/>
      <c r="I72" s="255" t="s">
        <v>327</v>
      </c>
      <c r="J72" s="251"/>
      <c r="L72" s="48">
        <v>0</v>
      </c>
      <c r="M72" s="256">
        <v>0</v>
      </c>
      <c r="N72" s="251"/>
      <c r="O72" s="48">
        <v>0</v>
      </c>
      <c r="P72" s="256">
        <v>0</v>
      </c>
      <c r="Q72" s="251"/>
      <c r="R72" s="256">
        <v>0</v>
      </c>
      <c r="S72" s="250"/>
      <c r="T72" s="251"/>
      <c r="U72" s="48">
        <v>0</v>
      </c>
      <c r="V72" s="48">
        <v>0</v>
      </c>
      <c r="W72" s="48">
        <v>0</v>
      </c>
      <c r="X72" s="48">
        <v>0</v>
      </c>
      <c r="Y72" s="48">
        <v>0</v>
      </c>
      <c r="Z72" s="48">
        <v>0</v>
      </c>
      <c r="AA72" s="48">
        <v>0</v>
      </c>
      <c r="AB72" s="48">
        <v>0</v>
      </c>
      <c r="AC72" s="48">
        <v>0</v>
      </c>
      <c r="AD72" s="48">
        <v>195000</v>
      </c>
      <c r="AE72" s="48">
        <v>195000</v>
      </c>
    </row>
    <row r="73" spans="1:31">
      <c r="A73" s="260"/>
      <c r="B73" s="263"/>
      <c r="C73" s="267"/>
      <c r="D73" s="268"/>
      <c r="E73" s="47" t="s">
        <v>112</v>
      </c>
      <c r="F73" s="253" t="s">
        <v>328</v>
      </c>
      <c r="G73" s="250"/>
      <c r="H73" s="254"/>
      <c r="I73" s="255" t="s">
        <v>329</v>
      </c>
      <c r="J73" s="251"/>
      <c r="L73" s="48">
        <v>0</v>
      </c>
      <c r="M73" s="256">
        <v>0</v>
      </c>
      <c r="N73" s="251"/>
      <c r="O73" s="48">
        <v>0</v>
      </c>
      <c r="P73" s="256">
        <v>0</v>
      </c>
      <c r="Q73" s="251"/>
      <c r="R73" s="256">
        <v>0</v>
      </c>
      <c r="S73" s="250"/>
      <c r="T73" s="251"/>
      <c r="U73" s="48">
        <v>0</v>
      </c>
      <c r="V73" s="48">
        <v>0</v>
      </c>
      <c r="W73" s="48">
        <v>0</v>
      </c>
      <c r="X73" s="48">
        <v>0</v>
      </c>
      <c r="Y73" s="48">
        <v>0</v>
      </c>
      <c r="Z73" s="48">
        <v>0</v>
      </c>
      <c r="AA73" s="48">
        <v>0</v>
      </c>
      <c r="AB73" s="48">
        <v>0</v>
      </c>
      <c r="AC73" s="48">
        <v>0</v>
      </c>
      <c r="AD73" s="48">
        <v>198305</v>
      </c>
      <c r="AE73" s="48">
        <v>198305</v>
      </c>
    </row>
    <row r="74" spans="1:31">
      <c r="A74" s="261"/>
      <c r="B74" s="264"/>
      <c r="C74" s="269"/>
      <c r="D74" s="270"/>
      <c r="E74" s="257" t="s">
        <v>246</v>
      </c>
      <c r="F74" s="250"/>
      <c r="G74" s="250"/>
      <c r="H74" s="250"/>
      <c r="I74" s="250"/>
      <c r="J74" s="251"/>
      <c r="L74" s="49">
        <v>0</v>
      </c>
      <c r="M74" s="258">
        <v>0</v>
      </c>
      <c r="N74" s="251"/>
      <c r="O74" s="49">
        <v>0</v>
      </c>
      <c r="P74" s="258">
        <v>0</v>
      </c>
      <c r="Q74" s="251"/>
      <c r="R74" s="258">
        <v>0</v>
      </c>
      <c r="S74" s="250"/>
      <c r="T74" s="251"/>
      <c r="U74" s="49">
        <v>0</v>
      </c>
      <c r="V74" s="49">
        <v>0</v>
      </c>
      <c r="W74" s="49">
        <v>0</v>
      </c>
      <c r="X74" s="49">
        <v>0</v>
      </c>
      <c r="Y74" s="49">
        <v>0</v>
      </c>
      <c r="Z74" s="49">
        <v>0</v>
      </c>
      <c r="AA74" s="49">
        <v>0</v>
      </c>
      <c r="AB74" s="49">
        <v>0</v>
      </c>
      <c r="AC74" s="49">
        <v>0</v>
      </c>
      <c r="AD74" s="49">
        <v>15180085</v>
      </c>
      <c r="AE74" s="49">
        <v>15180085</v>
      </c>
    </row>
    <row r="75" spans="1:31">
      <c r="A75" s="249" t="s">
        <v>102</v>
      </c>
      <c r="B75" s="250"/>
      <c r="C75" s="250"/>
      <c r="D75" s="250"/>
      <c r="E75" s="250"/>
      <c r="F75" s="250"/>
      <c r="G75" s="250"/>
      <c r="H75" s="250"/>
      <c r="I75" s="250"/>
      <c r="J75" s="251"/>
      <c r="L75" s="50">
        <v>7763755.5800000001</v>
      </c>
      <c r="M75" s="252">
        <v>2707463</v>
      </c>
      <c r="N75" s="251"/>
      <c r="O75" s="50">
        <v>40000</v>
      </c>
      <c r="P75" s="252">
        <v>363510</v>
      </c>
      <c r="Q75" s="251"/>
      <c r="R75" s="252">
        <v>2689404</v>
      </c>
      <c r="S75" s="250"/>
      <c r="T75" s="251"/>
      <c r="U75" s="50">
        <v>80000</v>
      </c>
      <c r="V75" s="50">
        <v>15000</v>
      </c>
      <c r="W75" s="50">
        <v>4009130</v>
      </c>
      <c r="X75" s="50">
        <v>6261000</v>
      </c>
      <c r="Y75" s="50">
        <v>260000</v>
      </c>
      <c r="Z75" s="50">
        <v>20000</v>
      </c>
      <c r="AA75" s="50">
        <v>650000</v>
      </c>
      <c r="AB75" s="50">
        <v>513000</v>
      </c>
      <c r="AC75" s="50">
        <v>20000</v>
      </c>
      <c r="AD75" s="50">
        <v>15180085</v>
      </c>
      <c r="AE75" s="50">
        <v>40572347.579999998</v>
      </c>
    </row>
    <row r="76" spans="1:31" ht="0" hidden="1" customHeight="1"/>
  </sheetData>
  <mergeCells count="365">
    <mergeCell ref="A1:F1"/>
    <mergeCell ref="Q1:R1"/>
    <mergeCell ref="A3:S3"/>
    <mergeCell ref="A4:S4"/>
    <mergeCell ref="A5:S5"/>
    <mergeCell ref="L8:N9"/>
    <mergeCell ref="O8:O9"/>
    <mergeCell ref="P8:T9"/>
    <mergeCell ref="AD8:AD9"/>
    <mergeCell ref="AE8:AE13"/>
    <mergeCell ref="L10:N10"/>
    <mergeCell ref="P10:T10"/>
    <mergeCell ref="W10:X10"/>
    <mergeCell ref="Z10:AB10"/>
    <mergeCell ref="L11:L12"/>
    <mergeCell ref="M11:N12"/>
    <mergeCell ref="O11:O12"/>
    <mergeCell ref="P11:Q12"/>
    <mergeCell ref="U8:U9"/>
    <mergeCell ref="V8:V9"/>
    <mergeCell ref="W8:X9"/>
    <mergeCell ref="Y8:Y9"/>
    <mergeCell ref="Z8:AB9"/>
    <mergeCell ref="AC8:AC9"/>
    <mergeCell ref="Z11:Z12"/>
    <mergeCell ref="AA11:AA12"/>
    <mergeCell ref="AB11:AB12"/>
    <mergeCell ref="AC11:AC12"/>
    <mergeCell ref="AD11:AD12"/>
    <mergeCell ref="A12:C13"/>
    <mergeCell ref="M13:N13"/>
    <mergeCell ref="P13:Q13"/>
    <mergeCell ref="R13:T13"/>
    <mergeCell ref="R11:T12"/>
    <mergeCell ref="U11:U12"/>
    <mergeCell ref="V11:V12"/>
    <mergeCell ref="W11:W12"/>
    <mergeCell ref="X11:X12"/>
    <mergeCell ref="Y11:Y12"/>
    <mergeCell ref="P15:Q15"/>
    <mergeCell ref="R15:T15"/>
    <mergeCell ref="F16:H16"/>
    <mergeCell ref="I16:J16"/>
    <mergeCell ref="M16:N16"/>
    <mergeCell ref="P16:Q16"/>
    <mergeCell ref="R16:T16"/>
    <mergeCell ref="A15:A20"/>
    <mergeCell ref="B15:B20"/>
    <mergeCell ref="C15:D20"/>
    <mergeCell ref="F15:H15"/>
    <mergeCell ref="I15:J15"/>
    <mergeCell ref="M15:N15"/>
    <mergeCell ref="F17:H17"/>
    <mergeCell ref="I17:J17"/>
    <mergeCell ref="M17:N17"/>
    <mergeCell ref="F19:H19"/>
    <mergeCell ref="I19:J19"/>
    <mergeCell ref="M19:N19"/>
    <mergeCell ref="P19:Q19"/>
    <mergeCell ref="R19:T19"/>
    <mergeCell ref="E20:J20"/>
    <mergeCell ref="M20:N20"/>
    <mergeCell ref="P20:Q20"/>
    <mergeCell ref="R20:T20"/>
    <mergeCell ref="P17:Q17"/>
    <mergeCell ref="R17:T17"/>
    <mergeCell ref="F18:H18"/>
    <mergeCell ref="I18:J18"/>
    <mergeCell ref="M18:N18"/>
    <mergeCell ref="P18:Q18"/>
    <mergeCell ref="R18:T18"/>
    <mergeCell ref="P21:Q21"/>
    <mergeCell ref="R21:T21"/>
    <mergeCell ref="F22:H22"/>
    <mergeCell ref="I22:J22"/>
    <mergeCell ref="M22:N22"/>
    <mergeCell ref="P22:Q22"/>
    <mergeCell ref="R22:T22"/>
    <mergeCell ref="A21:A26"/>
    <mergeCell ref="B21:B26"/>
    <mergeCell ref="C21:D26"/>
    <mergeCell ref="F21:H21"/>
    <mergeCell ref="I21:J21"/>
    <mergeCell ref="M21:N21"/>
    <mergeCell ref="F23:H23"/>
    <mergeCell ref="I23:J23"/>
    <mergeCell ref="M23:N23"/>
    <mergeCell ref="F25:H25"/>
    <mergeCell ref="I25:J25"/>
    <mergeCell ref="M25:N25"/>
    <mergeCell ref="P25:Q25"/>
    <mergeCell ref="R25:T25"/>
    <mergeCell ref="E26:J26"/>
    <mergeCell ref="M26:N26"/>
    <mergeCell ref="P26:Q26"/>
    <mergeCell ref="R26:T26"/>
    <mergeCell ref="P23:Q23"/>
    <mergeCell ref="R23:T23"/>
    <mergeCell ref="F24:H24"/>
    <mergeCell ref="I24:J24"/>
    <mergeCell ref="M24:N24"/>
    <mergeCell ref="P24:Q24"/>
    <mergeCell ref="R24:T24"/>
    <mergeCell ref="P29:Q29"/>
    <mergeCell ref="R29:T29"/>
    <mergeCell ref="F30:H30"/>
    <mergeCell ref="I30:J30"/>
    <mergeCell ref="M30:N30"/>
    <mergeCell ref="P30:Q30"/>
    <mergeCell ref="R30:T30"/>
    <mergeCell ref="P27:Q27"/>
    <mergeCell ref="R27:T27"/>
    <mergeCell ref="F28:H28"/>
    <mergeCell ref="I28:J28"/>
    <mergeCell ref="M28:N28"/>
    <mergeCell ref="P28:Q28"/>
    <mergeCell ref="R28:T28"/>
    <mergeCell ref="F27:H27"/>
    <mergeCell ref="I27:J27"/>
    <mergeCell ref="M27:N27"/>
    <mergeCell ref="F29:H29"/>
    <mergeCell ref="I29:J29"/>
    <mergeCell ref="M29:N29"/>
    <mergeCell ref="M31:N31"/>
    <mergeCell ref="P31:Q31"/>
    <mergeCell ref="R31:T31"/>
    <mergeCell ref="A32:A36"/>
    <mergeCell ref="B32:B36"/>
    <mergeCell ref="C32:D36"/>
    <mergeCell ref="F32:H32"/>
    <mergeCell ref="I32:J32"/>
    <mergeCell ref="M32:N32"/>
    <mergeCell ref="P32:Q32"/>
    <mergeCell ref="A27:A31"/>
    <mergeCell ref="B27:B31"/>
    <mergeCell ref="C27:D31"/>
    <mergeCell ref="E31:J31"/>
    <mergeCell ref="P34:Q34"/>
    <mergeCell ref="R34:T34"/>
    <mergeCell ref="F35:H35"/>
    <mergeCell ref="I35:J35"/>
    <mergeCell ref="M35:N35"/>
    <mergeCell ref="P35:Q35"/>
    <mergeCell ref="R35:T35"/>
    <mergeCell ref="R32:T32"/>
    <mergeCell ref="F33:H33"/>
    <mergeCell ref="I33:J33"/>
    <mergeCell ref="M33:N33"/>
    <mergeCell ref="P33:Q33"/>
    <mergeCell ref="R33:T33"/>
    <mergeCell ref="A37:A48"/>
    <mergeCell ref="B37:B48"/>
    <mergeCell ref="C37:D48"/>
    <mergeCell ref="F37:H37"/>
    <mergeCell ref="I37:J37"/>
    <mergeCell ref="M37:N37"/>
    <mergeCell ref="F34:H34"/>
    <mergeCell ref="I34:J34"/>
    <mergeCell ref="M34:N34"/>
    <mergeCell ref="P37:Q37"/>
    <mergeCell ref="R37:T37"/>
    <mergeCell ref="F38:H38"/>
    <mergeCell ref="I38:J38"/>
    <mergeCell ref="M38:N38"/>
    <mergeCell ref="P38:Q38"/>
    <mergeCell ref="R38:T38"/>
    <mergeCell ref="E36:J36"/>
    <mergeCell ref="M36:N36"/>
    <mergeCell ref="P36:Q36"/>
    <mergeCell ref="R36:T36"/>
    <mergeCell ref="F39:H39"/>
    <mergeCell ref="I39:J39"/>
    <mergeCell ref="M39:N39"/>
    <mergeCell ref="P39:Q39"/>
    <mergeCell ref="R39:T39"/>
    <mergeCell ref="F40:H40"/>
    <mergeCell ref="I40:J40"/>
    <mergeCell ref="M40:N40"/>
    <mergeCell ref="P40:Q40"/>
    <mergeCell ref="R40:T40"/>
    <mergeCell ref="F41:H41"/>
    <mergeCell ref="I41:J41"/>
    <mergeCell ref="M41:N41"/>
    <mergeCell ref="P41:Q41"/>
    <mergeCell ref="R41:T41"/>
    <mergeCell ref="F42:H42"/>
    <mergeCell ref="I42:J42"/>
    <mergeCell ref="M42:N42"/>
    <mergeCell ref="P42:Q42"/>
    <mergeCell ref="R42:T42"/>
    <mergeCell ref="F43:H43"/>
    <mergeCell ref="I43:J43"/>
    <mergeCell ref="M43:N43"/>
    <mergeCell ref="P43:Q43"/>
    <mergeCell ref="R43:T43"/>
    <mergeCell ref="F44:H44"/>
    <mergeCell ref="I44:J44"/>
    <mergeCell ref="M44:N44"/>
    <mergeCell ref="P44:Q44"/>
    <mergeCell ref="R44:T44"/>
    <mergeCell ref="F45:H45"/>
    <mergeCell ref="I45:J45"/>
    <mergeCell ref="M45:N45"/>
    <mergeCell ref="P45:Q45"/>
    <mergeCell ref="R45:T45"/>
    <mergeCell ref="F46:H46"/>
    <mergeCell ref="I46:J46"/>
    <mergeCell ref="M46:N46"/>
    <mergeCell ref="P46:Q46"/>
    <mergeCell ref="R46:T46"/>
    <mergeCell ref="F47:H47"/>
    <mergeCell ref="I47:J47"/>
    <mergeCell ref="M47:N47"/>
    <mergeCell ref="P47:Q47"/>
    <mergeCell ref="R47:T47"/>
    <mergeCell ref="E48:J48"/>
    <mergeCell ref="M48:N48"/>
    <mergeCell ref="P48:Q48"/>
    <mergeCell ref="R48:T48"/>
    <mergeCell ref="P49:Q49"/>
    <mergeCell ref="R49:T49"/>
    <mergeCell ref="F50:H50"/>
    <mergeCell ref="I50:J50"/>
    <mergeCell ref="M50:N50"/>
    <mergeCell ref="P50:Q50"/>
    <mergeCell ref="R50:T50"/>
    <mergeCell ref="A49:A54"/>
    <mergeCell ref="B49:B54"/>
    <mergeCell ref="C49:D54"/>
    <mergeCell ref="F49:H49"/>
    <mergeCell ref="I49:J49"/>
    <mergeCell ref="M49:N49"/>
    <mergeCell ref="F51:H51"/>
    <mergeCell ref="I51:J51"/>
    <mergeCell ref="M51:N51"/>
    <mergeCell ref="F53:H53"/>
    <mergeCell ref="I53:J53"/>
    <mergeCell ref="M53:N53"/>
    <mergeCell ref="P53:Q53"/>
    <mergeCell ref="R53:T53"/>
    <mergeCell ref="E54:J54"/>
    <mergeCell ref="M54:N54"/>
    <mergeCell ref="P54:Q54"/>
    <mergeCell ref="R54:T54"/>
    <mergeCell ref="P51:Q51"/>
    <mergeCell ref="R51:T51"/>
    <mergeCell ref="F52:H52"/>
    <mergeCell ref="I52:J52"/>
    <mergeCell ref="M52:N52"/>
    <mergeCell ref="P52:Q52"/>
    <mergeCell ref="R52:T52"/>
    <mergeCell ref="P55:Q55"/>
    <mergeCell ref="R55:T55"/>
    <mergeCell ref="F56:H56"/>
    <mergeCell ref="I56:J56"/>
    <mergeCell ref="M56:N56"/>
    <mergeCell ref="P56:Q56"/>
    <mergeCell ref="R56:T56"/>
    <mergeCell ref="A55:A57"/>
    <mergeCell ref="B55:B57"/>
    <mergeCell ref="C55:D57"/>
    <mergeCell ref="F55:H55"/>
    <mergeCell ref="I55:J55"/>
    <mergeCell ref="M55:N55"/>
    <mergeCell ref="E57:J57"/>
    <mergeCell ref="M57:N57"/>
    <mergeCell ref="P57:Q57"/>
    <mergeCell ref="R57:T57"/>
    <mergeCell ref="A58:A59"/>
    <mergeCell ref="B58:B59"/>
    <mergeCell ref="C58:D59"/>
    <mergeCell ref="F58:H58"/>
    <mergeCell ref="I58:J58"/>
    <mergeCell ref="M58:N58"/>
    <mergeCell ref="P58:Q58"/>
    <mergeCell ref="R58:T58"/>
    <mergeCell ref="E59:J59"/>
    <mergeCell ref="M59:N59"/>
    <mergeCell ref="P59:Q59"/>
    <mergeCell ref="R59:T59"/>
    <mergeCell ref="A60:A62"/>
    <mergeCell ref="B60:B62"/>
    <mergeCell ref="C60:D62"/>
    <mergeCell ref="F60:H60"/>
    <mergeCell ref="I60:J60"/>
    <mergeCell ref="M60:N60"/>
    <mergeCell ref="A63:A66"/>
    <mergeCell ref="B63:B66"/>
    <mergeCell ref="C63:D66"/>
    <mergeCell ref="F63:H63"/>
    <mergeCell ref="I63:J63"/>
    <mergeCell ref="M63:N63"/>
    <mergeCell ref="P60:Q60"/>
    <mergeCell ref="R60:T60"/>
    <mergeCell ref="F61:H61"/>
    <mergeCell ref="I61:J61"/>
    <mergeCell ref="M61:N61"/>
    <mergeCell ref="P61:Q61"/>
    <mergeCell ref="R61:T61"/>
    <mergeCell ref="P63:Q63"/>
    <mergeCell ref="R63:T63"/>
    <mergeCell ref="F64:H64"/>
    <mergeCell ref="I64:J64"/>
    <mergeCell ref="M64:N64"/>
    <mergeCell ref="P64:Q64"/>
    <mergeCell ref="R64:T64"/>
    <mergeCell ref="E62:J62"/>
    <mergeCell ref="M62:N62"/>
    <mergeCell ref="P62:Q62"/>
    <mergeCell ref="R62:T62"/>
    <mergeCell ref="F65:H65"/>
    <mergeCell ref="I65:J65"/>
    <mergeCell ref="M65:N65"/>
    <mergeCell ref="P65:Q65"/>
    <mergeCell ref="R65:T65"/>
    <mergeCell ref="E66:J66"/>
    <mergeCell ref="M66:N66"/>
    <mergeCell ref="P66:Q66"/>
    <mergeCell ref="R66:T66"/>
    <mergeCell ref="P69:Q69"/>
    <mergeCell ref="R69:T69"/>
    <mergeCell ref="F70:H70"/>
    <mergeCell ref="I70:J70"/>
    <mergeCell ref="M70:N70"/>
    <mergeCell ref="P70:Q70"/>
    <mergeCell ref="R70:T70"/>
    <mergeCell ref="P67:Q67"/>
    <mergeCell ref="R67:T67"/>
    <mergeCell ref="F68:H68"/>
    <mergeCell ref="I68:J68"/>
    <mergeCell ref="M68:N68"/>
    <mergeCell ref="P68:Q68"/>
    <mergeCell ref="R68:T68"/>
    <mergeCell ref="F67:H67"/>
    <mergeCell ref="I67:J67"/>
    <mergeCell ref="M67:N67"/>
    <mergeCell ref="F69:H69"/>
    <mergeCell ref="I69:J69"/>
    <mergeCell ref="M69:N69"/>
    <mergeCell ref="I71:J71"/>
    <mergeCell ref="M71:N71"/>
    <mergeCell ref="P71:Q71"/>
    <mergeCell ref="R71:T71"/>
    <mergeCell ref="F72:H72"/>
    <mergeCell ref="I72:J72"/>
    <mergeCell ref="M72:N72"/>
    <mergeCell ref="P72:Q72"/>
    <mergeCell ref="R72:T72"/>
    <mergeCell ref="F71:H71"/>
    <mergeCell ref="A75:J75"/>
    <mergeCell ref="M75:N75"/>
    <mergeCell ref="P75:Q75"/>
    <mergeCell ref="R75:T75"/>
    <mergeCell ref="F73:H73"/>
    <mergeCell ref="I73:J73"/>
    <mergeCell ref="M73:N73"/>
    <mergeCell ref="P73:Q73"/>
    <mergeCell ref="R73:T73"/>
    <mergeCell ref="E74:J74"/>
    <mergeCell ref="M74:N74"/>
    <mergeCell ref="P74:Q74"/>
    <mergeCell ref="R74:T74"/>
    <mergeCell ref="A67:A74"/>
    <mergeCell ref="B67:B74"/>
    <mergeCell ref="C67:D74"/>
  </mergeCells>
  <pageMargins left="0.47244094488188998" right="0.47244094488188998" top="0.47244094488188998" bottom="0.47244094488188998" header="0.47244094488188998" footer="0.47244094488188998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4"/>
  <sheetViews>
    <sheetView showGridLines="0" workbookViewId="0">
      <selection activeCell="C18" sqref="C18"/>
    </sheetView>
  </sheetViews>
  <sheetFormatPr defaultRowHeight="14.25"/>
  <cols>
    <col min="1" max="1" width="8.25" style="162" customWidth="1"/>
    <col min="2" max="2" width="19.625" style="162" customWidth="1"/>
    <col min="3" max="3" width="39.5" style="162" customWidth="1"/>
    <col min="4" max="4" width="18.875" style="162" customWidth="1"/>
    <col min="5" max="5" width="0.25" style="162" customWidth="1"/>
    <col min="6" max="6" width="0.125" style="162" customWidth="1"/>
    <col min="7" max="16384" width="9" style="162"/>
  </cols>
  <sheetData>
    <row r="1" spans="1:5" ht="18" customHeight="1">
      <c r="A1" s="297" t="s">
        <v>0</v>
      </c>
      <c r="B1" s="298"/>
      <c r="C1" s="298"/>
      <c r="D1" s="298"/>
      <c r="E1" s="298"/>
    </row>
    <row r="2" spans="1:5" ht="18" customHeight="1">
      <c r="A2" s="299" t="s">
        <v>330</v>
      </c>
      <c r="B2" s="298"/>
      <c r="C2" s="298"/>
      <c r="D2" s="298"/>
      <c r="E2" s="298"/>
    </row>
    <row r="3" spans="1:5" ht="18" customHeight="1">
      <c r="A3" s="300" t="s">
        <v>3</v>
      </c>
      <c r="B3" s="298"/>
      <c r="C3" s="298"/>
      <c r="D3" s="298"/>
      <c r="E3" s="298"/>
    </row>
    <row r="4" spans="1:5" ht="0" hidden="1" customHeight="1"/>
    <row r="5" spans="1:5" ht="2.65" customHeight="1"/>
    <row r="6" spans="1:5">
      <c r="A6" s="301" t="s">
        <v>4</v>
      </c>
      <c r="B6" s="294"/>
      <c r="C6" s="294"/>
      <c r="D6" s="163" t="s">
        <v>107</v>
      </c>
    </row>
    <row r="7" spans="1:5" ht="19.5" customHeight="1">
      <c r="A7" s="302" t="s">
        <v>331</v>
      </c>
      <c r="B7" s="294"/>
      <c r="C7" s="294"/>
      <c r="D7" s="164">
        <v>1043123.86</v>
      </c>
    </row>
    <row r="8" spans="1:5" ht="19.5" customHeight="1">
      <c r="A8" s="169" t="s">
        <v>332</v>
      </c>
      <c r="B8" s="293" t="s">
        <v>333</v>
      </c>
      <c r="C8" s="294"/>
      <c r="D8" s="166" t="s">
        <v>112</v>
      </c>
    </row>
    <row r="9" spans="1:5" ht="19.5" customHeight="1">
      <c r="A9" s="167" t="s">
        <v>112</v>
      </c>
      <c r="B9" s="293" t="s">
        <v>334</v>
      </c>
      <c r="C9" s="294"/>
      <c r="D9" s="166" t="s">
        <v>112</v>
      </c>
    </row>
    <row r="10" spans="1:5" ht="19.5" customHeight="1">
      <c r="A10" s="167" t="s">
        <v>112</v>
      </c>
      <c r="B10" s="293" t="s">
        <v>335</v>
      </c>
      <c r="C10" s="294"/>
      <c r="D10" s="164">
        <v>0</v>
      </c>
    </row>
    <row r="11" spans="1:5" ht="19.5" customHeight="1">
      <c r="A11" s="169" t="s">
        <v>336</v>
      </c>
      <c r="B11" s="293" t="s">
        <v>337</v>
      </c>
      <c r="C11" s="294"/>
      <c r="D11" s="166" t="s">
        <v>112</v>
      </c>
    </row>
    <row r="12" spans="1:5" ht="19.5" customHeight="1">
      <c r="A12" s="165" t="s">
        <v>112</v>
      </c>
      <c r="B12" s="293" t="s">
        <v>335</v>
      </c>
      <c r="C12" s="294"/>
      <c r="D12" s="164">
        <v>0</v>
      </c>
    </row>
    <row r="13" spans="1:5" ht="19.5" customHeight="1" thickBot="1">
      <c r="A13" s="295" t="s">
        <v>338</v>
      </c>
      <c r="B13" s="296"/>
      <c r="C13" s="296"/>
      <c r="D13" s="168">
        <v>1043123.86</v>
      </c>
    </row>
    <row r="14" spans="1:5" ht="18" customHeight="1" thickTop="1"/>
  </sheetData>
  <mergeCells count="11">
    <mergeCell ref="B8:C8"/>
    <mergeCell ref="A1:E1"/>
    <mergeCell ref="A2:E2"/>
    <mergeCell ref="A3:E3"/>
    <mergeCell ref="A6:C6"/>
    <mergeCell ref="A7:C7"/>
    <mergeCell ref="B12:C12"/>
    <mergeCell ref="A13:C13"/>
    <mergeCell ref="B9:C9"/>
    <mergeCell ref="B10:C10"/>
    <mergeCell ref="B11:C11"/>
  </mergeCells>
  <pageMargins left="0.51" right="0.15748031496062992" top="0.86614173228346458" bottom="0.47244094488188981" header="0.86614173228346458" footer="0.4724409448818898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5</vt:i4>
      </vt:variant>
    </vt:vector>
  </HeadingPairs>
  <TitlesOfParts>
    <vt:vector size="13" baseType="lpstr">
      <vt:lpstr>งบทดลอง</vt:lpstr>
      <vt:lpstr>งบรับ-จ่าย</vt:lpstr>
      <vt:lpstr>หมายเหตุ 1</vt:lpstr>
      <vt:lpstr>หมายเหตุ 1 (2)</vt:lpstr>
      <vt:lpstr>หมายเหตุรายจ่ายค้างจ่าย</vt:lpstr>
      <vt:lpstr>กระดาษทำการกระทบยอดฯจ่ายจากรายร</vt:lpstr>
      <vt:lpstr>กระดาษทำการกระทบยอด งปม.คงเหลือ</vt:lpstr>
      <vt:lpstr>รายงานกระทบยอด ศศก.</vt:lpstr>
      <vt:lpstr>'กระดาษทำการกระทบยอด งปม.คงเหลือ'!Print_Titles</vt:lpstr>
      <vt:lpstr>กระดาษทำการกระทบยอดฯจ่ายจากรายร!Print_Titles</vt:lpstr>
      <vt:lpstr>งบทดลอง!Print_Titles</vt:lpstr>
      <vt:lpstr>'งบรับ-จ่าย'!Print_Titles</vt:lpstr>
      <vt:lpstr>หมายเหตุรายจ่ายค้างจ่าย!Print_Titles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SCC</cp:lastModifiedBy>
  <cp:lastPrinted>2017-11-02T04:52:35Z</cp:lastPrinted>
  <dcterms:modified xsi:type="dcterms:W3CDTF">2017-11-20T07:25:26Z</dcterms:modified>
</cp:coreProperties>
</file>