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1075" windowHeight="9975" firstSheet="6" activeTab="6"/>
  </bookViews>
  <sheets>
    <sheet name="งบทดลอง (มือ)" sheetId="1" r:id="rId1"/>
    <sheet name="งบทดลอง ในระบบ" sheetId="10" r:id="rId2"/>
    <sheet name="หมายเหตุ 1" sheetId="9" r:id="rId3"/>
    <sheet name="งบรับ-จ่าย" sheetId="7" r:id="rId4"/>
    <sheet name="หมายเหตุรายจ่ายค้างจ่าย" sheetId="12" r:id="rId5"/>
    <sheet name="กระดาษทำการกระทบยอดจากเงินรายรั" sheetId="4" r:id="rId6"/>
    <sheet name="กระดาษทำการกระทบยอดจากเงินสะสม" sheetId="5" r:id="rId7"/>
    <sheet name="กระดาษทำการกระทบยอด งปม.คงเหลือ" sheetId="11" r:id="rId8"/>
    <sheet name="รายงานกระทบยอด ศศก." sheetId="8" r:id="rId9"/>
  </sheets>
  <definedNames>
    <definedName name="_xlnm.Print_Titles" localSheetId="7">'กระดาษทำการกระทบยอด งปม.คงเหลือ'!$7:$12</definedName>
    <definedName name="_xlnm.Print_Titles" localSheetId="5">กระดาษทำการกระทบยอดจากเงินรายรั!$6:$13</definedName>
    <definedName name="_xlnm.Print_Titles" localSheetId="6">กระดาษทำการกระทบยอดจากเงินสะสม!$1:$2</definedName>
    <definedName name="_xlnm.Print_Titles" localSheetId="0">'งบทดลอง (มือ)'!$1:$5</definedName>
    <definedName name="_xlnm.Print_Titles" localSheetId="1">'งบทดลอง ในระบบ'!$1:$12</definedName>
    <definedName name="_xlnm.Print_Titles" localSheetId="3">'งบรับ-จ่าย'!$1:$3</definedName>
    <definedName name="_xlnm.Print_Titles" localSheetId="4">หมายเหตุรายจ่ายค้างจ่าย!$12:$12</definedName>
  </definedNames>
  <calcPr calcId="144525"/>
</workbook>
</file>

<file path=xl/calcChain.xml><?xml version="1.0" encoding="utf-8"?>
<calcChain xmlns="http://schemas.openxmlformats.org/spreadsheetml/2006/main">
  <c r="S62" i="11" l="1"/>
  <c r="S61" i="11"/>
  <c r="S60" i="11"/>
  <c r="S59" i="11"/>
  <c r="S63" i="11" s="1"/>
  <c r="S57" i="11"/>
  <c r="S56" i="11"/>
  <c r="S58" i="11" s="1"/>
  <c r="S54" i="11"/>
  <c r="S53" i="11"/>
  <c r="S52" i="11"/>
  <c r="S55" i="11" s="1"/>
  <c r="S50" i="11"/>
  <c r="S49" i="11"/>
  <c r="S51" i="11" s="1"/>
  <c r="S47" i="11"/>
  <c r="S46" i="11"/>
  <c r="S45" i="11"/>
  <c r="S44" i="11"/>
  <c r="S43" i="11"/>
  <c r="S48" i="11" s="1"/>
  <c r="S41" i="11"/>
  <c r="S40" i="11"/>
  <c r="S39" i="11"/>
  <c r="S38" i="11"/>
  <c r="S37" i="11"/>
  <c r="S36" i="11"/>
  <c r="S35" i="11"/>
  <c r="S34" i="11"/>
  <c r="S33" i="11"/>
  <c r="S32" i="11"/>
  <c r="S31" i="11"/>
  <c r="S42" i="11" s="1"/>
  <c r="S29" i="11"/>
  <c r="S28" i="11"/>
  <c r="S27" i="11"/>
  <c r="S26" i="11"/>
  <c r="S30" i="11" s="1"/>
  <c r="S24" i="11"/>
  <c r="S23" i="11"/>
  <c r="S22" i="11"/>
  <c r="S21" i="11"/>
  <c r="S25" i="11" s="1"/>
  <c r="S19" i="11"/>
  <c r="S18" i="11"/>
  <c r="S17" i="11"/>
  <c r="S16" i="11"/>
  <c r="S20" i="11" s="1"/>
  <c r="S14" i="11"/>
  <c r="S15" i="11" s="1"/>
  <c r="R63" i="11"/>
  <c r="R64" i="11" s="1"/>
  <c r="Q63" i="11"/>
  <c r="Q64" i="11" s="1"/>
  <c r="P63" i="11"/>
  <c r="P64" i="11" s="1"/>
  <c r="O63" i="11"/>
  <c r="O64" i="11" s="1"/>
  <c r="N63" i="11"/>
  <c r="N64" i="11" s="1"/>
  <c r="M63" i="11"/>
  <c r="M64" i="11" s="1"/>
  <c r="L63" i="11"/>
  <c r="L64" i="11" s="1"/>
  <c r="K63" i="11"/>
  <c r="K64" i="11" s="1"/>
  <c r="J63" i="11"/>
  <c r="J64" i="11" s="1"/>
  <c r="I63" i="11"/>
  <c r="I64" i="11" s="1"/>
  <c r="H63" i="11"/>
  <c r="H64" i="11" s="1"/>
  <c r="G63" i="11"/>
  <c r="G64" i="11" s="1"/>
  <c r="F63" i="11"/>
  <c r="F64" i="11" s="1"/>
  <c r="R58" i="11"/>
  <c r="Q58" i="11"/>
  <c r="P58" i="11"/>
  <c r="O58" i="11"/>
  <c r="N58" i="11"/>
  <c r="M58" i="11"/>
  <c r="L58" i="11"/>
  <c r="K58" i="11"/>
  <c r="J58" i="11"/>
  <c r="I58" i="11"/>
  <c r="H58" i="11"/>
  <c r="G58" i="11"/>
  <c r="F58" i="11"/>
  <c r="R55" i="11"/>
  <c r="Q55" i="11"/>
  <c r="P55" i="11"/>
  <c r="O55" i="11"/>
  <c r="N55" i="11"/>
  <c r="M55" i="11"/>
  <c r="L55" i="11"/>
  <c r="K55" i="11"/>
  <c r="J55" i="11"/>
  <c r="I55" i="11"/>
  <c r="H55" i="11"/>
  <c r="G55" i="11"/>
  <c r="F55" i="11"/>
  <c r="R51" i="11"/>
  <c r="Q51" i="11"/>
  <c r="P51" i="11"/>
  <c r="O51" i="11"/>
  <c r="N51" i="11"/>
  <c r="M51" i="11"/>
  <c r="L51" i="11"/>
  <c r="K51" i="11"/>
  <c r="J51" i="11"/>
  <c r="I51" i="11"/>
  <c r="H51" i="11"/>
  <c r="G51" i="11"/>
  <c r="F51" i="11"/>
  <c r="R48" i="11"/>
  <c r="Q48" i="11"/>
  <c r="P48" i="11"/>
  <c r="O48" i="11"/>
  <c r="N48" i="11"/>
  <c r="M48" i="11"/>
  <c r="L48" i="11"/>
  <c r="K48" i="11"/>
  <c r="J48" i="11"/>
  <c r="I48" i="11"/>
  <c r="H48" i="11"/>
  <c r="G48" i="11"/>
  <c r="F48" i="11"/>
  <c r="R42" i="11"/>
  <c r="Q42" i="11"/>
  <c r="P42" i="11"/>
  <c r="O42" i="11"/>
  <c r="N42" i="11"/>
  <c r="M42" i="11"/>
  <c r="L42" i="11"/>
  <c r="K42" i="11"/>
  <c r="J42" i="11"/>
  <c r="I42" i="11"/>
  <c r="H42" i="11"/>
  <c r="G42" i="11"/>
  <c r="F42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63" i="11"/>
  <c r="E64" i="11" s="1"/>
  <c r="T64" i="11" s="1"/>
  <c r="E58" i="11"/>
  <c r="T58" i="11" s="1"/>
  <c r="E55" i="11"/>
  <c r="T55" i="11" s="1"/>
  <c r="E51" i="11"/>
  <c r="T51" i="11" s="1"/>
  <c r="E48" i="11"/>
  <c r="T48" i="11" s="1"/>
  <c r="E42" i="11"/>
  <c r="T42" i="11" s="1"/>
  <c r="E30" i="11"/>
  <c r="T30" i="11" s="1"/>
  <c r="E25" i="11"/>
  <c r="T25" i="11" s="1"/>
  <c r="E20" i="11"/>
  <c r="T20" i="11" s="1"/>
  <c r="E15" i="11"/>
  <c r="T15" i="11" s="1"/>
  <c r="T63" i="11" l="1"/>
  <c r="H83" i="9"/>
  <c r="G83" i="9"/>
  <c r="H53" i="9"/>
  <c r="G53" i="9"/>
  <c r="H36" i="9"/>
  <c r="G36" i="9"/>
  <c r="H34" i="9"/>
  <c r="G34" i="9"/>
  <c r="H30" i="9"/>
  <c r="G30" i="9"/>
  <c r="H27" i="9"/>
  <c r="G27" i="9"/>
  <c r="H23" i="9"/>
  <c r="G23" i="9"/>
  <c r="H13" i="9"/>
  <c r="H84" i="9" s="1"/>
  <c r="G13" i="9"/>
  <c r="G84" i="9" s="1"/>
  <c r="BI83" i="9"/>
  <c r="BH83" i="9"/>
  <c r="BJ83" i="9" s="1"/>
  <c r="BE83" i="9"/>
  <c r="BD83" i="9"/>
  <c r="BF83" i="9" s="1"/>
  <c r="U83" i="9"/>
  <c r="T83" i="9"/>
  <c r="F83" i="9"/>
  <c r="E83" i="9"/>
  <c r="D83" i="9"/>
  <c r="BJ82" i="9"/>
  <c r="BF82" i="9"/>
  <c r="BJ81" i="9"/>
  <c r="BF81" i="9"/>
  <c r="BJ80" i="9"/>
  <c r="BF80" i="9"/>
  <c r="I80" i="9"/>
  <c r="BJ79" i="9"/>
  <c r="BF79" i="9"/>
  <c r="I79" i="9"/>
  <c r="BJ78" i="9"/>
  <c r="BF78" i="9"/>
  <c r="I78" i="9"/>
  <c r="BJ76" i="9"/>
  <c r="BF76" i="9"/>
  <c r="I76" i="9"/>
  <c r="BJ75" i="9"/>
  <c r="BF75" i="9"/>
  <c r="I75" i="9"/>
  <c r="BJ74" i="9"/>
  <c r="BF74" i="9"/>
  <c r="I74" i="9"/>
  <c r="T74" i="9" s="1"/>
  <c r="V74" i="9" s="1"/>
  <c r="BJ73" i="9"/>
  <c r="BF73" i="9"/>
  <c r="I73" i="9"/>
  <c r="T73" i="9" s="1"/>
  <c r="V73" i="9" s="1"/>
  <c r="BJ72" i="9"/>
  <c r="BF72" i="9"/>
  <c r="I72" i="9"/>
  <c r="T72" i="9" s="1"/>
  <c r="V72" i="9" s="1"/>
  <c r="BJ71" i="9"/>
  <c r="BF71" i="9"/>
  <c r="I71" i="9"/>
  <c r="T71" i="9" s="1"/>
  <c r="V71" i="9" s="1"/>
  <c r="BJ70" i="9"/>
  <c r="BF70" i="9"/>
  <c r="I70" i="9"/>
  <c r="T70" i="9" s="1"/>
  <c r="V70" i="9" s="1"/>
  <c r="BJ69" i="9"/>
  <c r="BF69" i="9"/>
  <c r="I69" i="9"/>
  <c r="T69" i="9" s="1"/>
  <c r="V69" i="9" s="1"/>
  <c r="BJ68" i="9"/>
  <c r="BF68" i="9"/>
  <c r="I68" i="9"/>
  <c r="T68" i="9" s="1"/>
  <c r="V68" i="9" s="1"/>
  <c r="BJ67" i="9"/>
  <c r="BF67" i="9"/>
  <c r="I67" i="9"/>
  <c r="T67" i="9" s="1"/>
  <c r="V67" i="9" s="1"/>
  <c r="BJ66" i="9"/>
  <c r="BF66" i="9"/>
  <c r="I66" i="9"/>
  <c r="BJ65" i="9"/>
  <c r="BF65" i="9"/>
  <c r="I65" i="9"/>
  <c r="T65" i="9" s="1"/>
  <c r="V65" i="9" s="1"/>
  <c r="BJ64" i="9"/>
  <c r="BF64" i="9"/>
  <c r="I64" i="9"/>
  <c r="BJ63" i="9"/>
  <c r="BF63" i="9"/>
  <c r="I63" i="9"/>
  <c r="T63" i="9" s="1"/>
  <c r="V63" i="9" s="1"/>
  <c r="BJ62" i="9"/>
  <c r="BF62" i="9"/>
  <c r="I62" i="9"/>
  <c r="T62" i="9" s="1"/>
  <c r="V62" i="9" s="1"/>
  <c r="BJ61" i="9"/>
  <c r="BF61" i="9"/>
  <c r="I61" i="9"/>
  <c r="T61" i="9" s="1"/>
  <c r="V61" i="9" s="1"/>
  <c r="BJ60" i="9"/>
  <c r="BF60" i="9"/>
  <c r="I60" i="9"/>
  <c r="T60" i="9" s="1"/>
  <c r="V60" i="9" s="1"/>
  <c r="BJ59" i="9"/>
  <c r="BF59" i="9"/>
  <c r="I59" i="9"/>
  <c r="T59" i="9" s="1"/>
  <c r="V59" i="9" s="1"/>
  <c r="BJ58" i="9"/>
  <c r="BF58" i="9"/>
  <c r="I58" i="9"/>
  <c r="T58" i="9" s="1"/>
  <c r="V58" i="9" s="1"/>
  <c r="BJ57" i="9"/>
  <c r="BF57" i="9"/>
  <c r="I57" i="9"/>
  <c r="T57" i="9" s="1"/>
  <c r="V57" i="9" s="1"/>
  <c r="BJ56" i="9"/>
  <c r="BF56" i="9"/>
  <c r="T56" i="9"/>
  <c r="V56" i="9" s="1"/>
  <c r="I56" i="9"/>
  <c r="BJ55" i="9"/>
  <c r="BF55" i="9"/>
  <c r="V55" i="9"/>
  <c r="T55" i="9"/>
  <c r="BJ54" i="9"/>
  <c r="BF54" i="9"/>
  <c r="V54" i="9"/>
  <c r="T54" i="9"/>
  <c r="BI53" i="9"/>
  <c r="BH53" i="9"/>
  <c r="BJ53" i="9" s="1"/>
  <c r="BE53" i="9"/>
  <c r="BD53" i="9"/>
  <c r="BF53" i="9" s="1"/>
  <c r="U53" i="9"/>
  <c r="T53" i="9"/>
  <c r="F53" i="9"/>
  <c r="E53" i="9"/>
  <c r="D53" i="9"/>
  <c r="BJ52" i="9"/>
  <c r="BF52" i="9"/>
  <c r="I52" i="9"/>
  <c r="T52" i="9" s="1"/>
  <c r="V52" i="9" s="1"/>
  <c r="BJ51" i="9"/>
  <c r="BF51" i="9"/>
  <c r="I51" i="9"/>
  <c r="T51" i="9" s="1"/>
  <c r="V51" i="9" s="1"/>
  <c r="BJ50" i="9"/>
  <c r="BF50" i="9"/>
  <c r="I50" i="9"/>
  <c r="T50" i="9" s="1"/>
  <c r="V50" i="9" s="1"/>
  <c r="BJ49" i="9"/>
  <c r="BF49" i="9"/>
  <c r="I49" i="9"/>
  <c r="T49" i="9" s="1"/>
  <c r="V49" i="9" s="1"/>
  <c r="BJ48" i="9"/>
  <c r="BF48" i="9"/>
  <c r="I48" i="9"/>
  <c r="T48" i="9" s="1"/>
  <c r="V48" i="9" s="1"/>
  <c r="BJ47" i="9"/>
  <c r="BF47" i="9"/>
  <c r="I47" i="9"/>
  <c r="T47" i="9" s="1"/>
  <c r="V47" i="9" s="1"/>
  <c r="BJ46" i="9"/>
  <c r="BF46" i="9"/>
  <c r="I46" i="9"/>
  <c r="T46" i="9" s="1"/>
  <c r="V46" i="9" s="1"/>
  <c r="BJ45" i="9"/>
  <c r="BF45" i="9"/>
  <c r="I45" i="9"/>
  <c r="T45" i="9" s="1"/>
  <c r="V45" i="9" s="1"/>
  <c r="BJ44" i="9"/>
  <c r="BF44" i="9"/>
  <c r="I44" i="9"/>
  <c r="T44" i="9" s="1"/>
  <c r="V44" i="9" s="1"/>
  <c r="BJ43" i="9"/>
  <c r="BF43" i="9"/>
  <c r="I43" i="9"/>
  <c r="T43" i="9" s="1"/>
  <c r="V43" i="9" s="1"/>
  <c r="BJ42" i="9"/>
  <c r="BF42" i="9"/>
  <c r="I42" i="9"/>
  <c r="T42" i="9" s="1"/>
  <c r="V42" i="9" s="1"/>
  <c r="BJ41" i="9"/>
  <c r="BF41" i="9"/>
  <c r="I41" i="9"/>
  <c r="T41" i="9" s="1"/>
  <c r="V41" i="9" s="1"/>
  <c r="BJ40" i="9"/>
  <c r="BF40" i="9"/>
  <c r="T40" i="9"/>
  <c r="V40" i="9" s="1"/>
  <c r="BJ39" i="9"/>
  <c r="BF39" i="9"/>
  <c r="T39" i="9"/>
  <c r="V39" i="9" s="1"/>
  <c r="BJ38" i="9"/>
  <c r="BF38" i="9"/>
  <c r="BJ37" i="9"/>
  <c r="BF37" i="9"/>
  <c r="BI36" i="9"/>
  <c r="BH36" i="9"/>
  <c r="BJ36" i="9" s="1"/>
  <c r="BE36" i="9"/>
  <c r="BD36" i="9"/>
  <c r="BF36" i="9" s="1"/>
  <c r="U36" i="9"/>
  <c r="T36" i="9"/>
  <c r="V36" i="9" s="1"/>
  <c r="F36" i="9"/>
  <c r="E36" i="9"/>
  <c r="D36" i="9"/>
  <c r="BJ35" i="9"/>
  <c r="BF35" i="9"/>
  <c r="T35" i="9"/>
  <c r="V35" i="9" s="1"/>
  <c r="BI34" i="9"/>
  <c r="BH34" i="9"/>
  <c r="BJ34" i="9" s="1"/>
  <c r="BE34" i="9"/>
  <c r="BD34" i="9"/>
  <c r="BF34" i="9" s="1"/>
  <c r="U34" i="9"/>
  <c r="T34" i="9"/>
  <c r="F34" i="9"/>
  <c r="E34" i="9"/>
  <c r="D34" i="9"/>
  <c r="BJ33" i="9"/>
  <c r="BF33" i="9"/>
  <c r="T33" i="9"/>
  <c r="V33" i="9" s="1"/>
  <c r="I33" i="9"/>
  <c r="BJ32" i="9"/>
  <c r="BF32" i="9"/>
  <c r="I32" i="9"/>
  <c r="T32" i="9" s="1"/>
  <c r="V32" i="9" s="1"/>
  <c r="W34" i="9" s="1"/>
  <c r="BJ31" i="9"/>
  <c r="BF31" i="9"/>
  <c r="T31" i="9"/>
  <c r="V31" i="9" s="1"/>
  <c r="BI30" i="9"/>
  <c r="BH30" i="9"/>
  <c r="BJ30" i="9" s="1"/>
  <c r="BE30" i="9"/>
  <c r="BD30" i="9"/>
  <c r="BF30" i="9" s="1"/>
  <c r="U30" i="9"/>
  <c r="T30" i="9"/>
  <c r="V30" i="9" s="1"/>
  <c r="F30" i="9"/>
  <c r="E30" i="9"/>
  <c r="D30" i="9"/>
  <c r="BJ29" i="9"/>
  <c r="BF29" i="9"/>
  <c r="T29" i="9"/>
  <c r="V29" i="9" s="1"/>
  <c r="BJ28" i="9"/>
  <c r="BF28" i="9"/>
  <c r="T28" i="9"/>
  <c r="V28" i="9" s="1"/>
  <c r="W30" i="9" s="1"/>
  <c r="BI27" i="9"/>
  <c r="BH27" i="9"/>
  <c r="BJ27" i="9" s="1"/>
  <c r="BE27" i="9"/>
  <c r="BD27" i="9"/>
  <c r="BF27" i="9" s="1"/>
  <c r="U27" i="9"/>
  <c r="T27" i="9"/>
  <c r="F27" i="9"/>
  <c r="E27" i="9"/>
  <c r="D27" i="9"/>
  <c r="BJ26" i="9"/>
  <c r="BF26" i="9"/>
  <c r="I26" i="9"/>
  <c r="T26" i="9" s="1"/>
  <c r="V26" i="9" s="1"/>
  <c r="BJ25" i="9"/>
  <c r="BF25" i="9"/>
  <c r="I25" i="9"/>
  <c r="T25" i="9" s="1"/>
  <c r="V25" i="9" s="1"/>
  <c r="BJ24" i="9"/>
  <c r="BF24" i="9"/>
  <c r="T24" i="9"/>
  <c r="V24" i="9" s="1"/>
  <c r="BI23" i="9"/>
  <c r="BH23" i="9"/>
  <c r="BJ23" i="9" s="1"/>
  <c r="BE23" i="9"/>
  <c r="BD23" i="9"/>
  <c r="BF23" i="9" s="1"/>
  <c r="U23" i="9"/>
  <c r="T23" i="9"/>
  <c r="F23" i="9"/>
  <c r="E23" i="9"/>
  <c r="D23" i="9"/>
  <c r="BJ22" i="9"/>
  <c r="BF22" i="9"/>
  <c r="I22" i="9"/>
  <c r="T22" i="9" s="1"/>
  <c r="V22" i="9" s="1"/>
  <c r="BJ21" i="9"/>
  <c r="BF21" i="9"/>
  <c r="I21" i="9"/>
  <c r="T21" i="9" s="1"/>
  <c r="V21" i="9" s="1"/>
  <c r="BJ20" i="9"/>
  <c r="BF20" i="9"/>
  <c r="I20" i="9"/>
  <c r="T20" i="9" s="1"/>
  <c r="V20" i="9" s="1"/>
  <c r="BJ19" i="9"/>
  <c r="BF19" i="9"/>
  <c r="I19" i="9"/>
  <c r="T19" i="9" s="1"/>
  <c r="V19" i="9" s="1"/>
  <c r="BJ18" i="9"/>
  <c r="BF18" i="9"/>
  <c r="I18" i="9"/>
  <c r="T18" i="9" s="1"/>
  <c r="V18" i="9" s="1"/>
  <c r="BJ17" i="9"/>
  <c r="BF17" i="9"/>
  <c r="I17" i="9"/>
  <c r="T17" i="9" s="1"/>
  <c r="V17" i="9" s="1"/>
  <c r="BJ16" i="9"/>
  <c r="BF16" i="9"/>
  <c r="I16" i="9"/>
  <c r="T16" i="9" s="1"/>
  <c r="V16" i="9" s="1"/>
  <c r="BJ15" i="9"/>
  <c r="BF15" i="9"/>
  <c r="I15" i="9"/>
  <c r="T15" i="9" s="1"/>
  <c r="V15" i="9" s="1"/>
  <c r="BJ14" i="9"/>
  <c r="BF14" i="9"/>
  <c r="T14" i="9"/>
  <c r="BI13" i="9"/>
  <c r="BI84" i="9" s="1"/>
  <c r="BH13" i="9"/>
  <c r="BH84" i="9" s="1"/>
  <c r="BE13" i="9"/>
  <c r="BE84" i="9" s="1"/>
  <c r="BD13" i="9"/>
  <c r="BF13" i="9" s="1"/>
  <c r="U13" i="9"/>
  <c r="U84" i="9" s="1"/>
  <c r="F13" i="9"/>
  <c r="F84" i="9" s="1"/>
  <c r="E13" i="9"/>
  <c r="E84" i="9" s="1"/>
  <c r="D13" i="9"/>
  <c r="D84" i="9" s="1"/>
  <c r="BJ12" i="9"/>
  <c r="BF12" i="9"/>
  <c r="I12" i="9"/>
  <c r="T12" i="9" s="1"/>
  <c r="V12" i="9" s="1"/>
  <c r="BJ11" i="9"/>
  <c r="BF11" i="9"/>
  <c r="I11" i="9"/>
  <c r="T11" i="9" s="1"/>
  <c r="V11" i="9" s="1"/>
  <c r="BJ10" i="9"/>
  <c r="BF10" i="9"/>
  <c r="I10" i="9"/>
  <c r="T10" i="9" s="1"/>
  <c r="V10" i="9" s="1"/>
  <c r="BJ9" i="9"/>
  <c r="BF9" i="9"/>
  <c r="I9" i="9"/>
  <c r="I84" i="9" l="1"/>
  <c r="V27" i="9"/>
  <c r="W53" i="9"/>
  <c r="W23" i="9"/>
  <c r="BJ84" i="9"/>
  <c r="W27" i="9"/>
  <c r="W83" i="9"/>
  <c r="BJ13" i="9"/>
  <c r="BD84" i="9"/>
  <c r="BF84" i="9" s="1"/>
  <c r="T9" i="9"/>
  <c r="T13" i="9"/>
  <c r="T84" i="9" l="1"/>
  <c r="W84" i="9" s="1"/>
  <c r="V9" i="9"/>
  <c r="V13" i="9" l="1"/>
  <c r="V84" i="9" s="1"/>
  <c r="W13" i="9"/>
  <c r="E34" i="1" l="1"/>
  <c r="E30" i="1"/>
  <c r="D57" i="1" l="1"/>
  <c r="E17" i="1"/>
  <c r="D58" i="1"/>
  <c r="D56" i="1"/>
  <c r="D55" i="1"/>
  <c r="D54" i="1"/>
  <c r="D53" i="1"/>
  <c r="D52" i="1"/>
  <c r="D51" i="1"/>
  <c r="D50" i="1"/>
  <c r="D49" i="1"/>
  <c r="D48" i="1"/>
  <c r="D63" i="1" s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3" i="1"/>
  <c r="E32" i="1"/>
  <c r="E31" i="1"/>
  <c r="E29" i="1"/>
  <c r="E28" i="1"/>
  <c r="E27" i="1"/>
  <c r="E26" i="1"/>
  <c r="E25" i="1"/>
  <c r="E24" i="1"/>
  <c r="D64" i="1" s="1"/>
  <c r="D65" i="1" s="1"/>
  <c r="E23" i="1"/>
  <c r="E22" i="1"/>
  <c r="E21" i="1"/>
  <c r="E20" i="1"/>
  <c r="E19" i="1"/>
  <c r="E18" i="1"/>
  <c r="E16" i="1"/>
  <c r="D15" i="1"/>
  <c r="D14" i="1"/>
  <c r="D13" i="1"/>
  <c r="D12" i="1"/>
  <c r="D11" i="1"/>
  <c r="D10" i="1"/>
  <c r="D9" i="1"/>
  <c r="D8" i="1"/>
  <c r="E59" i="1" l="1"/>
  <c r="D59" i="1"/>
  <c r="G59" i="1"/>
  <c r="F59" i="1"/>
</calcChain>
</file>

<file path=xl/sharedStrings.xml><?xml version="1.0" encoding="utf-8"?>
<sst xmlns="http://schemas.openxmlformats.org/spreadsheetml/2006/main" count="1276" uniqueCount="499">
  <si>
    <t>องค์การบริหารส่วนตำบลฉลอง</t>
  </si>
  <si>
    <t>งบทดลอง</t>
  </si>
  <si>
    <t>ปีงบประมาณ 2561</t>
  </si>
  <si>
    <t>ณ วันที่ 31 สิงหาคม 2561</t>
  </si>
  <si>
    <t>รายการ</t>
  </si>
  <si>
    <t>รหัสบัญชี</t>
  </si>
  <si>
    <t>เดบิต</t>
  </si>
  <si>
    <t>เครดิต</t>
  </si>
  <si>
    <t>เงินสด</t>
  </si>
  <si>
    <t xml:space="preserve">11011000  </t>
  </si>
  <si>
    <t>เงินฝาก-ออมทรัพย์/เผื่อเรียก(01-315-2-31986-7)</t>
  </si>
  <si>
    <t xml:space="preserve">11012001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</si>
  <si>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</si>
  <si>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</si>
  <si>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</si>
  <si>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ลูกหนี้เงินยืม</t>
  </si>
  <si>
    <t xml:space="preserve">11041000  </t>
  </si>
  <si>
    <t>รายได้จากรัฐบาลค้างรับ</t>
  </si>
  <si>
    <t xml:space="preserve">11042000  </t>
  </si>
  <si>
    <t>ลูกหนี้เงินทุนโครงการเศรษฐกิจชุมชน</t>
  </si>
  <si>
    <t xml:space="preserve">11045000  </t>
  </si>
  <si>
    <t>รายจ่ายค้างจ่าย</t>
  </si>
  <si>
    <t xml:space="preserve">21010000  </t>
  </si>
  <si>
    <t>เงินรับฝากภาษีหัก ณ ที่จ่าย</t>
  </si>
  <si>
    <t xml:space="preserve">21040001  </t>
  </si>
  <si>
    <t>เงินรับฝากประกันสัญญา</t>
  </si>
  <si>
    <t xml:space="preserve">21040008  </t>
  </si>
  <si>
    <t>เงินรับฝากประกันสังคม</t>
  </si>
  <si>
    <t xml:space="preserve">21040013  </t>
  </si>
  <si>
    <t>เงินรับฝากเงินทุนโครงการเศรษฐกิจชุมชน</t>
  </si>
  <si>
    <t xml:space="preserve">21040016  </t>
  </si>
  <si>
    <t>เงินสะสม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</si>
  <si>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</si>
  <si>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</si>
  <si>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</si>
  <si>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</si>
  <si>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</si>
  <si>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</si>
  <si>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 xml:space="preserve">41100002  </t>
  </si>
  <si>
    <t>ภาษีป้าย</t>
  </si>
  <si>
    <t xml:space="preserve">41100003  </t>
  </si>
  <si>
    <t>ค่าธรรมเนียมเกี่ยวกับใบอนุญาตการขายสุรา</t>
  </si>
  <si>
    <t xml:space="preserve">41210004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</si>
  <si>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</si>
  <si>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</si>
  <si>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</si>
  <si>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 xml:space="preserve">41219999  </t>
  </si>
  <si>
    <t>ค่าปรับการผิดสัญญา</t>
  </si>
  <si>
    <t xml:space="preserve">41220010  </t>
  </si>
  <si>
    <t>ค่าใบอนุญาตอื่นๆ</t>
  </si>
  <si>
    <t xml:space="preserve">41239999  </t>
  </si>
  <si>
    <t>ดอกเบี้ย</t>
  </si>
  <si>
    <t xml:space="preserve">41300003  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</si>
  <si>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</si>
  <si>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</si>
  <si>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</si>
  <si>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</si>
  <si>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</si>
  <si>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</si>
  <si>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</si>
  <si>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</si>
  <si>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ภาษีธุรกิจเฉพาะ</t>
  </si>
  <si>
    <t xml:space="preserve">42100005  </t>
  </si>
  <si>
    <t>ภาษีสรรพสามิต</t>
  </si>
  <si>
    <t xml:space="preserve">42100007  </t>
  </si>
  <si>
    <t>ค่าภาคหลวงและค่าธรรมเนียมตามกฎหมายว่าด้วยป่าไม้</t>
  </si>
  <si>
    <t xml:space="preserve">42100011  </t>
  </si>
  <si>
    <t>ค่าภาคหลวงแร่</t>
  </si>
  <si>
    <t xml:space="preserve">42100012  </t>
  </si>
  <si>
    <t>ค่าภาคหลวงปิโตรเลียม</t>
  </si>
  <si>
    <t xml:space="preserve">42100013  </t>
  </si>
  <si>
    <t>เงินที่เก็บตามกฎหมายว่าด้วยอุทยานแห่งชาติ</t>
  </si>
  <si>
    <t xml:space="preserve">42100014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</si>
  <si>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</si>
  <si>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</si>
  <si>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ค่าธรรมเนียมและค่าใช้น้ำบาดาล</t>
  </si>
  <si>
    <t xml:space="preserve">42100017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</si>
  <si>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</si>
  <si>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</si>
  <si>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>งบกลาง</t>
  </si>
  <si>
    <t xml:space="preserve">51100000  </t>
  </si>
  <si>
    <t>เงินเดือน (ฝ่ายการเมือง)</t>
  </si>
  <si>
    <t xml:space="preserve">52100000  </t>
  </si>
  <si>
    <t>เงินเดือน (ฝ่ายประจำ)</t>
  </si>
  <si>
    <t xml:space="preserve">52200000  </t>
  </si>
  <si>
    <t>ค่าตอบแทน</t>
  </si>
  <si>
    <t xml:space="preserve">53100000  </t>
  </si>
  <si>
    <t>ค่าใช้สอย</t>
  </si>
  <si>
    <t xml:space="preserve">53200000  </t>
  </si>
  <si>
    <t>ค่าวัสดุ</t>
  </si>
  <si>
    <t xml:space="preserve">53300000  </t>
  </si>
  <si>
    <t>ค่าสาธารณูปโภค</t>
  </si>
  <si>
    <t xml:space="preserve">53400000  </t>
  </si>
  <si>
    <t>ค่าครุภัณฑ์</t>
  </si>
  <si>
    <t xml:space="preserve">54100000  </t>
  </si>
  <si>
    <t>ค่าที่ดินและสิ่งก่อสร้าง</t>
  </si>
  <si>
    <t xml:space="preserve">54200000  </t>
  </si>
  <si>
    <t>เงินอุดหนุน</t>
  </si>
  <si>
    <t xml:space="preserve">56100000  </t>
  </si>
  <si>
    <t>รวม</t>
  </si>
  <si>
    <t>ฎีกาค้างจ่าย</t>
  </si>
  <si>
    <t>รายจ่ายอื่น</t>
  </si>
  <si>
    <t>ค่าปรับผู้กระทำผิดกฎหมายจราจรทางบก</t>
  </si>
  <si>
    <t>เงินปันผลหรือเงินรางวัลต่าง ๆ</t>
  </si>
  <si>
    <t>รับ</t>
  </si>
  <si>
    <t>จ่าย</t>
  </si>
  <si>
    <t>หมายเหตุประกอบงบรับ-จ่าย</t>
  </si>
  <si>
    <t>ประมาณการ</t>
  </si>
  <si>
    <t>รับจริง/เดือนนี้</t>
  </si>
  <si>
    <t>จนถึงปัจจุบัน</t>
  </si>
  <si>
    <t>บาท/สต.</t>
  </si>
  <si>
    <t>รายได้จัดเก็บเอง</t>
  </si>
  <si>
    <t>หมวดภาษีอากร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</si>
  <si>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</si>
  <si>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</si>
  <si>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</si>
  <si>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</si>
  <si>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</si>
  <si>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</si>
  <si>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3.  รายได้จากทรัพย์สิน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</si>
  <si>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</si>
  <si>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</si>
  <si>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</si>
  <si>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</si>
  <si>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</si>
  <si>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</si>
  <si>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</si>
  <si>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</si>
  <si>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ภาษีสุรา</t>
  </si>
  <si>
    <t>ค่าภาคหลวงปิโตรเลี่ยม</t>
  </si>
  <si>
    <t>ค่าธรรมเนียมจดทะเบียนสิทธิและนิติกรรมตามกฎหมายที่ดิน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</si>
  <si>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</si>
  <si>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</si>
  <si>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</si>
  <si>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</si>
  <si>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เงินอุดหนุนทั่วไป อาหารเสริม (นม) (เด็กปฐมวัย)</t>
  </si>
  <si>
    <t>เงินอุดหนุนทั่วไป อาหารกลางวัน (เด็กปฐมวัย)</t>
  </si>
  <si>
    <t>เงินอุดหนุนทั่วไป อาหารเสริม (นม) (ประถมศึกษา)</t>
  </si>
  <si>
    <t>เงินอุดหนุนทั่วไป อาหารกลางวัน (ประถมศึกษา)</t>
  </si>
  <si>
    <t>เงินอุดหนุนทั่วไป เงินเดือน ค่าตอบแทน เงินเพิ่มค่าครองชีพ</t>
  </si>
  <si>
    <t>ชั่วคราว เงินประกันสังคมและสวัสดิการสำหรับข้าราชการครูผู้ดูแล</t>
  </si>
  <si>
    <t>เด็ก พนักงานจ้างผู้ดูแลเด็ก</t>
  </si>
  <si>
    <t>เงินอุดหนุนทั่วไป เงินอุดหนุนสำหรับสนับสนุนค่าจัดการเรียนการ</t>
  </si>
  <si>
    <t>เงินอุดหนุนทั่วไป สำหรับดำเนินการตามอำนาจหน้าที่และภารกิจ</t>
  </si>
  <si>
    <t>ถ่ายโอนเลือกทำ (เบี้ยยังชีพผู้สูงอายุ)</t>
  </si>
  <si>
    <t>ถ่ายโอนเลือกทำ (เบี้ยยังชีพผู้พิการ)</t>
  </si>
  <si>
    <t>เงินอุดหนุนทั่วไป สำหรับสำหรับสนุนการสงเคราะห์เบี้ยยังชีพ</t>
  </si>
  <si>
    <t>ผู้ป่วยเอดส์</t>
  </si>
  <si>
    <t>เงินอุดหนุนทั่วไป เงินอุดหนุนสำหรับการดำเนินงานตามแนวทาง</t>
  </si>
  <si>
    <t>โครงการพระราชดำริด้านสาธารณสุข</t>
  </si>
  <si>
    <t>รวมรายรับทั้งสิ้น</t>
  </si>
  <si>
    <t>หมายเหตุประกอบงบทดลอง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</si>
  <si>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</si>
  <si>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</si>
  <si>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</si>
  <si>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</si>
  <si>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</si>
  <si>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</si>
  <si>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จำนวนเงิน</t>
  </si>
  <si>
    <t>เงินงบประมาณ</t>
  </si>
  <si>
    <t>แผนงานบริหารงานทั่วไป</t>
  </si>
  <si>
    <t>งานบริหารทั่วไป</t>
  </si>
  <si>
    <t>แผนงานเคหะและชุมชน</t>
  </si>
  <si>
    <t>งานไฟฟ้าถนน</t>
  </si>
  <si>
    <t>ค่าก่อสร้างสิ่งสาธารณูปโภค</t>
  </si>
  <si>
    <t>กระดาษทำการกระทบยอดรายจ่ายตามงบประมาณ (จ่ายจากเงินรายรับ)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</si>
  <si>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</si>
  <si>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</si>
  <si>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</si>
  <si>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</si>
  <si>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</si>
  <si>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แผนงานงบกลาง</t>
  </si>
  <si>
    <t>แผนงาน / งาน</t>
  </si>
  <si>
    <t>00110</t>
  </si>
  <si>
    <t>00120</t>
  </si>
  <si>
    <t>00210</t>
  </si>
  <si>
    <t>00220</t>
  </si>
  <si>
    <t>00240</t>
  </si>
  <si>
    <t>00250</t>
  </si>
  <si>
    <t>00260</t>
  </si>
  <si>
    <t>00410</t>
  </si>
  <si>
    <t>งานบริหารงานคลัง</t>
  </si>
  <si>
    <t>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</si>
  <si>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</si>
  <si>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</si>
  <si>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งานบริการสาธารณสุขและงานสาธารณสุขอื่น</t>
  </si>
  <si>
    <t>งานบริหารทั่วไปเกี่ยวกับเคหะและชุมชน</t>
  </si>
  <si>
    <t>งานส่งเสริมและสนับสนุนความเข้มแข็งชุมชน</t>
  </si>
  <si>
    <t>งานบริหารทั่วไปเกี่ยวกับศาสนาวัฒนธรรมและนันทนาการ</t>
  </si>
  <si>
    <t>งานกีฬาและนันทนาการ</t>
  </si>
  <si>
    <t>งานศาสนาวัฒนธรรมท้องถิ่น</t>
  </si>
  <si>
    <t>00111</t>
  </si>
  <si>
    <t>00113</t>
  </si>
  <si>
    <t>00121</t>
  </si>
  <si>
    <t>00211</t>
  </si>
  <si>
    <t>00212</t>
  </si>
  <si>
    <t>00223</t>
  </si>
  <si>
    <t>00241</t>
  </si>
  <si>
    <t>00242</t>
  </si>
  <si>
    <t>00252</t>
  </si>
  <si>
    <t>00261</t>
  </si>
  <si>
    <t>00262</t>
  </si>
  <si>
    <t>00263</t>
  </si>
  <si>
    <t>00411</t>
  </si>
  <si>
    <t/>
  </si>
  <si>
    <t>110000</t>
  </si>
  <si>
    <t>เงินสมทบกองทุนประกันสังคม</t>
  </si>
  <si>
    <t>5110300</t>
  </si>
  <si>
    <t>เบี้ยยังชีพผู้สูงอายุ</t>
  </si>
  <si>
    <t>5110700</t>
  </si>
  <si>
    <t>เบี้ยยังชีพคนพิการ</t>
  </si>
  <si>
    <t>5110800</t>
  </si>
  <si>
    <t>เบี้ยยังชีพผู้ป่วยเอดส์</t>
  </si>
  <si>
    <t>5110900</t>
  </si>
  <si>
    <t>สำรองจ่าย</t>
  </si>
  <si>
    <t>5111000</t>
  </si>
  <si>
    <t>รายจ่ายตามข้อผูกพัน</t>
  </si>
  <si>
    <t>5111100</t>
  </si>
  <si>
    <t>เงินสมทบกองทุนบำเหน็จบำนาญข้าราชการส่วนท้องถิ่น (กบท.)</t>
  </si>
  <si>
    <t>5120100</t>
  </si>
  <si>
    <t>รวมเดือนนี้</t>
  </si>
  <si>
    <t>รวมตั้งแต่ต้นปี</t>
  </si>
  <si>
    <t>210000</t>
  </si>
  <si>
    <t>เงินเดือนนายก/รองนายก</t>
  </si>
  <si>
    <t>5210100</t>
  </si>
  <si>
    <t>เงินค่าตอบแทนประจำตำแหน่งนายก/รองนายก</t>
  </si>
  <si>
    <t>5210200</t>
  </si>
  <si>
    <t>เงินค่าตอบแทนพิเศษนายก/รองนายก</t>
  </si>
  <si>
    <t>5210300</t>
  </si>
  <si>
    <t>เงินค่าตอบแทนเลขานุการ/ที่ปรึกษานายกเทศมนตรี นายกองค์การบริหารส่วนตำบล</t>
  </si>
  <si>
    <t>5210400</t>
  </si>
  <si>
    <t>เงินค่าตอบแทนสมาชิกสภาองค์กรปกครองส่วนท้องถิ่น</t>
  </si>
  <si>
    <t>5210600</t>
  </si>
  <si>
    <t>220000</t>
  </si>
  <si>
    <t>เงินเดือนพนักงาน</t>
  </si>
  <si>
    <t>5220100</t>
  </si>
  <si>
    <t>เงินเพิ่มต่าง ๆ ของพนักงาน</t>
  </si>
  <si>
    <t>5220200</t>
  </si>
  <si>
    <t>เงินประจำตำแหน่ง</t>
  </si>
  <si>
    <t>5220300</t>
  </si>
  <si>
    <t>ค่าตอบแทนพนักงานจ้าง</t>
  </si>
  <si>
    <t>5220700</t>
  </si>
  <si>
    <t>เงินเพิ่มต่าง ๆของพนักงานจ้าง</t>
  </si>
  <si>
    <t>5220800</t>
  </si>
  <si>
    <t>310000</t>
  </si>
  <si>
    <t>ค่าตอบแทนผู้ปฏิบัติราชการอันเป็นประโยชน์แก่องค์กรปกครองส่วนท้องถิ่น</t>
  </si>
  <si>
    <t>5310100</t>
  </si>
  <si>
    <t>ค่าตอบแทนการปฏิบัติงานนอกเวลาราชการ</t>
  </si>
  <si>
    <t>5310300</t>
  </si>
  <si>
    <t>ค่าเช่าบ้าน</t>
  </si>
  <si>
    <t>5310400</t>
  </si>
  <si>
    <t>เงินช่วยเหลือการศึกษาบุตร</t>
  </si>
  <si>
    <t>5310500</t>
  </si>
  <si>
    <t>320000</t>
  </si>
  <si>
    <t>รายจ่ายเพื่อให้ได้มาซึ่งบริการ</t>
  </si>
  <si>
    <t>5320100</t>
  </si>
  <si>
    <t>รายจ่ายเกี่ยวกับการรับรองและพิธีการ</t>
  </si>
  <si>
    <t>5320200</t>
  </si>
  <si>
    <t>รายจ่ายเกี่ยวเนื่องกับการปฏิบัติราชการที่ไม่เข้าลักษณะรายจ่ายหมวดอื่นๆ</t>
  </si>
  <si>
    <t>5320300</t>
  </si>
  <si>
    <t>ค่าบำรุงรักษาและซ่อมแซม</t>
  </si>
  <si>
    <t>5320400</t>
  </si>
  <si>
    <t>330000</t>
  </si>
  <si>
    <t>วัสดุสำนักงาน</t>
  </si>
  <si>
    <t>5330100</t>
  </si>
  <si>
    <t>วัสดุงานบ้านงานครัว</t>
  </si>
  <si>
    <t>5330300</t>
  </si>
  <si>
    <t>ค่าอาหารเสริม (นม)</t>
  </si>
  <si>
    <t>5330400</t>
  </si>
  <si>
    <t>วัสดุก่อสร้าง</t>
  </si>
  <si>
    <t>5330600</t>
  </si>
  <si>
    <t>วัสดุยานพาหนะและขนส่ง</t>
  </si>
  <si>
    <t>5330700</t>
  </si>
  <si>
    <t>วัสดุเชื้อเพลิงและหล่อลื่น</t>
  </si>
  <si>
    <t>5330800</t>
  </si>
  <si>
    <t>วัสดุวิทยาศาสตร์หรือการแพทย์</t>
  </si>
  <si>
    <t>5330900</t>
  </si>
  <si>
    <t>วัสดุคอมพิวเตอร์</t>
  </si>
  <si>
    <t>5331400</t>
  </si>
  <si>
    <t>340000</t>
  </si>
  <si>
    <t>ค่าไฟฟ้า</t>
  </si>
  <si>
    <t>5340100</t>
  </si>
  <si>
    <t>ค่าน้ำประปา ค่าน้ำบาดาล</t>
  </si>
  <si>
    <t>5340200</t>
  </si>
  <si>
    <t>ค่าบริการโทรศัพท์</t>
  </si>
  <si>
    <t>5340300</t>
  </si>
  <si>
    <t>ค่าบริการไปรษณีย์</t>
  </si>
  <si>
    <t>5340400</t>
  </si>
  <si>
    <t>ค่าบริการสื่อสารและโทรคมนาคม</t>
  </si>
  <si>
    <t>5340500</t>
  </si>
  <si>
    <t>410000</t>
  </si>
  <si>
    <t>ครุภัณฑ์คอมพิวเตอร์</t>
  </si>
  <si>
    <t>5411600</t>
  </si>
  <si>
    <t>ค่าบำรุงรักษาและปรับปรุงครุภัณฑ์</t>
  </si>
  <si>
    <t>5411800</t>
  </si>
  <si>
    <t>420000</t>
  </si>
  <si>
    <t>5421000</t>
  </si>
  <si>
    <t>610000</t>
  </si>
  <si>
    <t>เงินอุดหนุนองค์กรปกครองส่วนท้องถิ่น</t>
  </si>
  <si>
    <t>5610100</t>
  </si>
  <si>
    <t>เงินอุดหนุนส่วนราชการ</t>
  </si>
  <si>
    <t>5610200</t>
  </si>
  <si>
    <t>เงินอุดหนุนกิจการที่เป็นสาธารณประโยชน์</t>
  </si>
  <si>
    <t>5610400</t>
  </si>
  <si>
    <t>รวมทั้งสิ้นเดือนนี้</t>
  </si>
  <si>
    <t>รวมทั้งสิ้นตั้งแต่ต้นปี</t>
  </si>
  <si>
    <t>กระดาษทำการกระทบยอดรายจ่าย (จ่ายจากเงินสะสม)</t>
  </si>
  <si>
    <t>กระดาษทำการกระทบยอดงบประมาณคงเหลือ</t>
  </si>
  <si>
    <t>ประจำเดือน กันยายน ปีงบประมาณ พ.ศ. 2561</t>
  </si>
  <si>
    <t>แผนงานสังคมสงเคราะห์</t>
  </si>
  <si>
    <t>แผนงานการเกษตร</t>
  </si>
  <si>
    <t>00230</t>
  </si>
  <si>
    <t>00320</t>
  </si>
  <si>
    <t>งานสวัสดิการสังคมและสังคมสงเคราะห์</t>
  </si>
  <si>
    <t>งานส่งเสริมการเกษตร</t>
  </si>
  <si>
    <t>00232</t>
  </si>
  <si>
    <t>00321</t>
  </si>
  <si>
    <t>วัสดุไฟฟ้าและวิทยุ</t>
  </si>
  <si>
    <t>5330200</t>
  </si>
  <si>
    <t>วัสดุการเกษตร</t>
  </si>
  <si>
    <t>5331000</t>
  </si>
  <si>
    <t>วัสดุโฆษณาและเผยแพร่</t>
  </si>
  <si>
    <t>5331100</t>
  </si>
  <si>
    <t>ค่าบำรุงรักษาและปรับปรุงที่ดินและสิ่งก่อสร้าง</t>
  </si>
  <si>
    <t>5421100</t>
  </si>
  <si>
    <t>รายงานรับ-จ่ายเงิน</t>
  </si>
  <si>
    <t>ปีงบประมาณ 2561 ประจำเดือน กันยายน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</si>
  <si>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</si>
  <si>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</si>
  <si>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</si>
  <si>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</si>
  <si>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</si>
  <si>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</si>
  <si>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34,576,333.25</t>
  </si>
  <si>
    <t>รายรับ (หมายเหตุ 1)</t>
  </si>
  <si>
    <t xml:space="preserve">          </t>
  </si>
  <si>
    <t>150,500.00</t>
  </si>
  <si>
    <t>0.00</t>
  </si>
  <si>
    <t>161,816.33</t>
  </si>
  <si>
    <t xml:space="preserve"> 41100000  </t>
  </si>
  <si>
    <t>3,641.10</t>
  </si>
  <si>
    <t>94,000.00</t>
  </si>
  <si>
    <t>82,970.66</t>
  </si>
  <si>
    <t>หมวดค่าธรรมเนียม ค่าปรับ และใบอนุญาต</t>
  </si>
  <si>
    <t xml:space="preserve"> 41200000  </t>
  </si>
  <si>
    <t>7,334.20</t>
  </si>
  <si>
    <t>170,500.00</t>
  </si>
  <si>
    <t>156,085.34</t>
  </si>
  <si>
    <t>หมวดรายได้จากทรัพย์สิน</t>
  </si>
  <si>
    <t xml:space="preserve"> 41300000  </t>
  </si>
  <si>
    <t>52,808.39</t>
  </si>
  <si>
    <t>81,500.00</t>
  </si>
  <si>
    <t>300.00</t>
  </si>
  <si>
    <t>หมวดรายได้เบ็ดเตล็ด</t>
  </si>
  <si>
    <t xml:space="preserve"> 41500000  </t>
  </si>
  <si>
    <t>19,334,000.00</t>
  </si>
  <si>
    <t>22,159,894.77</t>
  </si>
  <si>
    <t>หมวดภาษีจัดสรร</t>
  </si>
  <si>
    <t xml:space="preserve"> 42100000  </t>
  </si>
  <si>
    <t>1,843,677.76</t>
  </si>
  <si>
    <t>22,869,500.00</t>
  </si>
  <si>
    <t>20,541,354.00</t>
  </si>
  <si>
    <t>หมวดเงินอุดหนุนทั่วไป</t>
  </si>
  <si>
    <t xml:space="preserve"> 43100000  </t>
  </si>
  <si>
    <t>563,332.00</t>
  </si>
  <si>
    <t>42,700,000.00</t>
  </si>
  <si>
    <t>43,102,421.10</t>
  </si>
  <si>
    <t>2,470,793.45</t>
  </si>
  <si>
    <t>257,102.00</t>
  </si>
  <si>
    <t xml:space="preserve"> 11041000  </t>
  </si>
  <si>
    <t>126,260.00</t>
  </si>
  <si>
    <t>2,024,500.00</t>
  </si>
  <si>
    <t xml:space="preserve"> 11042000  </t>
  </si>
  <si>
    <t>120,000.00</t>
  </si>
  <si>
    <t xml:space="preserve"> 11045000  </t>
  </si>
  <si>
    <t xml:space="preserve"> 21040001  </t>
  </si>
  <si>
    <t>26,062.26</t>
  </si>
  <si>
    <t>187.78</t>
  </si>
  <si>
    <t>เงินรับฝากประกันผลงาน</t>
  </si>
  <si>
    <t xml:space="preserve"> 21040006  </t>
  </si>
  <si>
    <t>296,189.48</t>
  </si>
  <si>
    <t xml:space="preserve"> 21040008  </t>
  </si>
  <si>
    <t>71,500.00</t>
  </si>
  <si>
    <t>64,202.00</t>
  </si>
  <si>
    <t xml:space="preserve"> 21040013  </t>
  </si>
  <si>
    <t>5,478.00</t>
  </si>
  <si>
    <t>270,782.80</t>
  </si>
  <si>
    <t>เงินรับฝากเงินรอคืนจังหวัด</t>
  </si>
  <si>
    <t xml:space="preserve"> 21040014  </t>
  </si>
  <si>
    <t>1,326,814.98</t>
  </si>
  <si>
    <t>เงินรับฝากค่าใช้จ่ายอื่น</t>
  </si>
  <si>
    <t xml:space="preserve"> 21040015  </t>
  </si>
  <si>
    <t>109,645.32</t>
  </si>
  <si>
    <t xml:space="preserve"> 21040016  </t>
  </si>
  <si>
    <t>1,586.92</t>
  </si>
  <si>
    <t>24,664.00</t>
  </si>
  <si>
    <t>เงินรับฝากอื่น ๆ</t>
  </si>
  <si>
    <t xml:space="preserve"> 21040099  </t>
  </si>
  <si>
    <t>3,240.00</t>
  </si>
  <si>
    <t xml:space="preserve"> 31000000  </t>
  </si>
  <si>
    <t>2,639,055.30</t>
  </si>
  <si>
    <t>รวมรายรับ</t>
  </si>
  <si>
    <t>5,109,848.75</t>
  </si>
  <si>
    <t>รายจ่าย</t>
  </si>
  <si>
    <t>16,247,749.00</t>
  </si>
  <si>
    <t>13,624,042.00</t>
  </si>
  <si>
    <t xml:space="preserve"> 51100000  </t>
  </si>
  <si>
    <t>1,078,656.00</t>
  </si>
  <si>
    <t>2,657,520.00</t>
  </si>
  <si>
    <t>2,571,120.00</t>
  </si>
  <si>
    <t xml:space="preserve"> 52100000  </t>
  </si>
  <si>
    <t>214,260.00</t>
  </si>
  <si>
    <t>6,303,727.00</t>
  </si>
  <si>
    <t>6,046,064.00</t>
  </si>
  <si>
    <t xml:space="preserve"> 52200000  </t>
  </si>
  <si>
    <t>510,440.00</t>
  </si>
  <si>
    <t>1,018,000.00</t>
  </si>
  <si>
    <t>357,370.00</t>
  </si>
  <si>
    <t xml:space="preserve"> 53100000  </t>
  </si>
  <si>
    <t>119,300.00</t>
  </si>
  <si>
    <t>4,599,600.00</t>
  </si>
  <si>
    <t xml:space="preserve"> 53200000  </t>
  </si>
  <si>
    <t>2,935,804.00</t>
  </si>
  <si>
    <t>2,096,048.44</t>
  </si>
  <si>
    <t xml:space="preserve"> 53300000  </t>
  </si>
  <si>
    <t>466,683.48</t>
  </si>
  <si>
    <t>346,400.00</t>
  </si>
  <si>
    <t xml:space="preserve"> 53400000  </t>
  </si>
  <si>
    <t>510,200.00</t>
  </si>
  <si>
    <t>116,756.40</t>
  </si>
  <si>
    <t xml:space="preserve"> 54100000  </t>
  </si>
  <si>
    <t>18,090.00</t>
  </si>
  <si>
    <t>6,261,000.00</t>
  </si>
  <si>
    <t>1,639,000.00</t>
  </si>
  <si>
    <t xml:space="preserve"> 54200000  </t>
  </si>
  <si>
    <t>25,000.00</t>
  </si>
  <si>
    <t xml:space="preserve"> 55100000  </t>
  </si>
  <si>
    <t>1,795,000.00</t>
  </si>
  <si>
    <t>1,708,000.00</t>
  </si>
  <si>
    <t xml:space="preserve"> 56100000  </t>
  </si>
  <si>
    <t>60,000.00</t>
  </si>
  <si>
    <t>119,260.00</t>
  </si>
  <si>
    <t>90,000.00</t>
  </si>
  <si>
    <t>5,251,840.00</t>
  </si>
  <si>
    <t xml:space="preserve"> 21010000  </t>
  </si>
  <si>
    <t xml:space="preserve"> 21020000  </t>
  </si>
  <si>
    <t>6,316.44</t>
  </si>
  <si>
    <t>2,612.49</t>
  </si>
  <si>
    <t>เงินรับฝากส่วนลดในการจัดเก็บภาษีบำรุงท้องที่ 6%</t>
  </si>
  <si>
    <t xml:space="preserve"> 21040005  </t>
  </si>
  <si>
    <t>245,020.00</t>
  </si>
  <si>
    <t>35,250.00</t>
  </si>
  <si>
    <t>70,233.00</t>
  </si>
  <si>
    <t>10,956.00</t>
  </si>
  <si>
    <t>316,782.80</t>
  </si>
  <si>
    <t>52,985.00</t>
  </si>
  <si>
    <t>438,000.00</t>
  </si>
  <si>
    <t>รวมรายจ่าย</t>
  </si>
  <si>
    <t>5,964,881.33</t>
  </si>
  <si>
    <t>6,864,675.12</t>
  </si>
  <si>
    <t>รายรับสูงกว่า (ต่ำกว่า) รายจ่าย</t>
  </si>
  <si>
    <t>-855,032.58</t>
  </si>
  <si>
    <t>33,721,300.67</t>
  </si>
  <si>
    <t>ยอดยกไป</t>
  </si>
  <si>
    <t>รายงานกระทบยอดเงินรับฝากเงินทุนโครงการเศรษฐกิจชุมชน</t>
  </si>
  <si>
    <t>ยอดยกมา ณ 1 กันยายน 2561</t>
  </si>
  <si>
    <t>เงินทุนโครงการเศรษฐกิจชุมชน (รวมค่าปรับผิดนัด)</t>
  </si>
  <si>
    <t>ดอกเบี้ยเงินฝากธนาคาร</t>
  </si>
  <si>
    <t>เงินทุนโครงการเศรษฐกิจชุมชน(ตามรายการใบผ่านบัญชีทั่วไป)</t>
  </si>
  <si>
    <t>คืนเงินทุนโครงการเศรษฐกิจชุมชน</t>
  </si>
  <si>
    <t>ยอดคงเหลือ</t>
  </si>
  <si>
    <t xml:space="preserve">สอนของศูนย์พัฒนาเด็กเล็ก </t>
  </si>
  <si>
    <t>เงินอุดหนุนทั่วไป อุดหนุนสำหรับสำรวจข้อมูลจำนวนสัตว์และขึ้น</t>
  </si>
  <si>
    <t>ทะเบียนจำนวนสัตว์ตามโครงการสัตว์ปลอดโรคคนปลอดภัยจาก</t>
  </si>
  <si>
    <t>โรคพิษสุนัขบ้า ตามพระปณิธานของ ศ.ดร.สมเด็จพระเจ้าลูกเธอ</t>
  </si>
  <si>
    <t>เจ้าฟ้าจุฬาภรณ์วลัยลักษ์อัครราชกุมารี</t>
  </si>
  <si>
    <t>อุดหนุนทั่วไป อุดหนุนสำหรับขับเคลื่อนโครงการสัตว์ปลอดโรค</t>
  </si>
  <si>
    <t xml:space="preserve">คนปลอดภัยโรคพิษสุนัขบ้า ตามพระปณิธานของ </t>
  </si>
  <si>
    <t xml:space="preserve">ศ.ดร.สมเด็จพระเจ้าฟ้าจุฬาภรณ์วลัยลักษ์อัครราชกุมารี </t>
  </si>
  <si>
    <t>ณ วันที่ 30 กันยายน 2561</t>
  </si>
  <si>
    <t xml:space="preserve">55100000  </t>
  </si>
  <si>
    <t xml:space="preserve">41300004  </t>
  </si>
  <si>
    <t>เงินปันผลหรือเงินรางวัลต่างๆ</t>
  </si>
  <si>
    <t xml:space="preserve">41220002  </t>
  </si>
  <si>
    <t xml:space="preserve">21020000  </t>
  </si>
  <si>
    <t>หมวด/ประเภทรายจ่าย</t>
  </si>
  <si>
    <t>แผนงาน/งาน</t>
  </si>
  <si>
    <t>ประจำเดือนกันยายน ปีงบประมาณ พ.ศ.2561</t>
  </si>
  <si>
    <t>อาคารต่าง ๆ</t>
  </si>
  <si>
    <t>โครงการก่อสร้างอาคารอเนกประสงค์</t>
  </si>
  <si>
    <t>โครงการก่อสร้างถนน คสล.สายแยกบ้านสบาย-ร.ร.บ้านน้ำขาว หมู่ที่ 2</t>
  </si>
  <si>
    <t>โครงการก่อสร้างถนน คสล.สายพังมัด หมู่ที่ 5</t>
  </si>
  <si>
    <t>โครงการก่อสร้างถนน คสล.สายแยกราษฎร์อุทิศ-สระเคียน หมู่ที่ 7</t>
  </si>
  <si>
    <t>โครงการก่อสร้างถนน คสล.สายชายเขาพรง - วัดเบิก หมู่ที่ 4</t>
  </si>
  <si>
    <t>โครงการก่อสร้างถนน คสล.สายนาหัน -ชายเขาพรง หมู่ที่ 3</t>
  </si>
  <si>
    <t>โครงการก่อสร้างถนน คสล.สายนางตุ้ย-ศูนย์สาธิต หมู่ที่ 6</t>
  </si>
  <si>
    <t>โครงการก่อสร้างถนน คสล.สายหมอวี ม่วงข้าวแพง หมู่ที่ 6</t>
  </si>
  <si>
    <t>ประจำเดือน กันยายน 2561</t>
  </si>
  <si>
    <t>ณ วันที่ 30 กันยายน 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</si>
</sst>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[$-1041E]#,##0.00;\(#,##0.00\);&quot;-&quot;"/>
    <numFmt numFmtId="188" formatCode="[$-1041E]#,##0.00;\-#,##0.00"/>
    <numFmt numFmtId="189" formatCode="#,##0.00_ ;\-#,##0.00\ "/>
  </numFmts>
  <fonts count="39" x14ac:knownFonts="1">
    <font>
      <sz val="11"/>
      <color rgb="FF00000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8"/>
      <color rgb="FF000000"/>
      <name val="Mangal"/>
      <family val="1"/>
    </font>
    <font>
      <sz val="11"/>
      <name val="Mangal"/>
      <family val="1"/>
    </font>
    <font>
      <b/>
      <sz val="12"/>
      <color rgb="FF000000"/>
      <name val="Mangal"/>
      <family val="1"/>
    </font>
    <font>
      <sz val="12"/>
      <color rgb="FF000000"/>
      <name val="Mangal"/>
      <family val="1"/>
    </font>
    <font>
      <sz val="10"/>
      <color rgb="FF000000"/>
      <name val="Mangal"/>
      <family val="1"/>
    </font>
    <font>
      <b/>
      <sz val="10"/>
      <color rgb="FF000000"/>
      <name val="Mangal"/>
      <family val="1"/>
    </font>
    <font>
      <b/>
      <sz val="8"/>
      <color rgb="FF000000"/>
      <name val="Mangal"/>
      <family val="1"/>
    </font>
    <font>
      <sz val="10"/>
      <name val="Mangal"/>
      <family val="1"/>
    </font>
    <font>
      <sz val="10"/>
      <color rgb="FFFF0000"/>
      <name val="Mangal"/>
      <family val="1"/>
    </font>
    <font>
      <b/>
      <sz val="10"/>
      <color rgb="FF00B050"/>
      <name val="Mangal"/>
      <family val="1"/>
    </font>
    <font>
      <sz val="10"/>
      <color rgb="FF00B0F0"/>
      <name val="Mangal"/>
      <family val="1"/>
    </font>
    <font>
      <b/>
      <sz val="10"/>
      <name val="Mangal"/>
      <family val="1"/>
    </font>
    <font>
      <sz val="10"/>
      <color theme="1"/>
      <name val="Mangal"/>
      <family val="1"/>
    </font>
    <font>
      <b/>
      <sz val="9"/>
      <name val="Mangal"/>
      <family val="1"/>
    </font>
    <font>
      <sz val="9"/>
      <name val="Mangal"/>
      <family val="1"/>
    </font>
    <font>
      <sz val="11"/>
      <name val="Tahoma"/>
      <family val="2"/>
    </font>
    <font>
      <sz val="11"/>
      <name val="Tahoma"/>
      <family val="2"/>
    </font>
    <font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sz val="10"/>
      <color rgb="FF000000"/>
      <name val="Microsoft Sans Serif"/>
      <family val="2"/>
    </font>
    <font>
      <b/>
      <u/>
      <sz val="10"/>
      <color rgb="FF000000"/>
      <name val="Mangal"/>
      <family val="1"/>
    </font>
    <font>
      <b/>
      <sz val="10"/>
      <color rgb="FF00008B"/>
      <name val="Mangal"/>
      <family val="1"/>
    </font>
    <font>
      <b/>
      <sz val="10"/>
      <color rgb="FF006400"/>
      <name val="Mangal"/>
      <family val="1"/>
    </font>
    <font>
      <sz val="10"/>
      <color rgb="FF00008B"/>
      <name val="Mangal"/>
      <family val="1"/>
    </font>
    <font>
      <b/>
      <sz val="10"/>
      <color rgb="FF00008B"/>
      <name val="Microsoft Sans Serif"/>
      <family val="2"/>
    </font>
    <font>
      <sz val="10"/>
      <color rgb="FF00008B"/>
      <name val="Microsoft Sans Serif"/>
      <family val="2"/>
    </font>
    <font>
      <sz val="1"/>
      <color rgb="FF000000"/>
      <name val="Mangal"/>
      <family val="1"/>
    </font>
    <font>
      <b/>
      <sz val="10"/>
      <color rgb="FF483D8B"/>
      <name val="Mangal"/>
      <family val="1"/>
    </font>
    <font>
      <sz val="7"/>
      <color rgb="FF000000"/>
      <name val="Mangal"/>
      <family val="1"/>
    </font>
    <font>
      <sz val="7"/>
      <name val="Mangal"/>
      <family val="1"/>
    </font>
    <font>
      <b/>
      <sz val="7"/>
      <color rgb="FF000000"/>
      <name val="Mangal"/>
      <family val="1"/>
    </font>
    <font>
      <b/>
      <sz val="7"/>
      <color rgb="FF483D8B"/>
      <name val="Mangal"/>
      <family val="1"/>
    </font>
    <font>
      <b/>
      <sz val="10"/>
      <color rgb="FF0000FF"/>
      <name val="Mangal"/>
      <family val="1"/>
    </font>
    <font>
      <b/>
      <sz val="7"/>
      <color rgb="FF0000FF"/>
      <name val="Mangal"/>
      <family val="1"/>
    </font>
    <font>
      <b/>
      <sz val="11"/>
      <color rgb="FF000000"/>
      <name val="Mangal"/>
      <family val="1"/>
    </font>
    <font>
      <b/>
      <sz val="9"/>
      <color rgb="FF000000"/>
      <name val="Mangal"/>
      <family val="1"/>
    </font>
    <font>
      <sz val="9"/>
      <color rgb="FF000000"/>
      <name val="Mangal"/>
      <family val="1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D3D3D3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gray0625"/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9">
    <xf numFmtId="0" fontId="0" fillId="0" borderId="0" xfId="0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Font="1" applyFill="1" applyBorder="1"/>
    <xf numFmtId="0" fontId="3" fillId="0" borderId="0" xfId="0" applyFont="1" applyFill="1" applyBorder="1"/>
    <xf numFmtId="0" fontId="7" fillId="2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87" fontId="2" fillId="0" borderId="1" xfId="0" applyNumberFormat="1" applyFont="1" applyFill="1" applyBorder="1" applyAlignment="1">
      <alignment horizontal="right" vertical="center" wrapText="1" readingOrder="1"/>
    </xf>
    <xf numFmtId="187" fontId="8" fillId="0" borderId="1" xfId="0" applyNumberFormat="1" applyFont="1" applyFill="1" applyBorder="1" applyAlignment="1">
      <alignment horizontal="right" vertical="center" wrapText="1" readingOrder="1"/>
    </xf>
    <xf numFmtId="187" fontId="8" fillId="0" borderId="6" xfId="0" applyNumberFormat="1" applyFont="1" applyFill="1" applyBorder="1" applyAlignment="1">
      <alignment horizontal="right" vertical="center" wrapText="1" readingOrder="1"/>
    </xf>
    <xf numFmtId="43" fontId="3" fillId="3" borderId="7" xfId="1" applyFont="1" applyFill="1" applyBorder="1"/>
    <xf numFmtId="0" fontId="3" fillId="3" borderId="0" xfId="0" applyFont="1" applyFill="1" applyBorder="1"/>
    <xf numFmtId="43" fontId="7" fillId="4" borderId="6" xfId="1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43" fontId="3" fillId="5" borderId="0" xfId="1" applyFont="1" applyFill="1" applyBorder="1"/>
    <xf numFmtId="43" fontId="3" fillId="6" borderId="0" xfId="1" applyFont="1" applyFill="1" applyBorder="1"/>
    <xf numFmtId="43" fontId="3" fillId="0" borderId="0" xfId="1" applyFont="1" applyFill="1" applyBorder="1"/>
    <xf numFmtId="187" fontId="3" fillId="0" borderId="0" xfId="0" applyNumberFormat="1" applyFont="1" applyFill="1" applyBorder="1"/>
    <xf numFmtId="4" fontId="3" fillId="0" borderId="0" xfId="0" applyNumberFormat="1" applyFont="1" applyFill="1" applyBorder="1"/>
    <xf numFmtId="0" fontId="3" fillId="0" borderId="0" xfId="0" applyFont="1" applyFill="1" applyBorder="1"/>
    <xf numFmtId="0" fontId="7" fillId="2" borderId="1" xfId="0" applyNumberFormat="1" applyFont="1" applyFill="1" applyBorder="1" applyAlignment="1">
      <alignment horizontal="center" vertical="center" wrapText="1" readingOrder="1"/>
    </xf>
    <xf numFmtId="4" fontId="10" fillId="0" borderId="0" xfId="0" applyNumberFormat="1" applyFont="1"/>
    <xf numFmtId="4" fontId="11" fillId="0" borderId="0" xfId="0" applyNumberFormat="1" applyFont="1"/>
    <xf numFmtId="4" fontId="12" fillId="0" borderId="0" xfId="0" applyNumberFormat="1" applyFont="1"/>
    <xf numFmtId="0" fontId="13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8" xfId="0" applyFont="1" applyBorder="1"/>
    <xf numFmtId="0" fontId="9" fillId="0" borderId="11" xfId="0" applyFont="1" applyBorder="1" applyAlignment="1">
      <alignment horizontal="center"/>
    </xf>
    <xf numFmtId="0" fontId="9" fillId="0" borderId="12" xfId="0" applyFont="1" applyBorder="1"/>
    <xf numFmtId="43" fontId="9" fillId="0" borderId="14" xfId="0" applyNumberFormat="1" applyFont="1" applyBorder="1" applyAlignment="1">
      <alignment horizontal="center"/>
    </xf>
    <xf numFmtId="0" fontId="13" fillId="0" borderId="15" xfId="0" applyFont="1" applyBorder="1" applyAlignment="1">
      <alignment horizontal="left" vertical="center"/>
    </xf>
    <xf numFmtId="0" fontId="9" fillId="0" borderId="16" xfId="0" applyFont="1" applyBorder="1"/>
    <xf numFmtId="0" fontId="9" fillId="0" borderId="14" xfId="0" applyFont="1" applyBorder="1" applyAlignment="1">
      <alignment horizontal="center" vertical="center"/>
    </xf>
    <xf numFmtId="43" fontId="9" fillId="0" borderId="14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13" fillId="0" borderId="15" xfId="0" applyFont="1" applyBorder="1"/>
    <xf numFmtId="0" fontId="9" fillId="0" borderId="14" xfId="0" applyFont="1" applyBorder="1" applyAlignment="1">
      <alignment horizontal="center"/>
    </xf>
    <xf numFmtId="43" fontId="13" fillId="0" borderId="14" xfId="0" applyNumberFormat="1" applyFont="1" applyBorder="1"/>
    <xf numFmtId="43" fontId="13" fillId="0" borderId="14" xfId="0" applyNumberFormat="1" applyFont="1" applyBorder="1" applyAlignment="1">
      <alignment horizontal="right"/>
    </xf>
    <xf numFmtId="0" fontId="9" fillId="0" borderId="15" xfId="0" applyFont="1" applyBorder="1"/>
    <xf numFmtId="43" fontId="9" fillId="0" borderId="14" xfId="0" applyNumberFormat="1" applyFont="1" applyBorder="1"/>
    <xf numFmtId="43" fontId="9" fillId="0" borderId="14" xfId="0" applyNumberFormat="1" applyFont="1" applyBorder="1" applyAlignment="1">
      <alignment horizontal="right"/>
    </xf>
    <xf numFmtId="0" fontId="13" fillId="0" borderId="16" xfId="0" applyFont="1" applyBorder="1" applyAlignment="1">
      <alignment horizontal="center"/>
    </xf>
    <xf numFmtId="43" fontId="13" fillId="0" borderId="11" xfId="0" applyNumberFormat="1" applyFont="1" applyBorder="1"/>
    <xf numFmtId="43" fontId="9" fillId="0" borderId="11" xfId="0" applyNumberFormat="1" applyFont="1" applyBorder="1" applyAlignment="1">
      <alignment horizontal="right"/>
    </xf>
    <xf numFmtId="43" fontId="13" fillId="0" borderId="10" xfId="0" applyNumberFormat="1" applyFont="1" applyBorder="1" applyAlignment="1">
      <alignment horizontal="right"/>
    </xf>
    <xf numFmtId="0" fontId="13" fillId="0" borderId="14" xfId="0" applyFont="1" applyBorder="1" applyAlignment="1">
      <alignment horizontal="center"/>
    </xf>
    <xf numFmtId="43" fontId="13" fillId="0" borderId="11" xfId="0" applyNumberFormat="1" applyFont="1" applyBorder="1" applyAlignment="1">
      <alignment horizontal="right"/>
    </xf>
    <xf numFmtId="43" fontId="9" fillId="0" borderId="11" xfId="0" applyNumberFormat="1" applyFont="1" applyBorder="1"/>
    <xf numFmtId="0" fontId="13" fillId="0" borderId="17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3" fillId="0" borderId="8" xfId="0" applyFont="1" applyBorder="1"/>
    <xf numFmtId="0" fontId="9" fillId="0" borderId="18" xfId="0" applyFont="1" applyBorder="1"/>
    <xf numFmtId="43" fontId="13" fillId="0" borderId="10" xfId="0" applyNumberFormat="1" applyFont="1" applyBorder="1"/>
    <xf numFmtId="0" fontId="13" fillId="0" borderId="12" xfId="0" applyFont="1" applyBorder="1"/>
    <xf numFmtId="0" fontId="13" fillId="0" borderId="19" xfId="0" applyFont="1" applyBorder="1"/>
    <xf numFmtId="0" fontId="13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43" fontId="13" fillId="0" borderId="19" xfId="0" applyNumberFormat="1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43" fontId="13" fillId="0" borderId="0" xfId="0" applyNumberFormat="1" applyFont="1" applyBorder="1"/>
    <xf numFmtId="43" fontId="14" fillId="0" borderId="14" xfId="0" applyNumberFormat="1" applyFont="1" applyBorder="1" applyAlignment="1">
      <alignment horizontal="right"/>
    </xf>
    <xf numFmtId="43" fontId="15" fillId="0" borderId="11" xfId="0" applyNumberFormat="1" applyFont="1" applyBorder="1"/>
    <xf numFmtId="43" fontId="16" fillId="0" borderId="14" xfId="0" applyNumberFormat="1" applyFont="1" applyBorder="1"/>
    <xf numFmtId="43" fontId="16" fillId="0" borderId="14" xfId="0" applyNumberFormat="1" applyFont="1" applyBorder="1" applyAlignment="1">
      <alignment horizontal="right"/>
    </xf>
    <xf numFmtId="43" fontId="15" fillId="0" borderId="14" xfId="0" applyNumberFormat="1" applyFont="1" applyBorder="1"/>
    <xf numFmtId="43" fontId="15" fillId="0" borderId="14" xfId="0" applyNumberFormat="1" applyFont="1" applyBorder="1" applyAlignment="1">
      <alignment horizontal="right"/>
    </xf>
    <xf numFmtId="0" fontId="9" fillId="7" borderId="20" xfId="0" applyFont="1" applyFill="1" applyBorder="1"/>
    <xf numFmtId="0" fontId="13" fillId="7" borderId="9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43" fontId="15" fillId="7" borderId="11" xfId="0" applyNumberFormat="1" applyFont="1" applyFill="1" applyBorder="1"/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17" fillId="0" borderId="0" xfId="0" applyFont="1" applyFill="1" applyBorder="1"/>
    <xf numFmtId="0" fontId="18" fillId="0" borderId="0" xfId="0" applyFont="1" applyFill="1" applyBorder="1"/>
    <xf numFmtId="0" fontId="20" fillId="2" borderId="1" xfId="0" applyNumberFormat="1" applyFont="1" applyFill="1" applyBorder="1" applyAlignment="1">
      <alignment horizontal="center" vertical="center" wrapText="1" readingOrder="1"/>
    </xf>
    <xf numFmtId="187" fontId="21" fillId="0" borderId="1" xfId="0" applyNumberFormat="1" applyFont="1" applyFill="1" applyBorder="1" applyAlignment="1">
      <alignment vertical="center" wrapText="1" readingOrder="1"/>
    </xf>
    <xf numFmtId="0" fontId="20" fillId="0" borderId="1" xfId="0" applyNumberFormat="1" applyFont="1" applyFill="1" applyBorder="1" applyAlignment="1">
      <alignment horizontal="left" vertical="center" wrapText="1" readingOrder="1"/>
    </xf>
    <xf numFmtId="0" fontId="21" fillId="0" borderId="1" xfId="0" applyNumberFormat="1" applyFont="1" applyFill="1" applyBorder="1" applyAlignment="1">
      <alignment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187" fontId="20" fillId="0" borderId="41" xfId="0" applyNumberFormat="1" applyFont="1" applyFill="1" applyBorder="1" applyAlignment="1">
      <alignment horizontal="right" vertical="center" wrapText="1" readingOrder="1"/>
    </xf>
    <xf numFmtId="0" fontId="9" fillId="0" borderId="17" xfId="0" applyFont="1" applyBorder="1"/>
    <xf numFmtId="43" fontId="16" fillId="0" borderId="13" xfId="0" applyNumberFormat="1" applyFont="1" applyBorder="1"/>
    <xf numFmtId="43" fontId="16" fillId="0" borderId="13" xfId="0" applyNumberFormat="1" applyFont="1" applyBorder="1" applyAlignment="1">
      <alignment horizontal="right"/>
    </xf>
    <xf numFmtId="0" fontId="9" fillId="0" borderId="44" xfId="0" applyFont="1" applyBorder="1"/>
    <xf numFmtId="0" fontId="9" fillId="0" borderId="44" xfId="0" applyFont="1" applyBorder="1" applyAlignment="1">
      <alignment horizontal="center"/>
    </xf>
    <xf numFmtId="43" fontId="16" fillId="0" borderId="44" xfId="0" applyNumberFormat="1" applyFont="1" applyBorder="1"/>
    <xf numFmtId="43" fontId="16" fillId="0" borderId="44" xfId="0" applyNumberFormat="1" applyFont="1" applyBorder="1" applyAlignment="1">
      <alignment horizontal="right"/>
    </xf>
    <xf numFmtId="43" fontId="16" fillId="0" borderId="10" xfId="0" applyNumberFormat="1" applyFont="1" applyBorder="1"/>
    <xf numFmtId="43" fontId="16" fillId="0" borderId="10" xfId="0" applyNumberFormat="1" applyFont="1" applyBorder="1" applyAlignment="1">
      <alignment horizontal="right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7" fillId="2" borderId="40" xfId="0" applyNumberFormat="1" applyFont="1" applyFill="1" applyBorder="1" applyAlignment="1">
      <alignment horizontal="center" vertical="center" wrapText="1" readingOrder="1"/>
    </xf>
    <xf numFmtId="0" fontId="7" fillId="2" borderId="3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right" vertical="center" wrapText="1" readingOrder="1"/>
    </xf>
    <xf numFmtId="188" fontId="6" fillId="0" borderId="1" xfId="0" applyNumberFormat="1" applyFont="1" applyFill="1" applyBorder="1" applyAlignment="1">
      <alignment horizontal="right" vertical="center" wrapText="1" readingOrder="1"/>
    </xf>
    <xf numFmtId="0" fontId="7" fillId="0" borderId="1" xfId="0" applyNumberFormat="1" applyFont="1" applyFill="1" applyBorder="1" applyAlignment="1">
      <alignment vertical="center" wrapText="1" readingOrder="1"/>
    </xf>
    <xf numFmtId="0" fontId="7" fillId="0" borderId="1" xfId="0" applyNumberFormat="1" applyFont="1" applyFill="1" applyBorder="1" applyAlignment="1">
      <alignment horizontal="right" vertical="center" wrapText="1" readingOrder="1"/>
    </xf>
    <xf numFmtId="0" fontId="7" fillId="0" borderId="21" xfId="0" applyNumberFormat="1" applyFont="1" applyFill="1" applyBorder="1" applyAlignment="1">
      <alignment horizontal="left" vertical="center" wrapText="1" readingOrder="1"/>
    </xf>
    <xf numFmtId="0" fontId="6" fillId="0" borderId="21" xfId="0" applyNumberFormat="1" applyFont="1" applyFill="1" applyBorder="1" applyAlignment="1">
      <alignment vertical="center" wrapText="1" readingOrder="1"/>
    </xf>
    <xf numFmtId="0" fontId="7" fillId="0" borderId="21" xfId="0" applyNumberFormat="1" applyFont="1" applyFill="1" applyBorder="1" applyAlignment="1">
      <alignment horizontal="right" vertical="center" wrapText="1" readingOrder="1"/>
    </xf>
    <xf numFmtId="0" fontId="23" fillId="0" borderId="41" xfId="0" applyNumberFormat="1" applyFont="1" applyFill="1" applyBorder="1" applyAlignment="1">
      <alignment horizontal="right" vertical="center" wrapText="1" readingOrder="1"/>
    </xf>
    <xf numFmtId="0" fontId="23" fillId="0" borderId="42" xfId="0" applyNumberFormat="1" applyFont="1" applyFill="1" applyBorder="1" applyAlignment="1">
      <alignment horizontal="right" vertical="center" wrapText="1" readingOrder="1"/>
    </xf>
    <xf numFmtId="0" fontId="24" fillId="0" borderId="41" xfId="0" applyNumberFormat="1" applyFont="1" applyFill="1" applyBorder="1" applyAlignment="1">
      <alignment horizontal="right" vertical="center" wrapText="1" readingOrder="1"/>
    </xf>
    <xf numFmtId="0" fontId="24" fillId="0" borderId="42" xfId="0" applyNumberFormat="1" applyFont="1" applyFill="1" applyBorder="1" applyAlignment="1">
      <alignment horizontal="right" vertical="center" wrapText="1" readingOrder="1"/>
    </xf>
    <xf numFmtId="0" fontId="7" fillId="0" borderId="6" xfId="0" applyNumberFormat="1" applyFont="1" applyFill="1" applyBorder="1" applyAlignment="1">
      <alignment horizontal="right" vertical="center" wrapText="1" readingOrder="1"/>
    </xf>
    <xf numFmtId="43" fontId="6" fillId="0" borderId="1" xfId="1" applyFont="1" applyFill="1" applyBorder="1" applyAlignment="1">
      <alignment horizontal="right" vertical="center" wrapText="1" readingOrder="1"/>
    </xf>
    <xf numFmtId="4" fontId="7" fillId="0" borderId="1" xfId="0" applyNumberFormat="1" applyFont="1" applyFill="1" applyBorder="1" applyAlignment="1">
      <alignment horizontal="right" vertical="center" wrapText="1" readingOrder="1"/>
    </xf>
    <xf numFmtId="4" fontId="23" fillId="0" borderId="41" xfId="0" applyNumberFormat="1" applyFont="1" applyFill="1" applyBorder="1" applyAlignment="1">
      <alignment horizontal="right" vertical="center" wrapText="1" readingOrder="1"/>
    </xf>
    <xf numFmtId="4" fontId="6" fillId="0" borderId="1" xfId="0" applyNumberFormat="1" applyFont="1" applyFill="1" applyBorder="1" applyAlignment="1">
      <alignment horizontal="right" vertical="center" wrapText="1" readingOrder="1"/>
    </xf>
    <xf numFmtId="4" fontId="24" fillId="0" borderId="41" xfId="0" applyNumberFormat="1" applyFont="1" applyFill="1" applyBorder="1" applyAlignment="1">
      <alignment horizontal="right" vertical="center" wrapText="1" readingOrder="1"/>
    </xf>
    <xf numFmtId="0" fontId="3" fillId="2" borderId="22" xfId="0" applyNumberFormat="1" applyFont="1" applyFill="1" applyBorder="1" applyAlignment="1">
      <alignment vertical="top" wrapText="1"/>
    </xf>
    <xf numFmtId="0" fontId="3" fillId="2" borderId="23" xfId="0" applyNumberFormat="1" applyFont="1" applyFill="1" applyBorder="1" applyAlignment="1">
      <alignment vertical="top" wrapText="1"/>
    </xf>
    <xf numFmtId="0" fontId="3" fillId="2" borderId="24" xfId="0" applyNumberFormat="1" applyFont="1" applyFill="1" applyBorder="1" applyAlignment="1">
      <alignment vertical="top" wrapText="1"/>
    </xf>
    <xf numFmtId="0" fontId="3" fillId="2" borderId="26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top" wrapText="1"/>
    </xf>
    <xf numFmtId="0" fontId="3" fillId="2" borderId="27" xfId="0" applyNumberFormat="1" applyFont="1" applyFill="1" applyBorder="1" applyAlignment="1">
      <alignment vertical="top" wrapText="1"/>
    </xf>
    <xf numFmtId="0" fontId="7" fillId="2" borderId="33" xfId="0" applyNumberFormat="1" applyFont="1" applyFill="1" applyBorder="1" applyAlignment="1">
      <alignment horizontal="center" vertical="center" wrapText="1" readingOrder="1"/>
    </xf>
    <xf numFmtId="0" fontId="3" fillId="2" borderId="4" xfId="0" applyNumberFormat="1" applyFont="1" applyFill="1" applyBorder="1" applyAlignment="1">
      <alignment vertical="top" wrapText="1"/>
    </xf>
    <xf numFmtId="0" fontId="3" fillId="2" borderId="5" xfId="0" applyNumberFormat="1" applyFont="1" applyFill="1" applyBorder="1" applyAlignment="1">
      <alignment vertical="top" wrapText="1"/>
    </xf>
    <xf numFmtId="0" fontId="31" fillId="0" borderId="0" xfId="0" applyFont="1" applyFill="1" applyBorder="1"/>
    <xf numFmtId="0" fontId="31" fillId="2" borderId="23" xfId="0" applyNumberFormat="1" applyFont="1" applyFill="1" applyBorder="1" applyAlignment="1">
      <alignment vertical="top" wrapText="1"/>
    </xf>
    <xf numFmtId="0" fontId="31" fillId="2" borderId="0" xfId="0" applyNumberFormat="1" applyFont="1" applyFill="1" applyBorder="1" applyAlignment="1">
      <alignment vertical="top" wrapText="1"/>
    </xf>
    <xf numFmtId="0" fontId="32" fillId="2" borderId="33" xfId="0" applyNumberFormat="1" applyFont="1" applyFill="1" applyBorder="1" applyAlignment="1">
      <alignment horizontal="center" vertical="center" wrapText="1" readingOrder="1"/>
    </xf>
    <xf numFmtId="0" fontId="31" fillId="2" borderId="4" xfId="0" applyNumberFormat="1" applyFont="1" applyFill="1" applyBorder="1" applyAlignment="1">
      <alignment vertical="top" wrapText="1"/>
    </xf>
    <xf numFmtId="0" fontId="30" fillId="2" borderId="33" xfId="0" applyNumberFormat="1" applyFont="1" applyFill="1" applyBorder="1" applyAlignment="1">
      <alignment horizontal="center" vertical="center" wrapText="1" readingOrder="1"/>
    </xf>
    <xf numFmtId="187" fontId="30" fillId="0" borderId="1" xfId="0" applyNumberFormat="1" applyFont="1" applyFill="1" applyBorder="1" applyAlignment="1">
      <alignment horizontal="right" vertical="top" wrapText="1" readingOrder="1"/>
    </xf>
    <xf numFmtId="187" fontId="33" fillId="0" borderId="1" xfId="0" applyNumberFormat="1" applyFont="1" applyFill="1" applyBorder="1" applyAlignment="1">
      <alignment horizontal="right" vertical="top" wrapText="1" readingOrder="1"/>
    </xf>
    <xf numFmtId="0" fontId="31" fillId="0" borderId="0" xfId="0" applyFont="1" applyFill="1" applyBorder="1" applyAlignment="1">
      <alignment horizontal="center"/>
    </xf>
    <xf numFmtId="0" fontId="31" fillId="2" borderId="23" xfId="0" applyNumberFormat="1" applyFont="1" applyFill="1" applyBorder="1" applyAlignment="1">
      <alignment horizontal="center" vertical="top" wrapText="1"/>
    </xf>
    <xf numFmtId="0" fontId="31" fillId="2" borderId="0" xfId="0" applyNumberFormat="1" applyFont="1" applyFill="1" applyBorder="1" applyAlignment="1">
      <alignment horizontal="center" vertical="top" wrapText="1"/>
    </xf>
    <xf numFmtId="0" fontId="31" fillId="2" borderId="4" xfId="0" applyNumberFormat="1" applyFont="1" applyFill="1" applyBorder="1" applyAlignment="1">
      <alignment horizontal="center" vertical="top" wrapText="1"/>
    </xf>
    <xf numFmtId="0" fontId="30" fillId="0" borderId="1" xfId="0" applyNumberFormat="1" applyFont="1" applyFill="1" applyBorder="1" applyAlignment="1">
      <alignment horizontal="center" vertical="top" wrapText="1" readingOrder="1"/>
    </xf>
    <xf numFmtId="0" fontId="30" fillId="8" borderId="6" xfId="0" applyNumberFormat="1" applyFont="1" applyFill="1" applyBorder="1" applyAlignment="1">
      <alignment vertical="top" wrapText="1" readingOrder="1"/>
    </xf>
    <xf numFmtId="0" fontId="30" fillId="0" borderId="2" xfId="0" applyNumberFormat="1" applyFont="1" applyFill="1" applyBorder="1" applyAlignment="1">
      <alignment vertical="center" wrapText="1" readingOrder="1"/>
    </xf>
    <xf numFmtId="0" fontId="31" fillId="0" borderId="0" xfId="0" applyFont="1" applyFill="1" applyBorder="1" applyAlignment="1">
      <alignment horizontal="center" vertical="center"/>
    </xf>
    <xf numFmtId="0" fontId="31" fillId="2" borderId="23" xfId="0" applyNumberFormat="1" applyFont="1" applyFill="1" applyBorder="1" applyAlignment="1">
      <alignment horizontal="center" vertical="center" wrapText="1"/>
    </xf>
    <xf numFmtId="0" fontId="31" fillId="2" borderId="0" xfId="0" applyNumberFormat="1" applyFont="1" applyFill="1" applyBorder="1" applyAlignment="1">
      <alignment horizontal="center" vertical="center" wrapText="1"/>
    </xf>
    <xf numFmtId="0" fontId="7" fillId="8" borderId="37" xfId="0" applyNumberFormat="1" applyFont="1" applyFill="1" applyBorder="1" applyAlignment="1">
      <alignment vertical="top" wrapText="1" readingOrder="1"/>
    </xf>
    <xf numFmtId="187" fontId="29" fillId="0" borderId="1" xfId="0" applyNumberFormat="1" applyFont="1" applyFill="1" applyBorder="1" applyAlignment="1">
      <alignment horizontal="right" vertical="center" wrapText="1" readingOrder="1"/>
    </xf>
    <xf numFmtId="187" fontId="34" fillId="0" borderId="1" xfId="0" applyNumberFormat="1" applyFont="1" applyFill="1" applyBorder="1" applyAlignment="1">
      <alignment vertical="top" wrapText="1" readingOrder="1"/>
    </xf>
    <xf numFmtId="0" fontId="3" fillId="0" borderId="26" xfId="0" applyFont="1" applyFill="1" applyBorder="1"/>
    <xf numFmtId="0" fontId="3" fillId="0" borderId="0" xfId="0" applyFont="1" applyFill="1" applyBorder="1"/>
    <xf numFmtId="0" fontId="31" fillId="0" borderId="0" xfId="0" applyFont="1" applyFill="1" applyBorder="1"/>
    <xf numFmtId="0" fontId="31" fillId="2" borderId="0" xfId="0" applyNumberFormat="1" applyFont="1" applyFill="1" applyBorder="1" applyAlignment="1">
      <alignment vertical="top" wrapText="1"/>
    </xf>
    <xf numFmtId="0" fontId="32" fillId="2" borderId="33" xfId="0" applyNumberFormat="1" applyFont="1" applyFill="1" applyBorder="1" applyAlignment="1">
      <alignment horizontal="center" vertical="center" wrapText="1" readingOrder="1"/>
    </xf>
    <xf numFmtId="0" fontId="30" fillId="0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0" fontId="7" fillId="2" borderId="1" xfId="0" applyNumberFormat="1" applyFont="1" applyFill="1" applyBorder="1" applyAlignment="1">
      <alignment horizontal="center" vertical="center" wrapText="1" readingOrder="1"/>
    </xf>
    <xf numFmtId="187" fontId="2" fillId="0" borderId="1" xfId="0" applyNumberFormat="1" applyFont="1" applyFill="1" applyBorder="1" applyAlignment="1">
      <alignment horizontal="right" vertical="center" wrapText="1" readingOrder="1"/>
    </xf>
    <xf numFmtId="187" fontId="8" fillId="0" borderId="1" xfId="0" applyNumberFormat="1" applyFont="1" applyFill="1" applyBorder="1" applyAlignment="1">
      <alignment horizontal="right" vertical="center" wrapText="1" readingOrder="1"/>
    </xf>
    <xf numFmtId="188" fontId="30" fillId="0" borderId="1" xfId="0" applyNumberFormat="1" applyFont="1" applyFill="1" applyBorder="1" applyAlignment="1">
      <alignment horizontal="right" vertical="center" wrapText="1" readingOrder="1"/>
    </xf>
    <xf numFmtId="188" fontId="33" fillId="0" borderId="1" xfId="0" applyNumberFormat="1" applyFont="1" applyFill="1" applyBorder="1" applyAlignment="1">
      <alignment horizontal="right" vertical="center" wrapText="1" readingOrder="1"/>
    </xf>
    <xf numFmtId="188" fontId="35" fillId="0" borderId="1" xfId="0" applyNumberFormat="1" applyFont="1" applyFill="1" applyBorder="1" applyAlignment="1">
      <alignment horizontal="right" vertical="center" wrapText="1" readingOrder="1"/>
    </xf>
    <xf numFmtId="0" fontId="31" fillId="2" borderId="4" xfId="0" applyNumberFormat="1" applyFont="1" applyFill="1" applyBorder="1" applyAlignment="1">
      <alignment horizontal="center" vertical="center" wrapText="1"/>
    </xf>
    <xf numFmtId="188" fontId="31" fillId="0" borderId="0" xfId="0" applyNumberFormat="1" applyFont="1" applyFill="1" applyBorder="1"/>
    <xf numFmtId="0" fontId="32" fillId="8" borderId="6" xfId="0" applyNumberFormat="1" applyFont="1" applyFill="1" applyBorder="1" applyAlignment="1">
      <alignment vertical="center" wrapText="1" readingOrder="1"/>
    </xf>
    <xf numFmtId="0" fontId="37" fillId="2" borderId="1" xfId="0" applyNumberFormat="1" applyFont="1" applyFill="1" applyBorder="1" applyAlignment="1">
      <alignment horizontal="center" vertical="center" wrapText="1" readingOrder="1"/>
    </xf>
    <xf numFmtId="0" fontId="38" fillId="0" borderId="1" xfId="0" applyNumberFormat="1" applyFont="1" applyFill="1" applyBorder="1" applyAlignment="1">
      <alignment vertical="center" wrapText="1" readingOrder="1"/>
    </xf>
    <xf numFmtId="187" fontId="38" fillId="0" borderId="1" xfId="0" applyNumberFormat="1" applyFont="1" applyFill="1" applyBorder="1" applyAlignment="1">
      <alignment horizontal="right" vertical="center" wrapText="1" readingOrder="1"/>
    </xf>
    <xf numFmtId="187" fontId="37" fillId="0" borderId="1" xfId="0" applyNumberFormat="1" applyFont="1" applyFill="1" applyBorder="1" applyAlignment="1">
      <alignment horizontal="right" vertical="center" wrapText="1" readingOrder="1"/>
    </xf>
    <xf numFmtId="43" fontId="7" fillId="0" borderId="1" xfId="1" applyFont="1" applyFill="1" applyBorder="1" applyAlignment="1">
      <alignment horizontal="right" vertical="center" wrapText="1" readingOrder="1"/>
    </xf>
    <xf numFmtId="43" fontId="7" fillId="4" borderId="2" xfId="1" applyFont="1" applyFill="1" applyBorder="1" applyAlignment="1">
      <alignment horizontal="center" vertical="center" wrapText="1" readingOrder="1"/>
    </xf>
    <xf numFmtId="43" fontId="3" fillId="3" borderId="45" xfId="1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center" wrapText="1" readingOrder="1"/>
    </xf>
    <xf numFmtId="0" fontId="7" fillId="0" borderId="3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vertical="top" wrapText="1"/>
    </xf>
    <xf numFmtId="0" fontId="3" fillId="0" borderId="5" xfId="0" applyNumberFormat="1" applyFont="1" applyFill="1" applyBorder="1" applyAlignment="1">
      <alignment vertical="top" wrapText="1"/>
    </xf>
    <xf numFmtId="187" fontId="2" fillId="0" borderId="1" xfId="0" applyNumberFormat="1" applyFont="1" applyFill="1" applyBorder="1" applyAlignment="1">
      <alignment horizontal="right" vertical="center" wrapText="1" readingOrder="1"/>
    </xf>
    <xf numFmtId="0" fontId="3" fillId="0" borderId="21" xfId="0" applyNumberFormat="1" applyFont="1" applyFill="1" applyBorder="1" applyAlignment="1">
      <alignment vertical="top" wrapText="1"/>
    </xf>
    <xf numFmtId="187" fontId="8" fillId="0" borderId="1" xfId="0" applyNumberFormat="1" applyFont="1" applyFill="1" applyBorder="1" applyAlignment="1">
      <alignment horizontal="right" vertical="center" wrapText="1" readingOrder="1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top" wrapText="1" readingOrder="1"/>
    </xf>
    <xf numFmtId="0" fontId="25" fillId="0" borderId="0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horizontal="right" vertical="center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0" fontId="7" fillId="0" borderId="6" xfId="0" applyNumberFormat="1" applyFont="1" applyFill="1" applyBorder="1" applyAlignment="1">
      <alignment horizontal="right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43" fontId="7" fillId="0" borderId="1" xfId="1" applyFont="1" applyFill="1" applyBorder="1" applyAlignment="1">
      <alignment horizontal="right" vertical="center" wrapText="1" readingOrder="1"/>
    </xf>
    <xf numFmtId="43" fontId="3" fillId="0" borderId="21" xfId="1" applyFont="1" applyFill="1" applyBorder="1" applyAlignment="1">
      <alignment vertical="top" wrapText="1"/>
    </xf>
    <xf numFmtId="43" fontId="3" fillId="0" borderId="2" xfId="1" applyFont="1" applyFill="1" applyBorder="1" applyAlignment="1">
      <alignment vertical="top" wrapText="1"/>
    </xf>
    <xf numFmtId="0" fontId="24" fillId="0" borderId="41" xfId="0" applyNumberFormat="1" applyFont="1" applyFill="1" applyBorder="1" applyAlignment="1">
      <alignment horizontal="right" vertical="center" wrapText="1" readingOrder="1"/>
    </xf>
    <xf numFmtId="0" fontId="3" fillId="0" borderId="42" xfId="0" applyNumberFormat="1" applyFont="1" applyFill="1" applyBorder="1" applyAlignment="1">
      <alignment vertical="top" wrapText="1"/>
    </xf>
    <xf numFmtId="0" fontId="3" fillId="0" borderId="43" xfId="0" applyNumberFormat="1" applyFont="1" applyFill="1" applyBorder="1" applyAlignment="1">
      <alignment vertical="top" wrapText="1"/>
    </xf>
    <xf numFmtId="0" fontId="24" fillId="0" borderId="4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right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89" fontId="6" fillId="0" borderId="1" xfId="1" applyNumberFormat="1" applyFont="1" applyFill="1" applyBorder="1" applyAlignment="1">
      <alignment horizontal="right" vertical="center" wrapText="1" readingOrder="1"/>
    </xf>
    <xf numFmtId="189" fontId="3" fillId="0" borderId="21" xfId="1" applyNumberFormat="1" applyFont="1" applyFill="1" applyBorder="1" applyAlignment="1">
      <alignment vertical="top" wrapText="1"/>
    </xf>
    <xf numFmtId="189" fontId="3" fillId="0" borderId="2" xfId="1" applyNumberFormat="1" applyFont="1" applyFill="1" applyBorder="1" applyAlignment="1">
      <alignment vertical="top" wrapText="1"/>
    </xf>
    <xf numFmtId="43" fontId="6" fillId="0" borderId="1" xfId="1" applyFont="1" applyFill="1" applyBorder="1" applyAlignment="1">
      <alignment horizontal="right" vertical="center" wrapText="1" readingOrder="1"/>
    </xf>
    <xf numFmtId="0" fontId="23" fillId="0" borderId="41" xfId="0" applyNumberFormat="1" applyFont="1" applyFill="1" applyBorder="1" applyAlignment="1">
      <alignment horizontal="right" vertical="center" wrapText="1" readingOrder="1"/>
    </xf>
    <xf numFmtId="0" fontId="23" fillId="0" borderId="41" xfId="0" applyNumberFormat="1" applyFont="1" applyFill="1" applyBorder="1" applyAlignment="1">
      <alignment horizontal="center" vertical="center" wrapText="1" readingOrder="1"/>
    </xf>
    <xf numFmtId="0" fontId="2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7" fillId="2" borderId="40" xfId="0" applyNumberFormat="1" applyFont="1" applyFill="1" applyBorder="1" applyAlignment="1">
      <alignment horizontal="center" vertical="center" wrapText="1" readingOrder="1"/>
    </xf>
    <xf numFmtId="0" fontId="3" fillId="0" borderId="23" xfId="0" applyNumberFormat="1" applyFont="1" applyFill="1" applyBorder="1" applyAlignment="1">
      <alignment vertical="top" wrapText="1"/>
    </xf>
    <xf numFmtId="0" fontId="3" fillId="0" borderId="24" xfId="0" applyNumberFormat="1" applyFont="1" applyFill="1" applyBorder="1" applyAlignment="1">
      <alignment vertical="top" wrapText="1"/>
    </xf>
    <xf numFmtId="0" fontId="26" fillId="0" borderId="0" xfId="0" applyNumberFormat="1" applyFont="1" applyFill="1" applyBorder="1" applyAlignment="1">
      <alignment vertical="top" wrapText="1" readingOrder="1"/>
    </xf>
    <xf numFmtId="0" fontId="17" fillId="0" borderId="0" xfId="0" applyFont="1" applyFill="1" applyBorder="1"/>
    <xf numFmtId="0" fontId="27" fillId="0" borderId="0" xfId="0" applyNumberFormat="1" applyFont="1" applyFill="1" applyBorder="1" applyAlignment="1">
      <alignment vertical="top" wrapText="1" readingOrder="1"/>
    </xf>
    <xf numFmtId="0" fontId="7" fillId="2" borderId="3" xfId="0" applyNumberFormat="1" applyFont="1" applyFill="1" applyBorder="1" applyAlignment="1">
      <alignment horizontal="center" vertical="center" wrapText="1" readingOrder="1"/>
    </xf>
    <xf numFmtId="0" fontId="38" fillId="0" borderId="1" xfId="0" applyNumberFormat="1" applyFont="1" applyFill="1" applyBorder="1" applyAlignment="1">
      <alignment vertical="center" wrapText="1" readingOrder="1"/>
    </xf>
    <xf numFmtId="0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6" fillId="0" borderId="0" xfId="0" applyNumberFormat="1" applyFont="1" applyFill="1" applyBorder="1" applyAlignment="1">
      <alignment horizontal="left" vertical="top" wrapText="1" readingOrder="1"/>
    </xf>
    <xf numFmtId="0" fontId="37" fillId="2" borderId="1" xfId="0" applyNumberFormat="1" applyFont="1" applyFill="1" applyBorder="1" applyAlignment="1">
      <alignment horizontal="center" vertical="center" wrapText="1" readingOrder="1"/>
    </xf>
    <xf numFmtId="0" fontId="37" fillId="0" borderId="1" xfId="0" applyNumberFormat="1" applyFont="1" applyFill="1" applyBorder="1" applyAlignment="1">
      <alignment horizontal="center" vertical="center" wrapText="1" readingOrder="1"/>
    </xf>
    <xf numFmtId="0" fontId="3" fillId="0" borderId="21" xfId="0" applyNumberFormat="1" applyFont="1" applyFill="1" applyBorder="1" applyAlignment="1">
      <alignment vertical="center" wrapText="1"/>
    </xf>
    <xf numFmtId="0" fontId="30" fillId="0" borderId="1" xfId="0" applyNumberFormat="1" applyFont="1" applyFill="1" applyBorder="1" applyAlignment="1">
      <alignment vertical="top" wrapText="1" readingOrder="1"/>
    </xf>
    <xf numFmtId="0" fontId="31" fillId="0" borderId="32" xfId="0" applyNumberFormat="1" applyFont="1" applyFill="1" applyBorder="1" applyAlignment="1">
      <alignment vertical="top" wrapText="1"/>
    </xf>
    <xf numFmtId="0" fontId="31" fillId="0" borderId="3" xfId="0" applyNumberFormat="1" applyFont="1" applyFill="1" applyBorder="1" applyAlignment="1">
      <alignment vertical="top" wrapText="1"/>
    </xf>
    <xf numFmtId="0" fontId="30" fillId="0" borderId="1" xfId="0" applyNumberFormat="1" applyFont="1" applyFill="1" applyBorder="1" applyAlignment="1">
      <alignment horizontal="center" vertical="center" wrapText="1" readingOrder="1"/>
    </xf>
    <xf numFmtId="0" fontId="31" fillId="0" borderId="32" xfId="0" applyFont="1" applyFill="1" applyBorder="1" applyAlignment="1">
      <alignment horizontal="center" vertical="center"/>
    </xf>
    <xf numFmtId="0" fontId="31" fillId="0" borderId="3" xfId="0" applyNumberFormat="1" applyFont="1" applyFill="1" applyBorder="1" applyAlignment="1">
      <alignment horizontal="center" vertical="center" wrapText="1"/>
    </xf>
    <xf numFmtId="0" fontId="31" fillId="0" borderId="1" xfId="0" applyNumberFormat="1" applyFont="1" applyFill="1" applyBorder="1" applyAlignment="1">
      <alignment vertical="top" wrapText="1"/>
    </xf>
    <xf numFmtId="0" fontId="33" fillId="0" borderId="1" xfId="0" applyNumberFormat="1" applyFont="1" applyFill="1" applyBorder="1" applyAlignment="1">
      <alignment horizontal="right" vertical="center" wrapText="1" readingOrder="1"/>
    </xf>
    <xf numFmtId="0" fontId="31" fillId="0" borderId="21" xfId="0" applyNumberFormat="1" applyFont="1" applyFill="1" applyBorder="1" applyAlignment="1">
      <alignment vertical="top" wrapText="1"/>
    </xf>
    <xf numFmtId="0" fontId="31" fillId="2" borderId="4" xfId="0" applyNumberFormat="1" applyFont="1" applyFill="1" applyBorder="1" applyAlignment="1">
      <alignment horizontal="left" vertical="center" wrapText="1"/>
    </xf>
    <xf numFmtId="0" fontId="30" fillId="2" borderId="25" xfId="0" applyNumberFormat="1" applyFont="1" applyFill="1" applyBorder="1" applyAlignment="1">
      <alignment horizontal="center" vertical="center" wrapText="1" readingOrder="1"/>
    </xf>
    <xf numFmtId="0" fontId="31" fillId="2" borderId="32" xfId="0" applyNumberFormat="1" applyFont="1" applyFill="1" applyBorder="1" applyAlignment="1">
      <alignment vertical="top" wrapText="1"/>
    </xf>
    <xf numFmtId="0" fontId="31" fillId="2" borderId="31" xfId="0" applyNumberFormat="1" applyFont="1" applyFill="1" applyBorder="1" applyAlignment="1">
      <alignment vertical="top" wrapText="1"/>
    </xf>
    <xf numFmtId="0" fontId="31" fillId="2" borderId="0" xfId="0" applyNumberFormat="1" applyFont="1" applyFill="1" applyBorder="1" applyAlignment="1">
      <alignment vertical="top" wrapText="1"/>
    </xf>
    <xf numFmtId="0" fontId="31" fillId="2" borderId="26" xfId="0" applyNumberFormat="1" applyFont="1" applyFill="1" applyBorder="1" applyAlignment="1">
      <alignment vertical="top" wrapText="1"/>
    </xf>
    <xf numFmtId="0" fontId="31" fillId="2" borderId="28" xfId="0" applyNumberFormat="1" applyFont="1" applyFill="1" applyBorder="1" applyAlignment="1">
      <alignment vertical="top" wrapText="1"/>
    </xf>
    <xf numFmtId="0" fontId="31" fillId="0" borderId="0" xfId="0" applyFont="1" applyFill="1" applyBorder="1"/>
    <xf numFmtId="0" fontId="32" fillId="2" borderId="25" xfId="0" applyNumberFormat="1" applyFont="1" applyFill="1" applyBorder="1" applyAlignment="1">
      <alignment horizontal="center" vertical="center" wrapText="1" readingOrder="1"/>
    </xf>
    <xf numFmtId="0" fontId="31" fillId="0" borderId="23" xfId="0" applyNumberFormat="1" applyFont="1" applyFill="1" applyBorder="1" applyAlignment="1">
      <alignment vertical="top" wrapText="1"/>
    </xf>
    <xf numFmtId="0" fontId="31" fillId="0" borderId="29" xfId="0" applyNumberFormat="1" applyFont="1" applyFill="1" applyBorder="1" applyAlignment="1">
      <alignment vertical="top" wrapText="1"/>
    </xf>
    <xf numFmtId="0" fontId="31" fillId="0" borderId="24" xfId="0" applyNumberFormat="1" applyFont="1" applyFill="1" applyBorder="1" applyAlignment="1">
      <alignment vertical="top" wrapText="1"/>
    </xf>
    <xf numFmtId="0" fontId="31" fillId="0" borderId="30" xfId="0" applyNumberFormat="1" applyFont="1" applyFill="1" applyBorder="1" applyAlignment="1">
      <alignment vertical="top" wrapText="1"/>
    </xf>
    <xf numFmtId="0" fontId="32" fillId="2" borderId="0" xfId="0" applyNumberFormat="1" applyFont="1" applyFill="1" applyBorder="1" applyAlignment="1">
      <alignment horizontal="left" vertical="center" wrapText="1" readingOrder="1"/>
    </xf>
    <xf numFmtId="0" fontId="32" fillId="2" borderId="33" xfId="0" applyNumberFormat="1" applyFont="1" applyFill="1" applyBorder="1" applyAlignment="1">
      <alignment horizontal="center" vertical="center" wrapText="1" readingOrder="1"/>
    </xf>
    <xf numFmtId="0" fontId="31" fillId="0" borderId="34" xfId="0" applyNumberFormat="1" applyFont="1" applyFill="1" applyBorder="1" applyAlignment="1">
      <alignment vertical="top" wrapText="1"/>
    </xf>
    <xf numFmtId="0" fontId="31" fillId="0" borderId="35" xfId="0" applyNumberFormat="1" applyFont="1" applyFill="1" applyBorder="1" applyAlignment="1">
      <alignment vertical="top" wrapText="1"/>
    </xf>
    <xf numFmtId="0" fontId="31" fillId="2" borderId="23" xfId="0" applyNumberFormat="1" applyFont="1" applyFill="1" applyBorder="1" applyAlignment="1">
      <alignment horizontal="center" vertical="center" wrapText="1"/>
    </xf>
    <xf numFmtId="0" fontId="31" fillId="2" borderId="24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/>
    </xf>
    <xf numFmtId="0" fontId="32" fillId="2" borderId="1" xfId="0" applyNumberFormat="1" applyFont="1" applyFill="1" applyBorder="1" applyAlignment="1">
      <alignment horizontal="center" vertical="center" wrapText="1" readingOrder="1"/>
    </xf>
    <xf numFmtId="0" fontId="31" fillId="2" borderId="3" xfId="0" applyNumberFormat="1" applyFont="1" applyFill="1" applyBorder="1" applyAlignment="1">
      <alignment vertical="top" wrapText="1"/>
    </xf>
    <xf numFmtId="0" fontId="28" fillId="0" borderId="0" xfId="0" applyNumberFormat="1" applyFont="1" applyFill="1" applyBorder="1" applyAlignment="1">
      <alignment vertical="top" wrapText="1" readingOrder="1"/>
    </xf>
    <xf numFmtId="0" fontId="3" fillId="0" borderId="6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 readingOrder="1"/>
    </xf>
    <xf numFmtId="0" fontId="3" fillId="0" borderId="3" xfId="0" applyNumberFormat="1" applyFont="1" applyFill="1" applyBorder="1" applyAlignment="1">
      <alignment vertical="top" wrapText="1"/>
    </xf>
    <xf numFmtId="0" fontId="6" fillId="0" borderId="22" xfId="0" applyNumberFormat="1" applyFont="1" applyFill="1" applyBorder="1" applyAlignment="1">
      <alignment horizontal="center" vertical="top" wrapText="1" readingOrder="1"/>
    </xf>
    <xf numFmtId="0" fontId="3" fillId="0" borderId="24" xfId="0" applyNumberFormat="1" applyFont="1" applyFill="1" applyBorder="1" applyAlignment="1">
      <alignment horizontal="center" vertical="top" wrapText="1"/>
    </xf>
    <xf numFmtId="0" fontId="3" fillId="0" borderId="36" xfId="0" applyNumberFormat="1" applyFont="1" applyFill="1" applyBorder="1" applyAlignment="1">
      <alignment horizontal="center" vertical="top" wrapText="1"/>
    </xf>
    <xf numFmtId="0" fontId="3" fillId="0" borderId="5" xfId="0" applyNumberFormat="1" applyFont="1" applyFill="1" applyBorder="1" applyAlignment="1">
      <alignment horizontal="center" vertical="top" wrapText="1"/>
    </xf>
    <xf numFmtId="0" fontId="6" fillId="0" borderId="37" xfId="0" applyNumberFormat="1" applyFont="1" applyFill="1" applyBorder="1" applyAlignment="1">
      <alignment vertical="top" wrapText="1" readingOrder="1"/>
    </xf>
    <xf numFmtId="0" fontId="3" fillId="0" borderId="39" xfId="0" applyNumberFormat="1" applyFont="1" applyFill="1" applyBorder="1" applyAlignment="1">
      <alignment vertical="top" wrapText="1"/>
    </xf>
    <xf numFmtId="0" fontId="6" fillId="0" borderId="38" xfId="0" applyNumberFormat="1" applyFont="1" applyFill="1" applyBorder="1" applyAlignment="1">
      <alignment horizontal="right" vertical="top" wrapText="1" readingOrder="1"/>
    </xf>
    <xf numFmtId="0" fontId="29" fillId="0" borderId="1" xfId="0" applyNumberFormat="1" applyFont="1" applyFill="1" applyBorder="1" applyAlignment="1">
      <alignment horizontal="right" vertical="center" wrapText="1" readingOrder="1"/>
    </xf>
    <xf numFmtId="0" fontId="7" fillId="2" borderId="23" xfId="0" applyNumberFormat="1" applyFont="1" applyFill="1" applyBorder="1" applyAlignment="1">
      <alignment horizontal="left" vertical="center" wrapText="1" readingOrder="1"/>
    </xf>
    <xf numFmtId="0" fontId="3" fillId="2" borderId="23" xfId="0" applyNumberFormat="1" applyFont="1" applyFill="1" applyBorder="1" applyAlignment="1">
      <alignment vertical="top" wrapText="1"/>
    </xf>
    <xf numFmtId="0" fontId="7" fillId="2" borderId="25" xfId="0" applyNumberFormat="1" applyFont="1" applyFill="1" applyBorder="1" applyAlignment="1">
      <alignment horizontal="center" vertical="center" wrapText="1" readingOrder="1"/>
    </xf>
    <xf numFmtId="0" fontId="3" fillId="2" borderId="31" xfId="0" applyNumberFormat="1" applyFont="1" applyFill="1" applyBorder="1" applyAlignment="1">
      <alignment vertical="top" wrapText="1"/>
    </xf>
    <xf numFmtId="0" fontId="3" fillId="2" borderId="32" xfId="0" applyNumberFormat="1" applyFont="1" applyFill="1" applyBorder="1" applyAlignment="1">
      <alignment vertical="top" wrapText="1"/>
    </xf>
    <xf numFmtId="0" fontId="3" fillId="2" borderId="3" xfId="0" applyNumberFormat="1" applyFont="1" applyFill="1" applyBorder="1" applyAlignment="1">
      <alignment vertical="top" wrapText="1"/>
    </xf>
    <xf numFmtId="0" fontId="6" fillId="2" borderId="25" xfId="0" applyNumberFormat="1" applyFont="1" applyFill="1" applyBorder="1" applyAlignment="1">
      <alignment horizontal="center" vertical="center" wrapText="1" readingOrder="1"/>
    </xf>
    <xf numFmtId="0" fontId="3" fillId="2" borderId="26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top" wrapText="1"/>
    </xf>
    <xf numFmtId="0" fontId="6" fillId="2" borderId="33" xfId="0" applyNumberFormat="1" applyFont="1" applyFill="1" applyBorder="1" applyAlignment="1">
      <alignment horizontal="center" vertical="center" wrapText="1" readingOrder="1"/>
    </xf>
    <xf numFmtId="0" fontId="3" fillId="2" borderId="36" xfId="0" applyNumberFormat="1" applyFont="1" applyFill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30" fillId="0" borderId="6" xfId="0" applyNumberFormat="1" applyFont="1" applyFill="1" applyBorder="1" applyAlignment="1">
      <alignment vertical="top" wrapText="1" readingOrder="1"/>
    </xf>
    <xf numFmtId="0" fontId="31" fillId="0" borderId="36" xfId="0" applyNumberFormat="1" applyFont="1" applyFill="1" applyBorder="1" applyAlignment="1">
      <alignment vertical="top" wrapText="1"/>
    </xf>
    <xf numFmtId="0" fontId="31" fillId="0" borderId="1" xfId="0" applyNumberFormat="1" applyFont="1" applyFill="1" applyBorder="1" applyAlignment="1">
      <alignment vertical="center" wrapText="1"/>
    </xf>
    <xf numFmtId="0" fontId="31" fillId="0" borderId="26" xfId="0" applyNumberFormat="1" applyFont="1" applyFill="1" applyBorder="1" applyAlignment="1">
      <alignment vertical="top" wrapText="1"/>
    </xf>
    <xf numFmtId="0" fontId="31" fillId="2" borderId="0" xfId="0" applyNumberFormat="1" applyFont="1" applyFill="1" applyBorder="1" applyAlignment="1">
      <alignment horizontal="left" vertical="center" wrapText="1"/>
    </xf>
    <xf numFmtId="0" fontId="31" fillId="2" borderId="23" xfId="0" applyNumberFormat="1" applyFont="1" applyFill="1" applyBorder="1" applyAlignment="1">
      <alignment horizontal="right" vertical="center" wrapText="1"/>
    </xf>
    <xf numFmtId="0" fontId="31" fillId="2" borderId="24" xfId="0" applyNumberFormat="1" applyFont="1" applyFill="1" applyBorder="1" applyAlignment="1">
      <alignment horizontal="right" vertical="center" wrapText="1"/>
    </xf>
    <xf numFmtId="0" fontId="21" fillId="0" borderId="1" xfId="0" applyNumberFormat="1" applyFont="1" applyFill="1" applyBorder="1" applyAlignment="1">
      <alignment horizontal="left" vertical="center" wrapText="1" readingOrder="1"/>
    </xf>
    <xf numFmtId="0" fontId="18" fillId="0" borderId="21" xfId="0" applyNumberFormat="1" applyFont="1" applyFill="1" applyBorder="1" applyAlignment="1">
      <alignment vertical="top" wrapText="1"/>
    </xf>
    <xf numFmtId="0" fontId="18" fillId="0" borderId="2" xfId="0" applyNumberFormat="1" applyFont="1" applyFill="1" applyBorder="1" applyAlignment="1">
      <alignment vertical="top" wrapText="1"/>
    </xf>
    <xf numFmtId="0" fontId="21" fillId="0" borderId="1" xfId="0" applyNumberFormat="1" applyFont="1" applyFill="1" applyBorder="1" applyAlignment="1">
      <alignment horizontal="right" vertical="center" wrapText="1" readingOrder="1"/>
    </xf>
    <xf numFmtId="0" fontId="20" fillId="0" borderId="41" xfId="0" applyNumberFormat="1" applyFont="1" applyFill="1" applyBorder="1" applyAlignment="1">
      <alignment horizontal="center" vertical="center" wrapText="1" readingOrder="1"/>
    </xf>
    <xf numFmtId="0" fontId="18" fillId="0" borderId="42" xfId="0" applyNumberFormat="1" applyFont="1" applyFill="1" applyBorder="1" applyAlignment="1">
      <alignment vertical="top" wrapText="1"/>
    </xf>
    <xf numFmtId="0" fontId="18" fillId="0" borderId="43" xfId="0" applyNumberFormat="1" applyFont="1" applyFill="1" applyBorder="1" applyAlignment="1">
      <alignment vertical="top" wrapText="1"/>
    </xf>
    <xf numFmtId="187" fontId="21" fillId="0" borderId="1" xfId="0" applyNumberFormat="1" applyFont="1" applyFill="1" applyBorder="1" applyAlignment="1">
      <alignment horizontal="right" vertical="center" wrapText="1" readingOrder="1"/>
    </xf>
    <xf numFmtId="0" fontId="19" fillId="0" borderId="0" xfId="0" applyNumberFormat="1" applyFont="1" applyFill="1" applyBorder="1" applyAlignment="1">
      <alignment horizontal="center" vertical="center" wrapText="1" readingOrder="1"/>
    </xf>
    <xf numFmtId="0" fontId="18" fillId="0" borderId="0" xfId="0" applyFont="1" applyFill="1" applyBorder="1"/>
    <xf numFmtId="0" fontId="21" fillId="0" borderId="0" xfId="0" applyNumberFormat="1" applyFont="1" applyFill="1" applyBorder="1" applyAlignment="1">
      <alignment horizontal="center" vertical="center" wrapText="1" readingOrder="1"/>
    </xf>
    <xf numFmtId="0" fontId="20" fillId="2" borderId="1" xfId="0" applyNumberFormat="1" applyFont="1" applyFill="1" applyBorder="1" applyAlignment="1">
      <alignment horizontal="center" vertical="center" wrapText="1" readingOrder="1"/>
    </xf>
    <xf numFmtId="0" fontId="20" fillId="0" borderId="1" xfId="0" applyNumberFormat="1" applyFont="1" applyFill="1" applyBorder="1" applyAlignment="1">
      <alignment vertic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1428750</xdr:colOff>
      <xdr:row>44</xdr:row>
      <xdr:rowOff>76200</xdr:rowOff>
    </xdr:from>
    <xdr:to>
      <xdr:col>1</xdr:col>
      <xdr:colOff>1495425</xdr:colOff>
      <xdr:row>45</xdr:row>
      <xdr:rowOff>219075</xdr:rowOff>
    </xdr:to>
    <xdr:sp macro="" textlink="">
      <xdr:nvSpPr>
        <xdr:cNvPr id="2" name="วงเล็บปีกกาขวา 1"/>
        <xdr:cNvSpPr/>
      </xdr:nvSpPr>
      <xdr:spPr>
        <a:xfrm>
          <a:off x="1609725" y="11811000"/>
          <a:ext cx="66675" cy="4095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63</xdr:row>
      <xdr:rowOff>57150</xdr:rowOff>
    </xdr:from>
    <xdr:to>
      <xdr:col>6</xdr:col>
      <xdr:colOff>314325</xdr:colOff>
      <xdr:row>68</xdr:row>
      <xdr:rowOff>179382</xdr:rowOff>
    </xdr:to>
    <xdr:sp macro="" textlink="">
      <xdr:nvSpPr>
        <xdr:cNvPr id="6" name="TextBox 5"/>
        <xdr:cNvSpPr txBox="1"/>
      </xdr:nvSpPr>
      <xdr:spPr>
        <a:xfrm>
          <a:off x="85725" y="19802475"/>
          <a:ext cx="2162175" cy="10461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ผู้อำนวยการกองคลัง</a:t>
          </a:r>
        </a:p>
      </xdr:txBody>
    </xdr:sp>
    <xdr:clientData/>
  </xdr:twoCellAnchor>
  <xdr:twoCellAnchor>
    <xdr:from>
      <xdr:col>7</xdr:col>
      <xdr:colOff>647700</xdr:colOff>
      <xdr:row>63</xdr:row>
      <xdr:rowOff>228600</xdr:rowOff>
    </xdr:from>
    <xdr:to>
      <xdr:col>9</xdr:col>
      <xdr:colOff>523875</xdr:colOff>
      <xdr:row>69</xdr:row>
      <xdr:rowOff>47625</xdr:rowOff>
    </xdr:to>
    <xdr:sp macro="" textlink="">
      <xdr:nvSpPr>
        <xdr:cNvPr id="7" name="TextBox 6"/>
        <xdr:cNvSpPr txBox="1"/>
      </xdr:nvSpPr>
      <xdr:spPr>
        <a:xfrm>
          <a:off x="3524250" y="19973925"/>
          <a:ext cx="2724150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2028825</xdr:colOff>
      <xdr:row>63</xdr:row>
      <xdr:rowOff>38100</xdr:rowOff>
    </xdr:from>
    <xdr:to>
      <xdr:col>14</xdr:col>
      <xdr:colOff>371475</xdr:colOff>
      <xdr:row>67</xdr:row>
      <xdr:rowOff>152400</xdr:rowOff>
    </xdr:to>
    <xdr:sp macro="" textlink="">
      <xdr:nvSpPr>
        <xdr:cNvPr id="8" name="TextBox 7"/>
        <xdr:cNvSpPr txBox="1"/>
      </xdr:nvSpPr>
      <xdr:spPr>
        <a:xfrm>
          <a:off x="7753350" y="19783425"/>
          <a:ext cx="2009775" cy="857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2057400</xdr:colOff>
      <xdr:row>69</xdr:row>
      <xdr:rowOff>142875</xdr:rowOff>
    </xdr:from>
    <xdr:to>
      <xdr:col>14</xdr:col>
      <xdr:colOff>490537</xdr:colOff>
      <xdr:row>74</xdr:row>
      <xdr:rowOff>161925</xdr:rowOff>
    </xdr:to>
    <xdr:sp macro="" textlink="">
      <xdr:nvSpPr>
        <xdr:cNvPr id="9" name="TextBox 8"/>
        <xdr:cNvSpPr txBox="1"/>
      </xdr:nvSpPr>
      <xdr:spPr>
        <a:xfrm>
          <a:off x="7781925" y="20993100"/>
          <a:ext cx="2100262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showGridLines="0" topLeftCell="A50" zoomScale="120" zoomScaleNormal="120" workbookViewId="0">
      <pane xSplit="5" topLeftCell="F1" activePane="topRight" state="frozen"/>
      <selection pane="topRight" activeCell="A65" sqref="A65"/>
    </sheetView>
  </sheetViews>
  <sheetFormatPr defaultRowHeight="25.5" x14ac:dyDescent="0.7"/>
  <cols>
    <col min="1" max="1" width="42.625" style="2" customWidth="1"/>
    <col min="2" max="2" width="2.25" style="2" customWidth="1"/>
    <col min="3" max="3" width="11.125" style="2" customWidth="1"/>
    <col min="4" max="5" width="18" style="2" customWidth="1"/>
    <col min="6" max="6" width="15.375" style="9" customWidth="1"/>
    <col min="7" max="7" width="15.125" style="9" customWidth="1"/>
    <col min="8" max="8" width="13.75" style="9" customWidth="1"/>
    <col min="9" max="9" width="16.375" style="13" customWidth="1"/>
    <col min="10" max="10" width="16.375" style="14" customWidth="1"/>
    <col min="11" max="11" width="16.375" style="10" customWidth="1"/>
    <col min="12" max="12" width="15.25" style="15" bestFit="1" customWidth="1"/>
    <col min="13" max="13" width="14.125" style="15" bestFit="1" customWidth="1"/>
    <col min="14" max="16384" width="9" style="2"/>
  </cols>
  <sheetData>
    <row r="1" spans="1:13" ht="19.5" customHeight="1" x14ac:dyDescent="0.7">
      <c r="A1" s="1"/>
    </row>
    <row r="2" spans="1:13" ht="22.5" customHeight="1" x14ac:dyDescent="0.7">
      <c r="A2" s="164" t="s">
        <v>0</v>
      </c>
      <c r="B2" s="165"/>
      <c r="C2" s="165"/>
      <c r="D2" s="165"/>
      <c r="E2" s="165"/>
    </row>
    <row r="3" spans="1:13" ht="22.5" customHeight="1" x14ac:dyDescent="0.7">
      <c r="A3" s="166" t="s">
        <v>1</v>
      </c>
      <c r="B3" s="165"/>
      <c r="C3" s="165"/>
      <c r="D3" s="165"/>
      <c r="E3" s="165"/>
    </row>
    <row r="4" spans="1:13" ht="22.5" customHeight="1" x14ac:dyDescent="0.7">
      <c r="A4" s="166" t="s">
        <v>2</v>
      </c>
      <c r="B4" s="165"/>
      <c r="C4" s="165"/>
      <c r="D4" s="165"/>
      <c r="E4" s="165"/>
    </row>
    <row r="5" spans="1:13" ht="22.5" customHeight="1" x14ac:dyDescent="0.7">
      <c r="A5" s="167" t="s">
        <v>3</v>
      </c>
      <c r="B5" s="165"/>
      <c r="C5" s="165"/>
      <c r="D5" s="165"/>
      <c r="E5" s="165"/>
    </row>
    <row r="6" spans="1:13" ht="18" customHeight="1" x14ac:dyDescent="0.7"/>
    <row r="7" spans="1:13" x14ac:dyDescent="0.7">
      <c r="A7" s="168" t="s">
        <v>4</v>
      </c>
      <c r="B7" s="169"/>
      <c r="C7" s="4" t="s">
        <v>5</v>
      </c>
      <c r="D7" s="148" t="s">
        <v>6</v>
      </c>
      <c r="E7" s="148" t="s">
        <v>7</v>
      </c>
      <c r="F7" s="162"/>
      <c r="G7" s="11"/>
    </row>
    <row r="8" spans="1:13" x14ac:dyDescent="0.7">
      <c r="A8" s="170" t="s">
        <v>8</v>
      </c>
      <c r="B8" s="169"/>
      <c r="C8" s="5" t="s">
        <v>9</v>
      </c>
      <c r="D8" s="149">
        <f>SUM(F8+I8-J8)</f>
        <v>1738.7000000000116</v>
      </c>
      <c r="E8" s="149">
        <v>0</v>
      </c>
      <c r="F8" s="163">
        <v>7996.25</v>
      </c>
      <c r="I8" s="13">
        <v>94047.1</v>
      </c>
      <c r="J8" s="14">
        <v>100304.65</v>
      </c>
    </row>
    <row r="9" spans="1:13" x14ac:dyDescent="0.7">
      <c r="A9" s="170" t="s">
        <v>10</v>
      </c>
      <c r="B9" s="169"/>
      <c r="C9" s="5" t="s">
        <v>11</v>
      </c>
      <c r="D9" s="149">
        <f t="shared" ref="D9:D15" si="0">SUM(F9+I9-J9)</f>
        <v>20822175.719999999</v>
      </c>
      <c r="E9" s="149">
        <v>0</v>
      </c>
      <c r="F9" s="163">
        <v>25172206.879999999</v>
      </c>
      <c r="I9" s="13">
        <v>152831.04000000001</v>
      </c>
      <c r="J9" s="14">
        <v>4502862.2</v>
      </c>
    </row>
    <row r="10" spans="1:13" x14ac:dyDescent="0.7">
      <c r="A10" s="170" t="s">
        <v>12</v>
      </c>
      <c r="B10" s="169"/>
      <c r="C10" s="5" t="s">
        <v>11</v>
      </c>
      <c r="D10" s="149">
        <f t="shared" si="0"/>
        <v>722884.86</v>
      </c>
      <c r="E10" s="149">
        <v>0</v>
      </c>
      <c r="F10" s="163">
        <v>721297.94</v>
      </c>
      <c r="I10" s="13">
        <v>1586.92</v>
      </c>
    </row>
    <row r="11" spans="1:13" x14ac:dyDescent="0.7">
      <c r="A11" s="170" t="s">
        <v>13</v>
      </c>
      <c r="B11" s="169"/>
      <c r="C11" s="5" t="s">
        <v>11</v>
      </c>
      <c r="D11" s="149">
        <f t="shared" si="0"/>
        <v>5527350.0099999998</v>
      </c>
      <c r="E11" s="149">
        <v>0</v>
      </c>
      <c r="F11" s="163">
        <v>1522718.8</v>
      </c>
      <c r="I11" s="13">
        <v>4004631.21</v>
      </c>
    </row>
    <row r="12" spans="1:13" x14ac:dyDescent="0.7">
      <c r="A12" s="170" t="s">
        <v>14</v>
      </c>
      <c r="B12" s="169"/>
      <c r="C12" s="5" t="s">
        <v>11</v>
      </c>
      <c r="D12" s="149">
        <f t="shared" si="0"/>
        <v>6647151.3799999999</v>
      </c>
      <c r="E12" s="149">
        <v>0</v>
      </c>
      <c r="F12" s="163">
        <v>7152113.3799999999</v>
      </c>
      <c r="J12" s="14">
        <v>504962</v>
      </c>
    </row>
    <row r="13" spans="1:13" x14ac:dyDescent="0.7">
      <c r="A13" s="170" t="s">
        <v>15</v>
      </c>
      <c r="B13" s="169"/>
      <c r="C13" s="5" t="s">
        <v>16</v>
      </c>
      <c r="D13" s="149">
        <f t="shared" si="0"/>
        <v>0</v>
      </c>
      <c r="E13" s="149">
        <v>0</v>
      </c>
      <c r="F13" s="163">
        <v>7000</v>
      </c>
      <c r="I13" s="13">
        <v>119260</v>
      </c>
      <c r="J13" s="14">
        <v>126260</v>
      </c>
    </row>
    <row r="14" spans="1:13" x14ac:dyDescent="0.7">
      <c r="A14" s="170" t="s">
        <v>17</v>
      </c>
      <c r="B14" s="169"/>
      <c r="C14" s="5" t="s">
        <v>18</v>
      </c>
      <c r="D14" s="149">
        <f t="shared" si="0"/>
        <v>0</v>
      </c>
      <c r="E14" s="149">
        <v>0</v>
      </c>
      <c r="F14" s="163">
        <v>2024500</v>
      </c>
      <c r="J14" s="14">
        <v>2024500</v>
      </c>
    </row>
    <row r="15" spans="1:13" x14ac:dyDescent="0.7">
      <c r="A15" s="170" t="s">
        <v>19</v>
      </c>
      <c r="B15" s="169"/>
      <c r="C15" s="5" t="s">
        <v>20</v>
      </c>
      <c r="D15" s="149">
        <f t="shared" si="0"/>
        <v>324000</v>
      </c>
      <c r="E15" s="149">
        <v>0</v>
      </c>
      <c r="F15" s="163">
        <v>324000</v>
      </c>
    </row>
    <row r="16" spans="1:13" x14ac:dyDescent="0.7">
      <c r="A16" s="170" t="s">
        <v>21</v>
      </c>
      <c r="B16" s="169"/>
      <c r="C16" s="5" t="s">
        <v>22</v>
      </c>
      <c r="D16" s="149">
        <v>0</v>
      </c>
      <c r="E16" s="149">
        <f>SUM(G16+I16-J16)</f>
        <v>4386998.16</v>
      </c>
      <c r="F16" s="163"/>
      <c r="G16" s="9">
        <v>2231000</v>
      </c>
      <c r="I16" s="13">
        <v>4386998.16</v>
      </c>
      <c r="J16" s="14">
        <v>2231000</v>
      </c>
      <c r="L16" s="15">
        <v>4386998.16</v>
      </c>
      <c r="M16" s="15">
        <v>2231000</v>
      </c>
    </row>
    <row r="17" spans="1:13" s="3" customFormat="1" x14ac:dyDescent="0.7">
      <c r="A17" s="170" t="s">
        <v>100</v>
      </c>
      <c r="B17" s="169"/>
      <c r="C17" s="5">
        <v>21020000</v>
      </c>
      <c r="D17" s="149">
        <v>0</v>
      </c>
      <c r="E17" s="149">
        <f>SUM(G17+I17-J17)</f>
        <v>0</v>
      </c>
      <c r="F17" s="163"/>
      <c r="G17" s="9"/>
      <c r="H17" s="9"/>
      <c r="I17" s="13"/>
      <c r="J17" s="14"/>
      <c r="K17" s="10"/>
      <c r="L17" s="15"/>
      <c r="M17" s="15"/>
    </row>
    <row r="18" spans="1:13" x14ac:dyDescent="0.7">
      <c r="A18" s="170" t="s">
        <v>23</v>
      </c>
      <c r="B18" s="169"/>
      <c r="C18" s="5" t="s">
        <v>24</v>
      </c>
      <c r="D18" s="149">
        <v>0</v>
      </c>
      <c r="E18" s="149">
        <f t="shared" ref="E18:E47" si="1">SUM(G18+I18-J18)</f>
        <v>26062.26</v>
      </c>
      <c r="F18" s="163"/>
      <c r="G18" s="9">
        <v>6316.44</v>
      </c>
      <c r="I18" s="13">
        <v>26062.26</v>
      </c>
      <c r="J18" s="14">
        <v>6316.44</v>
      </c>
    </row>
    <row r="19" spans="1:13" x14ac:dyDescent="0.7">
      <c r="A19" s="170" t="s">
        <v>25</v>
      </c>
      <c r="B19" s="169"/>
      <c r="C19" s="5" t="s">
        <v>26</v>
      </c>
      <c r="D19" s="149">
        <v>0</v>
      </c>
      <c r="E19" s="149">
        <f t="shared" si="1"/>
        <v>648469.48</v>
      </c>
      <c r="F19" s="163"/>
      <c r="G19" s="9">
        <v>612219.48</v>
      </c>
      <c r="I19" s="13">
        <v>71500</v>
      </c>
      <c r="J19" s="14">
        <v>35250</v>
      </c>
    </row>
    <row r="20" spans="1:13" x14ac:dyDescent="0.7">
      <c r="A20" s="170" t="s">
        <v>27</v>
      </c>
      <c r="B20" s="169"/>
      <c r="C20" s="5" t="s">
        <v>28</v>
      </c>
      <c r="D20" s="149">
        <v>0</v>
      </c>
      <c r="E20" s="149">
        <f t="shared" si="1"/>
        <v>0</v>
      </c>
      <c r="F20" s="163"/>
      <c r="G20" s="9">
        <v>5478</v>
      </c>
      <c r="I20" s="13">
        <v>5478</v>
      </c>
      <c r="J20" s="14">
        <v>10956</v>
      </c>
    </row>
    <row r="21" spans="1:13" x14ac:dyDescent="0.7">
      <c r="A21" s="170" t="s">
        <v>29</v>
      </c>
      <c r="B21" s="169"/>
      <c r="C21" s="5" t="s">
        <v>30</v>
      </c>
      <c r="D21" s="149">
        <v>0</v>
      </c>
      <c r="E21" s="149">
        <f t="shared" si="1"/>
        <v>1046884.86</v>
      </c>
      <c r="F21" s="163"/>
      <c r="G21" s="9">
        <v>1045297.94</v>
      </c>
      <c r="I21" s="13">
        <v>1586.92</v>
      </c>
    </row>
    <row r="22" spans="1:13" x14ac:dyDescent="0.7">
      <c r="A22" s="170" t="s">
        <v>31</v>
      </c>
      <c r="B22" s="169"/>
      <c r="C22" s="5" t="s">
        <v>32</v>
      </c>
      <c r="D22" s="149">
        <v>0</v>
      </c>
      <c r="E22" s="149">
        <f t="shared" si="1"/>
        <v>7515534.1799999997</v>
      </c>
      <c r="F22" s="163"/>
      <c r="G22" s="9">
        <v>7747034.1799999997</v>
      </c>
      <c r="I22" s="13">
        <v>206500</v>
      </c>
      <c r="J22" s="14">
        <v>438000</v>
      </c>
    </row>
    <row r="23" spans="1:13" x14ac:dyDescent="0.7">
      <c r="A23" s="170" t="s">
        <v>33</v>
      </c>
      <c r="B23" s="169"/>
      <c r="C23" s="5" t="s">
        <v>34</v>
      </c>
      <c r="D23" s="149">
        <v>0</v>
      </c>
      <c r="E23" s="149">
        <f t="shared" si="1"/>
        <v>12783287.789999999</v>
      </c>
      <c r="F23" s="163"/>
      <c r="G23" s="9">
        <v>12783287.789999999</v>
      </c>
    </row>
    <row r="24" spans="1:13" x14ac:dyDescent="0.7">
      <c r="A24" s="170" t="s">
        <v>35</v>
      </c>
      <c r="B24" s="169"/>
      <c r="C24" s="5" t="s">
        <v>36</v>
      </c>
      <c r="D24" s="149">
        <v>0</v>
      </c>
      <c r="E24" s="149">
        <f t="shared" si="1"/>
        <v>114029.33</v>
      </c>
      <c r="F24" s="163"/>
      <c r="G24" s="9">
        <v>114029.33</v>
      </c>
    </row>
    <row r="25" spans="1:13" x14ac:dyDescent="0.7">
      <c r="A25" s="170" t="s">
        <v>37</v>
      </c>
      <c r="B25" s="169"/>
      <c r="C25" s="5" t="s">
        <v>38</v>
      </c>
      <c r="D25" s="149">
        <v>0</v>
      </c>
      <c r="E25" s="149">
        <f t="shared" si="1"/>
        <v>34620</v>
      </c>
      <c r="F25" s="163"/>
      <c r="G25" s="9">
        <v>30978.9</v>
      </c>
      <c r="I25" s="13">
        <v>3641.1</v>
      </c>
    </row>
    <row r="26" spans="1:13" x14ac:dyDescent="0.7">
      <c r="A26" s="170" t="s">
        <v>39</v>
      </c>
      <c r="B26" s="169"/>
      <c r="C26" s="5" t="s">
        <v>40</v>
      </c>
      <c r="D26" s="149">
        <v>0</v>
      </c>
      <c r="E26" s="149">
        <f t="shared" si="1"/>
        <v>13167</v>
      </c>
      <c r="F26" s="163"/>
      <c r="G26" s="9">
        <v>13167</v>
      </c>
    </row>
    <row r="27" spans="1:13" x14ac:dyDescent="0.7">
      <c r="A27" s="170" t="s">
        <v>41</v>
      </c>
      <c r="B27" s="169"/>
      <c r="C27" s="5" t="s">
        <v>42</v>
      </c>
      <c r="D27" s="149">
        <v>0</v>
      </c>
      <c r="E27" s="149">
        <f t="shared" si="1"/>
        <v>1707.2</v>
      </c>
      <c r="F27" s="163"/>
      <c r="G27" s="9">
        <v>1164</v>
      </c>
      <c r="I27" s="13">
        <v>543.20000000000005</v>
      </c>
    </row>
    <row r="28" spans="1:13" x14ac:dyDescent="0.7">
      <c r="A28" s="170" t="s">
        <v>43</v>
      </c>
      <c r="B28" s="169"/>
      <c r="C28" s="5" t="s">
        <v>44</v>
      </c>
      <c r="D28" s="149">
        <v>0</v>
      </c>
      <c r="E28" s="149">
        <f t="shared" si="1"/>
        <v>1560</v>
      </c>
      <c r="F28" s="163"/>
      <c r="G28" s="9">
        <v>1510</v>
      </c>
      <c r="I28" s="13">
        <v>50</v>
      </c>
    </row>
    <row r="29" spans="1:13" x14ac:dyDescent="0.7">
      <c r="A29" s="170" t="s">
        <v>45</v>
      </c>
      <c r="B29" s="169"/>
      <c r="C29" s="5" t="s">
        <v>46</v>
      </c>
      <c r="D29" s="149">
        <v>0</v>
      </c>
      <c r="E29" s="149">
        <f t="shared" si="1"/>
        <v>6759</v>
      </c>
      <c r="F29" s="163"/>
      <c r="G29" s="9">
        <v>6573</v>
      </c>
      <c r="I29" s="13">
        <v>186</v>
      </c>
    </row>
    <row r="30" spans="1:13" s="12" customFormat="1" x14ac:dyDescent="0.7">
      <c r="A30" s="170" t="s">
        <v>102</v>
      </c>
      <c r="B30" s="169"/>
      <c r="C30" s="5">
        <v>41220002</v>
      </c>
      <c r="D30" s="149">
        <v>0</v>
      </c>
      <c r="E30" s="149">
        <f t="shared" ref="E30" si="2">SUM(G30+I30-J30)</f>
        <v>1000</v>
      </c>
      <c r="F30" s="163"/>
      <c r="G30" s="9"/>
      <c r="H30" s="9"/>
      <c r="I30" s="13">
        <v>1000</v>
      </c>
      <c r="J30" s="14"/>
      <c r="K30" s="10"/>
      <c r="L30" s="15"/>
      <c r="M30" s="15"/>
    </row>
    <row r="31" spans="1:13" x14ac:dyDescent="0.7">
      <c r="A31" s="170" t="s">
        <v>47</v>
      </c>
      <c r="B31" s="169"/>
      <c r="C31" s="5" t="s">
        <v>48</v>
      </c>
      <c r="D31" s="149">
        <v>0</v>
      </c>
      <c r="E31" s="149">
        <f t="shared" si="1"/>
        <v>71424.460000000006</v>
      </c>
      <c r="F31" s="163"/>
      <c r="G31" s="9">
        <v>65949.460000000006</v>
      </c>
      <c r="I31" s="13">
        <v>5475</v>
      </c>
    </row>
    <row r="32" spans="1:13" x14ac:dyDescent="0.7">
      <c r="A32" s="170" t="s">
        <v>49</v>
      </c>
      <c r="B32" s="169"/>
      <c r="C32" s="5" t="s">
        <v>50</v>
      </c>
      <c r="D32" s="149">
        <v>0</v>
      </c>
      <c r="E32" s="149">
        <f t="shared" si="1"/>
        <v>520</v>
      </c>
      <c r="F32" s="163"/>
      <c r="G32" s="9">
        <v>440</v>
      </c>
      <c r="I32" s="13">
        <v>80</v>
      </c>
    </row>
    <row r="33" spans="1:13" x14ac:dyDescent="0.7">
      <c r="A33" s="170" t="s">
        <v>51</v>
      </c>
      <c r="B33" s="169"/>
      <c r="C33" s="5" t="s">
        <v>52</v>
      </c>
      <c r="D33" s="149">
        <v>0</v>
      </c>
      <c r="E33" s="149">
        <f t="shared" si="1"/>
        <v>155803.34</v>
      </c>
      <c r="F33" s="163"/>
      <c r="G33" s="9">
        <v>103276.95</v>
      </c>
      <c r="I33" s="13">
        <v>52526.39</v>
      </c>
    </row>
    <row r="34" spans="1:13" s="12" customFormat="1" x14ac:dyDescent="0.7">
      <c r="A34" s="170" t="s">
        <v>103</v>
      </c>
      <c r="B34" s="169"/>
      <c r="C34" s="5">
        <v>41300004</v>
      </c>
      <c r="D34" s="149">
        <v>0</v>
      </c>
      <c r="E34" s="149">
        <f t="shared" ref="E34" si="3">SUM(G34+I34-J34)</f>
        <v>282</v>
      </c>
      <c r="F34" s="163"/>
      <c r="G34" s="9"/>
      <c r="H34" s="9"/>
      <c r="I34" s="13">
        <v>282</v>
      </c>
      <c r="J34" s="14"/>
      <c r="K34" s="10"/>
      <c r="L34" s="15"/>
      <c r="M34" s="15"/>
    </row>
    <row r="35" spans="1:13" x14ac:dyDescent="0.7">
      <c r="A35" s="170" t="s">
        <v>53</v>
      </c>
      <c r="B35" s="169"/>
      <c r="C35" s="5" t="s">
        <v>54</v>
      </c>
      <c r="D35" s="149">
        <v>0</v>
      </c>
      <c r="E35" s="149">
        <f t="shared" si="1"/>
        <v>300</v>
      </c>
      <c r="F35" s="163"/>
      <c r="G35" s="9">
        <v>300</v>
      </c>
    </row>
    <row r="36" spans="1:13" x14ac:dyDescent="0.7">
      <c r="A36" s="170" t="s">
        <v>55</v>
      </c>
      <c r="B36" s="169"/>
      <c r="C36" s="5" t="s">
        <v>56</v>
      </c>
      <c r="D36" s="149">
        <v>0</v>
      </c>
      <c r="E36" s="149">
        <f t="shared" si="1"/>
        <v>467670.94999999995</v>
      </c>
      <c r="F36" s="163"/>
      <c r="G36" s="9">
        <v>433018.47</v>
      </c>
      <c r="I36" s="13">
        <v>34652.480000000003</v>
      </c>
    </row>
    <row r="37" spans="1:13" x14ac:dyDescent="0.7">
      <c r="A37" s="170" t="s">
        <v>57</v>
      </c>
      <c r="B37" s="169"/>
      <c r="C37" s="5" t="s">
        <v>58</v>
      </c>
      <c r="D37" s="149">
        <v>0</v>
      </c>
      <c r="E37" s="149">
        <f t="shared" si="1"/>
        <v>8991599.8399999999</v>
      </c>
      <c r="F37" s="163"/>
      <c r="G37" s="9">
        <v>8178877</v>
      </c>
      <c r="I37" s="13">
        <v>812722.84</v>
      </c>
    </row>
    <row r="38" spans="1:13" x14ac:dyDescent="0.7">
      <c r="A38" s="170" t="s">
        <v>59</v>
      </c>
      <c r="B38" s="169"/>
      <c r="C38" s="5" t="s">
        <v>60</v>
      </c>
      <c r="D38" s="149">
        <v>0</v>
      </c>
      <c r="E38" s="149">
        <f t="shared" si="1"/>
        <v>2834312.39</v>
      </c>
      <c r="F38" s="163"/>
      <c r="G38" s="9">
        <v>2425900.37</v>
      </c>
      <c r="I38" s="13">
        <v>408412.02</v>
      </c>
    </row>
    <row r="39" spans="1:13" x14ac:dyDescent="0.7">
      <c r="A39" s="170" t="s">
        <v>61</v>
      </c>
      <c r="B39" s="169"/>
      <c r="C39" s="5" t="s">
        <v>62</v>
      </c>
      <c r="D39" s="149">
        <v>0</v>
      </c>
      <c r="E39" s="149">
        <f t="shared" si="1"/>
        <v>116285.52</v>
      </c>
      <c r="F39" s="163"/>
      <c r="G39" s="9">
        <v>92727.72</v>
      </c>
      <c r="I39" s="13">
        <v>23557.8</v>
      </c>
    </row>
    <row r="40" spans="1:13" x14ac:dyDescent="0.7">
      <c r="A40" s="170" t="s">
        <v>63</v>
      </c>
      <c r="B40" s="169"/>
      <c r="C40" s="5" t="s">
        <v>64</v>
      </c>
      <c r="D40" s="149">
        <v>0</v>
      </c>
      <c r="E40" s="149">
        <f t="shared" si="1"/>
        <v>5329796.1999999993</v>
      </c>
      <c r="F40" s="163"/>
      <c r="G40" s="9">
        <v>4858853.8099999996</v>
      </c>
      <c r="I40" s="13">
        <v>470942.39</v>
      </c>
    </row>
    <row r="41" spans="1:13" x14ac:dyDescent="0.7">
      <c r="A41" s="170" t="s">
        <v>65</v>
      </c>
      <c r="B41" s="169"/>
      <c r="C41" s="5" t="s">
        <v>66</v>
      </c>
      <c r="D41" s="149">
        <v>0</v>
      </c>
      <c r="E41" s="149">
        <f t="shared" si="1"/>
        <v>81</v>
      </c>
      <c r="F41" s="163"/>
      <c r="G41" s="9">
        <v>18</v>
      </c>
      <c r="I41" s="13">
        <v>63</v>
      </c>
    </row>
    <row r="42" spans="1:13" x14ac:dyDescent="0.7">
      <c r="A42" s="170" t="s">
        <v>67</v>
      </c>
      <c r="B42" s="169"/>
      <c r="C42" s="5" t="s">
        <v>68</v>
      </c>
      <c r="D42" s="149">
        <v>0</v>
      </c>
      <c r="E42" s="149">
        <f t="shared" si="1"/>
        <v>2984419.29</v>
      </c>
      <c r="F42" s="163"/>
      <c r="G42" s="9">
        <v>2947287.06</v>
      </c>
      <c r="I42" s="13">
        <v>37132.230000000003</v>
      </c>
    </row>
    <row r="43" spans="1:13" x14ac:dyDescent="0.7">
      <c r="A43" s="170" t="s">
        <v>69</v>
      </c>
      <c r="B43" s="169"/>
      <c r="C43" s="5" t="s">
        <v>70</v>
      </c>
      <c r="D43" s="149">
        <v>0</v>
      </c>
      <c r="E43" s="149">
        <f t="shared" si="1"/>
        <v>689365.58</v>
      </c>
      <c r="F43" s="163"/>
      <c r="G43" s="9">
        <v>689365.58</v>
      </c>
    </row>
    <row r="44" spans="1:13" x14ac:dyDescent="0.7">
      <c r="A44" s="170" t="s">
        <v>71</v>
      </c>
      <c r="B44" s="169"/>
      <c r="C44" s="5" t="s">
        <v>72</v>
      </c>
      <c r="D44" s="149">
        <v>0</v>
      </c>
      <c r="E44" s="149">
        <f t="shared" si="1"/>
        <v>2191</v>
      </c>
      <c r="F44" s="163"/>
      <c r="G44" s="9">
        <v>2191</v>
      </c>
    </row>
    <row r="45" spans="1:13" x14ac:dyDescent="0.7">
      <c r="A45" s="170" t="s">
        <v>73</v>
      </c>
      <c r="B45" s="169"/>
      <c r="C45" s="5" t="s">
        <v>74</v>
      </c>
      <c r="D45" s="149">
        <v>0</v>
      </c>
      <c r="E45" s="149">
        <f t="shared" si="1"/>
        <v>743143</v>
      </c>
      <c r="F45" s="163"/>
      <c r="G45" s="9">
        <v>687458</v>
      </c>
      <c r="I45" s="13">
        <v>55685</v>
      </c>
    </row>
    <row r="46" spans="1:13" x14ac:dyDescent="0.7">
      <c r="A46" s="170" t="s">
        <v>75</v>
      </c>
      <c r="B46" s="169"/>
      <c r="C46" s="5" t="s">
        <v>76</v>
      </c>
      <c r="D46" s="149">
        <v>0</v>
      </c>
      <c r="E46" s="149">
        <f t="shared" si="1"/>
        <v>1030</v>
      </c>
      <c r="F46" s="163"/>
      <c r="G46" s="9">
        <v>520</v>
      </c>
      <c r="I46" s="13">
        <v>510</v>
      </c>
    </row>
    <row r="47" spans="1:13" x14ac:dyDescent="0.7">
      <c r="A47" s="170" t="s">
        <v>77</v>
      </c>
      <c r="B47" s="169"/>
      <c r="C47" s="5" t="s">
        <v>78</v>
      </c>
      <c r="D47" s="149">
        <v>0</v>
      </c>
      <c r="E47" s="149">
        <f t="shared" si="1"/>
        <v>20541354</v>
      </c>
      <c r="F47" s="163"/>
      <c r="G47" s="9">
        <v>19978022</v>
      </c>
      <c r="I47" s="13">
        <v>563332</v>
      </c>
    </row>
    <row r="48" spans="1:13" x14ac:dyDescent="0.7">
      <c r="A48" s="170" t="s">
        <v>79</v>
      </c>
      <c r="B48" s="169"/>
      <c r="C48" s="5" t="s">
        <v>80</v>
      </c>
      <c r="D48" s="149">
        <f t="shared" ref="D48:D58" si="4">SUM(F48+I48-J48)</f>
        <v>13624042</v>
      </c>
      <c r="E48" s="149">
        <v>0</v>
      </c>
      <c r="F48" s="163">
        <v>12545386</v>
      </c>
      <c r="I48" s="13">
        <v>1078656</v>
      </c>
    </row>
    <row r="49" spans="1:13" x14ac:dyDescent="0.7">
      <c r="A49" s="170" t="s">
        <v>81</v>
      </c>
      <c r="B49" s="169"/>
      <c r="C49" s="5" t="s">
        <v>82</v>
      </c>
      <c r="D49" s="149">
        <f t="shared" si="4"/>
        <v>2571120</v>
      </c>
      <c r="E49" s="149">
        <v>0</v>
      </c>
      <c r="F49" s="163">
        <v>2356860</v>
      </c>
      <c r="I49" s="13">
        <v>214260</v>
      </c>
    </row>
    <row r="50" spans="1:13" x14ac:dyDescent="0.7">
      <c r="A50" s="170" t="s">
        <v>83</v>
      </c>
      <c r="B50" s="169"/>
      <c r="C50" s="5" t="s">
        <v>84</v>
      </c>
      <c r="D50" s="149">
        <f t="shared" si="4"/>
        <v>6046064</v>
      </c>
      <c r="E50" s="149">
        <v>0</v>
      </c>
      <c r="F50" s="163">
        <v>5535624</v>
      </c>
      <c r="I50" s="13">
        <v>510440</v>
      </c>
    </row>
    <row r="51" spans="1:13" x14ac:dyDescent="0.7">
      <c r="A51" s="170" t="s">
        <v>85</v>
      </c>
      <c r="B51" s="169"/>
      <c r="C51" s="5" t="s">
        <v>86</v>
      </c>
      <c r="D51" s="149">
        <f t="shared" si="4"/>
        <v>833370</v>
      </c>
      <c r="E51" s="149">
        <v>0</v>
      </c>
      <c r="F51" s="163">
        <v>238070</v>
      </c>
      <c r="I51" s="13">
        <v>595300</v>
      </c>
    </row>
    <row r="52" spans="1:13" x14ac:dyDescent="0.7">
      <c r="A52" s="170" t="s">
        <v>87</v>
      </c>
      <c r="B52" s="169"/>
      <c r="C52" s="5" t="s">
        <v>88</v>
      </c>
      <c r="D52" s="149">
        <f t="shared" si="4"/>
        <v>2635627.25</v>
      </c>
      <c r="E52" s="149">
        <v>0</v>
      </c>
      <c r="F52" s="163">
        <v>2176131.25</v>
      </c>
      <c r="I52" s="13">
        <v>459496</v>
      </c>
    </row>
    <row r="53" spans="1:13" x14ac:dyDescent="0.7">
      <c r="A53" s="170" t="s">
        <v>89</v>
      </c>
      <c r="B53" s="169"/>
      <c r="C53" s="5" t="s">
        <v>90</v>
      </c>
      <c r="D53" s="149">
        <f t="shared" si="4"/>
        <v>2253046.6</v>
      </c>
      <c r="E53" s="149">
        <v>0</v>
      </c>
      <c r="F53" s="163">
        <v>1629364.96</v>
      </c>
      <c r="I53" s="13">
        <v>623681.64</v>
      </c>
    </row>
    <row r="54" spans="1:13" x14ac:dyDescent="0.7">
      <c r="A54" s="170" t="s">
        <v>91</v>
      </c>
      <c r="B54" s="169"/>
      <c r="C54" s="5" t="s">
        <v>92</v>
      </c>
      <c r="D54" s="149">
        <f t="shared" si="4"/>
        <v>298830.90999999997</v>
      </c>
      <c r="E54" s="149">
        <v>0</v>
      </c>
      <c r="F54" s="163">
        <v>263325.62</v>
      </c>
      <c r="I54" s="13">
        <v>35505.29</v>
      </c>
    </row>
    <row r="55" spans="1:13" x14ac:dyDescent="0.7">
      <c r="A55" s="170" t="s">
        <v>93</v>
      </c>
      <c r="B55" s="169"/>
      <c r="C55" s="5" t="s">
        <v>94</v>
      </c>
      <c r="D55" s="149">
        <f t="shared" si="4"/>
        <v>116756.4</v>
      </c>
      <c r="E55" s="149">
        <v>0</v>
      </c>
      <c r="F55" s="163">
        <v>98666.4</v>
      </c>
      <c r="I55" s="13">
        <v>18090</v>
      </c>
    </row>
    <row r="56" spans="1:13" x14ac:dyDescent="0.7">
      <c r="A56" s="170" t="s">
        <v>95</v>
      </c>
      <c r="B56" s="169"/>
      <c r="C56" s="5" t="s">
        <v>96</v>
      </c>
      <c r="D56" s="149">
        <f t="shared" si="4"/>
        <v>5352500</v>
      </c>
      <c r="E56" s="149">
        <v>0</v>
      </c>
      <c r="F56" s="163">
        <v>1639000</v>
      </c>
      <c r="I56" s="13">
        <v>3713500</v>
      </c>
    </row>
    <row r="57" spans="1:13" s="3" customFormat="1" x14ac:dyDescent="0.7">
      <c r="A57" s="170" t="s">
        <v>101</v>
      </c>
      <c r="B57" s="169"/>
      <c r="C57" s="5">
        <v>55100000</v>
      </c>
      <c r="D57" s="149">
        <f t="shared" ref="D57" si="5">SUM(F57+I57-J57)</f>
        <v>25000</v>
      </c>
      <c r="E57" s="149">
        <v>0</v>
      </c>
      <c r="F57" s="163"/>
      <c r="G57" s="9"/>
      <c r="H57" s="9"/>
      <c r="I57" s="13">
        <v>25000</v>
      </c>
      <c r="J57" s="14"/>
      <c r="K57" s="10"/>
      <c r="L57" s="15"/>
      <c r="M57" s="15"/>
    </row>
    <row r="58" spans="1:13" x14ac:dyDescent="0.7">
      <c r="A58" s="170" t="s">
        <v>97</v>
      </c>
      <c r="B58" s="169"/>
      <c r="C58" s="5" t="s">
        <v>98</v>
      </c>
      <c r="D58" s="149">
        <f t="shared" si="4"/>
        <v>1708000</v>
      </c>
      <c r="E58" s="149">
        <v>0</v>
      </c>
      <c r="F58" s="163">
        <v>1648000</v>
      </c>
      <c r="I58" s="13">
        <v>60000</v>
      </c>
    </row>
    <row r="59" spans="1:13" x14ac:dyDescent="0.7">
      <c r="A59" s="171" t="s">
        <v>99</v>
      </c>
      <c r="B59" s="172"/>
      <c r="C59" s="173"/>
      <c r="D59" s="150">
        <f>SUM(D8:D58)</f>
        <v>69509657.829999998</v>
      </c>
      <c r="E59" s="150">
        <f>SUM(E8:E58)</f>
        <v>69509657.829999983</v>
      </c>
      <c r="F59" s="163">
        <f>SUM(F8:F58)</f>
        <v>65062261.479999997</v>
      </c>
      <c r="G59" s="9">
        <f>SUM(G8:G58)</f>
        <v>65062261.479999997</v>
      </c>
    </row>
    <row r="60" spans="1:13" ht="0" hidden="1" customHeight="1" x14ac:dyDescent="0.7"/>
    <row r="61" spans="1:13" x14ac:dyDescent="0.7">
      <c r="A61" s="171" t="s">
        <v>99</v>
      </c>
      <c r="B61" s="172"/>
      <c r="C61" s="173"/>
      <c r="D61" s="7">
        <v>65062261.479999997</v>
      </c>
      <c r="E61" s="8">
        <v>65062261.479999997</v>
      </c>
    </row>
    <row r="63" spans="1:13" x14ac:dyDescent="0.7">
      <c r="C63" s="2" t="s">
        <v>105</v>
      </c>
      <c r="D63" s="16">
        <f>SUM(D48:D58)</f>
        <v>35464357.159999996</v>
      </c>
    </row>
    <row r="64" spans="1:13" x14ac:dyDescent="0.7">
      <c r="C64" s="2" t="s">
        <v>104</v>
      </c>
      <c r="D64" s="16">
        <f>SUM(E24:E47)</f>
        <v>43102421.099999994</v>
      </c>
    </row>
    <row r="65" spans="4:4" x14ac:dyDescent="0.7">
      <c r="D65" s="17">
        <f>SUM(D64-D63)</f>
        <v>7638063.9399999976</v>
      </c>
    </row>
  </sheetData>
  <mergeCells count="58">
    <mergeCell ref="A34:B34"/>
    <mergeCell ref="A61:C61"/>
    <mergeCell ref="A56:B56"/>
    <mergeCell ref="A58:B58"/>
    <mergeCell ref="A59:C59"/>
    <mergeCell ref="A53:B53"/>
    <mergeCell ref="A54:B54"/>
    <mergeCell ref="A55:B55"/>
    <mergeCell ref="A57:B57"/>
    <mergeCell ref="A50:B50"/>
    <mergeCell ref="A51:B51"/>
    <mergeCell ref="A52:B52"/>
    <mergeCell ref="A47:B47"/>
    <mergeCell ref="A48:B48"/>
    <mergeCell ref="A49:B49"/>
    <mergeCell ref="A44:B44"/>
    <mergeCell ref="A45:B45"/>
    <mergeCell ref="A46:B46"/>
    <mergeCell ref="A41:B41"/>
    <mergeCell ref="A42:B42"/>
    <mergeCell ref="A43:B43"/>
    <mergeCell ref="A38:B38"/>
    <mergeCell ref="A39:B39"/>
    <mergeCell ref="A40:B40"/>
    <mergeCell ref="A35:B35"/>
    <mergeCell ref="A36:B36"/>
    <mergeCell ref="A37:B37"/>
    <mergeCell ref="A31:B31"/>
    <mergeCell ref="A32:B32"/>
    <mergeCell ref="A33:B33"/>
    <mergeCell ref="A27:B27"/>
    <mergeCell ref="A28:B28"/>
    <mergeCell ref="A29:B29"/>
    <mergeCell ref="A30:B30"/>
    <mergeCell ref="A24:B24"/>
    <mergeCell ref="A25:B25"/>
    <mergeCell ref="A26:B26"/>
    <mergeCell ref="A21:B21"/>
    <mergeCell ref="A22:B22"/>
    <mergeCell ref="A23:B23"/>
    <mergeCell ref="A18:B18"/>
    <mergeCell ref="A19:B19"/>
    <mergeCell ref="A20:B20"/>
    <mergeCell ref="A14:B14"/>
    <mergeCell ref="A15:B15"/>
    <mergeCell ref="A16:B16"/>
    <mergeCell ref="A17:B17"/>
    <mergeCell ref="A11:B11"/>
    <mergeCell ref="A12:B12"/>
    <mergeCell ref="A13:B13"/>
    <mergeCell ref="A8:B8"/>
    <mergeCell ref="A9:B9"/>
    <mergeCell ref="A10:B10"/>
    <mergeCell ref="A2:E2"/>
    <mergeCell ref="A3:E3"/>
    <mergeCell ref="A4:E4"/>
    <mergeCell ref="A5:E5"/>
    <mergeCell ref="A7:B7"/>
  </mergeCells>
  <pageMargins left="0.27559055118110237" right="0.15748031496062992" top="0.27559055118110237" bottom="0.15748031496062992" header="0.31496062992125984" footer="0.27559055118110237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showGridLines="0" workbookViewId="0">
      <pane ySplit="12" topLeftCell="A13" activePane="bottomLeft" state="frozen"/>
      <selection pane="bottomLeft" activeCell="A23" sqref="A23:B23"/>
    </sheetView>
  </sheetViews>
  <sheetFormatPr defaultRowHeight="25.5" x14ac:dyDescent="0.7"/>
  <cols>
    <col min="1" max="1" width="44.125" style="18" customWidth="1"/>
    <col min="2" max="2" width="3.75" style="18" customWidth="1"/>
    <col min="3" max="3" width="11.125" style="18" customWidth="1"/>
    <col min="4" max="4" width="16.75" style="18" customWidth="1"/>
    <col min="5" max="5" width="3.5" style="18" customWidth="1"/>
    <col min="6" max="6" width="13.875" style="18" customWidth="1"/>
    <col min="7" max="7" width="0.5" style="18" customWidth="1"/>
    <col min="8" max="16384" width="9" style="18"/>
  </cols>
  <sheetData>
    <row r="1" spans="1:7" x14ac:dyDescent="0.7">
      <c r="A1" s="1"/>
      <c r="F1" s="91"/>
    </row>
    <row r="2" spans="1:7" ht="0.2" customHeight="1" x14ac:dyDescent="0.7"/>
    <row r="3" spans="1:7" x14ac:dyDescent="0.7">
      <c r="A3" s="1"/>
    </row>
    <row r="4" spans="1:7" ht="1.9" customHeight="1" x14ac:dyDescent="0.7"/>
    <row r="5" spans="1:7" ht="17.25" customHeight="1" x14ac:dyDescent="0.7">
      <c r="A5" s="164" t="s">
        <v>0</v>
      </c>
      <c r="B5" s="165"/>
      <c r="C5" s="165"/>
      <c r="D5" s="165"/>
      <c r="E5" s="165"/>
      <c r="F5" s="165"/>
    </row>
    <row r="6" spans="1:7" ht="0.95" customHeight="1" x14ac:dyDescent="0.7"/>
    <row r="7" spans="1:7" ht="17.25" customHeight="1" x14ac:dyDescent="0.7">
      <c r="A7" s="166" t="s">
        <v>1</v>
      </c>
      <c r="B7" s="165"/>
      <c r="C7" s="165"/>
      <c r="D7" s="165"/>
      <c r="E7" s="165"/>
      <c r="F7" s="165"/>
    </row>
    <row r="8" spans="1:7" ht="0.2" customHeight="1" x14ac:dyDescent="0.7"/>
    <row r="9" spans="1:7" ht="17.25" customHeight="1" x14ac:dyDescent="0.7">
      <c r="A9" s="166" t="s">
        <v>2</v>
      </c>
      <c r="B9" s="165"/>
      <c r="C9" s="165"/>
      <c r="D9" s="165"/>
      <c r="E9" s="165"/>
      <c r="F9" s="165"/>
    </row>
    <row r="10" spans="1:7" ht="1.5" customHeight="1" x14ac:dyDescent="0.7"/>
    <row r="11" spans="1:7" ht="18" customHeight="1" x14ac:dyDescent="0.7">
      <c r="A11" s="167" t="s">
        <v>479</v>
      </c>
      <c r="B11" s="165"/>
      <c r="C11" s="165"/>
      <c r="D11" s="165"/>
      <c r="E11" s="165"/>
      <c r="F11" s="165"/>
    </row>
    <row r="12" spans="1:7" ht="6.4" customHeight="1" x14ac:dyDescent="0.7"/>
    <row r="13" spans="1:7" ht="0.95" customHeight="1" x14ac:dyDescent="0.7"/>
    <row r="14" spans="1:7" x14ac:dyDescent="0.7">
      <c r="A14" s="168" t="s">
        <v>4</v>
      </c>
      <c r="B14" s="169"/>
      <c r="C14" s="19" t="s">
        <v>5</v>
      </c>
      <c r="D14" s="19" t="s">
        <v>6</v>
      </c>
      <c r="E14" s="168" t="s">
        <v>7</v>
      </c>
      <c r="F14" s="175"/>
      <c r="G14" s="169"/>
    </row>
    <row r="15" spans="1:7" x14ac:dyDescent="0.7">
      <c r="A15" s="170" t="s">
        <v>8</v>
      </c>
      <c r="B15" s="169"/>
      <c r="C15" s="5" t="s">
        <v>9</v>
      </c>
      <c r="D15" s="6">
        <v>1738.7</v>
      </c>
      <c r="E15" s="174">
        <v>0</v>
      </c>
      <c r="F15" s="175"/>
      <c r="G15" s="169"/>
    </row>
    <row r="16" spans="1:7" x14ac:dyDescent="0.7">
      <c r="A16" s="170" t="s">
        <v>10</v>
      </c>
      <c r="B16" s="169"/>
      <c r="C16" s="5" t="s">
        <v>11</v>
      </c>
      <c r="D16" s="6">
        <v>20822175.719999999</v>
      </c>
      <c r="E16" s="174">
        <v>0</v>
      </c>
      <c r="F16" s="175"/>
      <c r="G16" s="169"/>
    </row>
    <row r="17" spans="1:7" x14ac:dyDescent="0.7">
      <c r="A17" s="170" t="s">
        <v>12</v>
      </c>
      <c r="B17" s="169"/>
      <c r="C17" s="5" t="s">
        <v>11</v>
      </c>
      <c r="D17" s="6">
        <v>722884.86</v>
      </c>
      <c r="E17" s="174">
        <v>0</v>
      </c>
      <c r="F17" s="175"/>
      <c r="G17" s="169"/>
    </row>
    <row r="18" spans="1:7" x14ac:dyDescent="0.7">
      <c r="A18" s="170" t="s">
        <v>13</v>
      </c>
      <c r="B18" s="169"/>
      <c r="C18" s="5" t="s">
        <v>11</v>
      </c>
      <c r="D18" s="6">
        <v>5527350.0099999998</v>
      </c>
      <c r="E18" s="174">
        <v>0</v>
      </c>
      <c r="F18" s="175"/>
      <c r="G18" s="169"/>
    </row>
    <row r="19" spans="1:7" x14ac:dyDescent="0.7">
      <c r="A19" s="170" t="s">
        <v>14</v>
      </c>
      <c r="B19" s="169"/>
      <c r="C19" s="5" t="s">
        <v>11</v>
      </c>
      <c r="D19" s="6">
        <v>6647151.3799999999</v>
      </c>
      <c r="E19" s="174">
        <v>0</v>
      </c>
      <c r="F19" s="175"/>
      <c r="G19" s="169"/>
    </row>
    <row r="20" spans="1:7" x14ac:dyDescent="0.7">
      <c r="A20" s="170" t="s">
        <v>19</v>
      </c>
      <c r="B20" s="169"/>
      <c r="C20" s="5" t="s">
        <v>20</v>
      </c>
      <c r="D20" s="6">
        <v>324000</v>
      </c>
      <c r="E20" s="174">
        <v>0</v>
      </c>
      <c r="F20" s="175"/>
      <c r="G20" s="169"/>
    </row>
    <row r="21" spans="1:7" x14ac:dyDescent="0.7">
      <c r="A21" s="170" t="s">
        <v>21</v>
      </c>
      <c r="B21" s="169"/>
      <c r="C21" s="5" t="s">
        <v>22</v>
      </c>
      <c r="D21" s="6">
        <v>0</v>
      </c>
      <c r="E21" s="174">
        <v>4386998.16</v>
      </c>
      <c r="F21" s="175"/>
      <c r="G21" s="169"/>
    </row>
    <row r="22" spans="1:7" x14ac:dyDescent="0.7">
      <c r="A22" s="170" t="s">
        <v>100</v>
      </c>
      <c r="B22" s="169"/>
      <c r="C22" s="5" t="s">
        <v>484</v>
      </c>
      <c r="D22" s="6">
        <v>0</v>
      </c>
      <c r="E22" s="174">
        <v>0</v>
      </c>
      <c r="F22" s="175"/>
      <c r="G22" s="169"/>
    </row>
    <row r="23" spans="1:7" x14ac:dyDescent="0.7">
      <c r="A23" s="170" t="s">
        <v>23</v>
      </c>
      <c r="B23" s="169"/>
      <c r="C23" s="5" t="s">
        <v>24</v>
      </c>
      <c r="D23" s="6">
        <v>0</v>
      </c>
      <c r="E23" s="174">
        <v>26062.26</v>
      </c>
      <c r="F23" s="175"/>
      <c r="G23" s="169"/>
    </row>
    <row r="24" spans="1:7" x14ac:dyDescent="0.7">
      <c r="A24" s="170" t="s">
        <v>25</v>
      </c>
      <c r="B24" s="169"/>
      <c r="C24" s="5" t="s">
        <v>26</v>
      </c>
      <c r="D24" s="6">
        <v>0</v>
      </c>
      <c r="E24" s="174">
        <v>648469.48</v>
      </c>
      <c r="F24" s="175"/>
      <c r="G24" s="169"/>
    </row>
    <row r="25" spans="1:7" x14ac:dyDescent="0.7">
      <c r="A25" s="170" t="s">
        <v>29</v>
      </c>
      <c r="B25" s="169"/>
      <c r="C25" s="5" t="s">
        <v>30</v>
      </c>
      <c r="D25" s="6">
        <v>0</v>
      </c>
      <c r="E25" s="174">
        <v>1046884.86</v>
      </c>
      <c r="F25" s="175"/>
      <c r="G25" s="169"/>
    </row>
    <row r="26" spans="1:7" x14ac:dyDescent="0.7">
      <c r="A26" s="170" t="s">
        <v>31</v>
      </c>
      <c r="B26" s="169"/>
      <c r="C26" s="5" t="s">
        <v>32</v>
      </c>
      <c r="D26" s="6">
        <v>0</v>
      </c>
      <c r="E26" s="174">
        <v>7515534.1799999997</v>
      </c>
      <c r="F26" s="175"/>
      <c r="G26" s="169"/>
    </row>
    <row r="27" spans="1:7" x14ac:dyDescent="0.7">
      <c r="A27" s="170" t="s">
        <v>33</v>
      </c>
      <c r="B27" s="169"/>
      <c r="C27" s="5" t="s">
        <v>34</v>
      </c>
      <c r="D27" s="6">
        <v>0</v>
      </c>
      <c r="E27" s="174">
        <v>12783287.789999999</v>
      </c>
      <c r="F27" s="175"/>
      <c r="G27" s="169"/>
    </row>
    <row r="28" spans="1:7" x14ac:dyDescent="0.7">
      <c r="A28" s="170" t="s">
        <v>35</v>
      </c>
      <c r="B28" s="169"/>
      <c r="C28" s="5" t="s">
        <v>36</v>
      </c>
      <c r="D28" s="6">
        <v>0</v>
      </c>
      <c r="E28" s="174">
        <v>114029.33</v>
      </c>
      <c r="F28" s="175"/>
      <c r="G28" s="169"/>
    </row>
    <row r="29" spans="1:7" x14ac:dyDescent="0.7">
      <c r="A29" s="170" t="s">
        <v>37</v>
      </c>
      <c r="B29" s="169"/>
      <c r="C29" s="5" t="s">
        <v>38</v>
      </c>
      <c r="D29" s="6">
        <v>0</v>
      </c>
      <c r="E29" s="174">
        <v>34620</v>
      </c>
      <c r="F29" s="175"/>
      <c r="G29" s="169"/>
    </row>
    <row r="30" spans="1:7" x14ac:dyDescent="0.7">
      <c r="A30" s="170" t="s">
        <v>39</v>
      </c>
      <c r="B30" s="169"/>
      <c r="C30" s="5" t="s">
        <v>40</v>
      </c>
      <c r="D30" s="6">
        <v>0</v>
      </c>
      <c r="E30" s="174">
        <v>13167</v>
      </c>
      <c r="F30" s="175"/>
      <c r="G30" s="169"/>
    </row>
    <row r="31" spans="1:7" x14ac:dyDescent="0.7">
      <c r="A31" s="170" t="s">
        <v>41</v>
      </c>
      <c r="B31" s="169"/>
      <c r="C31" s="5" t="s">
        <v>42</v>
      </c>
      <c r="D31" s="6">
        <v>0</v>
      </c>
      <c r="E31" s="174">
        <v>1707.2</v>
      </c>
      <c r="F31" s="175"/>
      <c r="G31" s="169"/>
    </row>
    <row r="32" spans="1:7" x14ac:dyDescent="0.7">
      <c r="A32" s="170" t="s">
        <v>43</v>
      </c>
      <c r="B32" s="169"/>
      <c r="C32" s="5" t="s">
        <v>44</v>
      </c>
      <c r="D32" s="6">
        <v>0</v>
      </c>
      <c r="E32" s="174">
        <v>1560</v>
      </c>
      <c r="F32" s="175"/>
      <c r="G32" s="169"/>
    </row>
    <row r="33" spans="1:7" x14ac:dyDescent="0.7">
      <c r="A33" s="170" t="s">
        <v>45</v>
      </c>
      <c r="B33" s="169"/>
      <c r="C33" s="5" t="s">
        <v>46</v>
      </c>
      <c r="D33" s="6">
        <v>0</v>
      </c>
      <c r="E33" s="174">
        <v>6759</v>
      </c>
      <c r="F33" s="175"/>
      <c r="G33" s="169"/>
    </row>
    <row r="34" spans="1:7" x14ac:dyDescent="0.7">
      <c r="A34" s="170" t="s">
        <v>102</v>
      </c>
      <c r="B34" s="169"/>
      <c r="C34" s="5" t="s">
        <v>483</v>
      </c>
      <c r="D34" s="6">
        <v>0</v>
      </c>
      <c r="E34" s="174">
        <v>1000</v>
      </c>
      <c r="F34" s="175"/>
      <c r="G34" s="169"/>
    </row>
    <row r="35" spans="1:7" x14ac:dyDescent="0.7">
      <c r="A35" s="170" t="s">
        <v>47</v>
      </c>
      <c r="B35" s="169"/>
      <c r="C35" s="5" t="s">
        <v>48</v>
      </c>
      <c r="D35" s="6">
        <v>0</v>
      </c>
      <c r="E35" s="174">
        <v>71424.460000000006</v>
      </c>
      <c r="F35" s="175"/>
      <c r="G35" s="169"/>
    </row>
    <row r="36" spans="1:7" x14ac:dyDescent="0.7">
      <c r="A36" s="170" t="s">
        <v>49</v>
      </c>
      <c r="B36" s="169"/>
      <c r="C36" s="5" t="s">
        <v>50</v>
      </c>
      <c r="D36" s="6">
        <v>0</v>
      </c>
      <c r="E36" s="174">
        <v>520</v>
      </c>
      <c r="F36" s="175"/>
      <c r="G36" s="169"/>
    </row>
    <row r="37" spans="1:7" x14ac:dyDescent="0.7">
      <c r="A37" s="170" t="s">
        <v>51</v>
      </c>
      <c r="B37" s="169"/>
      <c r="C37" s="5" t="s">
        <v>52</v>
      </c>
      <c r="D37" s="6">
        <v>0</v>
      </c>
      <c r="E37" s="174">
        <v>155803.34</v>
      </c>
      <c r="F37" s="175"/>
      <c r="G37" s="169"/>
    </row>
    <row r="38" spans="1:7" x14ac:dyDescent="0.7">
      <c r="A38" s="170" t="s">
        <v>482</v>
      </c>
      <c r="B38" s="169"/>
      <c r="C38" s="5" t="s">
        <v>481</v>
      </c>
      <c r="D38" s="6">
        <v>0</v>
      </c>
      <c r="E38" s="174">
        <v>282</v>
      </c>
      <c r="F38" s="175"/>
      <c r="G38" s="169"/>
    </row>
    <row r="39" spans="1:7" x14ac:dyDescent="0.7">
      <c r="A39" s="170" t="s">
        <v>53</v>
      </c>
      <c r="B39" s="169"/>
      <c r="C39" s="5" t="s">
        <v>54</v>
      </c>
      <c r="D39" s="6">
        <v>0</v>
      </c>
      <c r="E39" s="174">
        <v>300</v>
      </c>
      <c r="F39" s="175"/>
      <c r="G39" s="169"/>
    </row>
    <row r="40" spans="1:7" x14ac:dyDescent="0.7">
      <c r="A40" s="170" t="s">
        <v>55</v>
      </c>
      <c r="B40" s="169"/>
      <c r="C40" s="5" t="s">
        <v>56</v>
      </c>
      <c r="D40" s="6">
        <v>0</v>
      </c>
      <c r="E40" s="174">
        <v>467670.95</v>
      </c>
      <c r="F40" s="175"/>
      <c r="G40" s="169"/>
    </row>
    <row r="41" spans="1:7" x14ac:dyDescent="0.7">
      <c r="A41" s="170" t="s">
        <v>57</v>
      </c>
      <c r="B41" s="169"/>
      <c r="C41" s="5" t="s">
        <v>58</v>
      </c>
      <c r="D41" s="6">
        <v>0</v>
      </c>
      <c r="E41" s="174">
        <v>8991599.8399999999</v>
      </c>
      <c r="F41" s="175"/>
      <c r="G41" s="169"/>
    </row>
    <row r="42" spans="1:7" x14ac:dyDescent="0.7">
      <c r="A42" s="170" t="s">
        <v>59</v>
      </c>
      <c r="B42" s="169"/>
      <c r="C42" s="5" t="s">
        <v>60</v>
      </c>
      <c r="D42" s="6">
        <v>0</v>
      </c>
      <c r="E42" s="174">
        <v>2834312.39</v>
      </c>
      <c r="F42" s="175"/>
      <c r="G42" s="169"/>
    </row>
    <row r="43" spans="1:7" x14ac:dyDescent="0.7">
      <c r="A43" s="170" t="s">
        <v>61</v>
      </c>
      <c r="B43" s="169"/>
      <c r="C43" s="5" t="s">
        <v>62</v>
      </c>
      <c r="D43" s="6">
        <v>0</v>
      </c>
      <c r="E43" s="174">
        <v>116285.52</v>
      </c>
      <c r="F43" s="175"/>
      <c r="G43" s="169"/>
    </row>
    <row r="44" spans="1:7" x14ac:dyDescent="0.7">
      <c r="A44" s="170" t="s">
        <v>63</v>
      </c>
      <c r="B44" s="169"/>
      <c r="C44" s="5" t="s">
        <v>64</v>
      </c>
      <c r="D44" s="6">
        <v>0</v>
      </c>
      <c r="E44" s="174">
        <v>5329796.2</v>
      </c>
      <c r="F44" s="175"/>
      <c r="G44" s="169"/>
    </row>
    <row r="45" spans="1:7" x14ac:dyDescent="0.7">
      <c r="A45" s="170" t="s">
        <v>65</v>
      </c>
      <c r="B45" s="169"/>
      <c r="C45" s="5" t="s">
        <v>66</v>
      </c>
      <c r="D45" s="6">
        <v>0</v>
      </c>
      <c r="E45" s="174">
        <v>81</v>
      </c>
      <c r="F45" s="175"/>
      <c r="G45" s="169"/>
    </row>
    <row r="46" spans="1:7" x14ac:dyDescent="0.7">
      <c r="A46" s="170" t="s">
        <v>67</v>
      </c>
      <c r="B46" s="169"/>
      <c r="C46" s="5" t="s">
        <v>68</v>
      </c>
      <c r="D46" s="6">
        <v>0</v>
      </c>
      <c r="E46" s="174">
        <v>2984419.29</v>
      </c>
      <c r="F46" s="175"/>
      <c r="G46" s="169"/>
    </row>
    <row r="47" spans="1:7" x14ac:dyDescent="0.7">
      <c r="A47" s="170" t="s">
        <v>69</v>
      </c>
      <c r="B47" s="169"/>
      <c r="C47" s="5" t="s">
        <v>70</v>
      </c>
      <c r="D47" s="6">
        <v>0</v>
      </c>
      <c r="E47" s="174">
        <v>689365.58</v>
      </c>
      <c r="F47" s="175"/>
      <c r="G47" s="169"/>
    </row>
    <row r="48" spans="1:7" x14ac:dyDescent="0.7">
      <c r="A48" s="170" t="s">
        <v>71</v>
      </c>
      <c r="B48" s="169"/>
      <c r="C48" s="5" t="s">
        <v>72</v>
      </c>
      <c r="D48" s="6">
        <v>0</v>
      </c>
      <c r="E48" s="174">
        <v>2191</v>
      </c>
      <c r="F48" s="175"/>
      <c r="G48" s="169"/>
    </row>
    <row r="49" spans="1:7" x14ac:dyDescent="0.7">
      <c r="A49" s="170" t="s">
        <v>73</v>
      </c>
      <c r="B49" s="169"/>
      <c r="C49" s="5" t="s">
        <v>74</v>
      </c>
      <c r="D49" s="6">
        <v>0</v>
      </c>
      <c r="E49" s="174">
        <v>743143</v>
      </c>
      <c r="F49" s="175"/>
      <c r="G49" s="169"/>
    </row>
    <row r="50" spans="1:7" x14ac:dyDescent="0.7">
      <c r="A50" s="170" t="s">
        <v>75</v>
      </c>
      <c r="B50" s="169"/>
      <c r="C50" s="5" t="s">
        <v>76</v>
      </c>
      <c r="D50" s="6">
        <v>0</v>
      </c>
      <c r="E50" s="174">
        <v>1030</v>
      </c>
      <c r="F50" s="175"/>
      <c r="G50" s="169"/>
    </row>
    <row r="51" spans="1:7" x14ac:dyDescent="0.7">
      <c r="A51" s="170" t="s">
        <v>77</v>
      </c>
      <c r="B51" s="169"/>
      <c r="C51" s="5" t="s">
        <v>78</v>
      </c>
      <c r="D51" s="6">
        <v>0</v>
      </c>
      <c r="E51" s="174">
        <v>20541354</v>
      </c>
      <c r="F51" s="175"/>
      <c r="G51" s="169"/>
    </row>
    <row r="52" spans="1:7" x14ac:dyDescent="0.7">
      <c r="A52" s="170" t="s">
        <v>79</v>
      </c>
      <c r="B52" s="169"/>
      <c r="C52" s="5" t="s">
        <v>80</v>
      </c>
      <c r="D52" s="6">
        <v>13624042</v>
      </c>
      <c r="E52" s="174">
        <v>0</v>
      </c>
      <c r="F52" s="175"/>
      <c r="G52" s="169"/>
    </row>
    <row r="53" spans="1:7" x14ac:dyDescent="0.7">
      <c r="A53" s="170" t="s">
        <v>81</v>
      </c>
      <c r="B53" s="169"/>
      <c r="C53" s="5" t="s">
        <v>82</v>
      </c>
      <c r="D53" s="6">
        <v>2571120</v>
      </c>
      <c r="E53" s="174">
        <v>0</v>
      </c>
      <c r="F53" s="175"/>
      <c r="G53" s="169"/>
    </row>
    <row r="54" spans="1:7" x14ac:dyDescent="0.7">
      <c r="A54" s="170" t="s">
        <v>83</v>
      </c>
      <c r="B54" s="169"/>
      <c r="C54" s="5" t="s">
        <v>84</v>
      </c>
      <c r="D54" s="6">
        <v>6046064</v>
      </c>
      <c r="E54" s="174">
        <v>0</v>
      </c>
      <c r="F54" s="175"/>
      <c r="G54" s="169"/>
    </row>
    <row r="55" spans="1:7" x14ac:dyDescent="0.7">
      <c r="A55" s="170" t="s">
        <v>85</v>
      </c>
      <c r="B55" s="169"/>
      <c r="C55" s="5" t="s">
        <v>86</v>
      </c>
      <c r="D55" s="6">
        <v>833370</v>
      </c>
      <c r="E55" s="174">
        <v>0</v>
      </c>
      <c r="F55" s="175"/>
      <c r="G55" s="169"/>
    </row>
    <row r="56" spans="1:7" x14ac:dyDescent="0.7">
      <c r="A56" s="170" t="s">
        <v>87</v>
      </c>
      <c r="B56" s="169"/>
      <c r="C56" s="5" t="s">
        <v>88</v>
      </c>
      <c r="D56" s="6">
        <v>2635627.25</v>
      </c>
      <c r="E56" s="174">
        <v>0</v>
      </c>
      <c r="F56" s="175"/>
      <c r="G56" s="169"/>
    </row>
    <row r="57" spans="1:7" x14ac:dyDescent="0.7">
      <c r="A57" s="170" t="s">
        <v>89</v>
      </c>
      <c r="B57" s="169"/>
      <c r="C57" s="5" t="s">
        <v>90</v>
      </c>
      <c r="D57" s="6">
        <v>2253046.6</v>
      </c>
      <c r="E57" s="174">
        <v>0</v>
      </c>
      <c r="F57" s="175"/>
      <c r="G57" s="169"/>
    </row>
    <row r="58" spans="1:7" x14ac:dyDescent="0.7">
      <c r="A58" s="170" t="s">
        <v>91</v>
      </c>
      <c r="B58" s="169"/>
      <c r="C58" s="5" t="s">
        <v>92</v>
      </c>
      <c r="D58" s="6">
        <v>298830.90999999997</v>
      </c>
      <c r="E58" s="174">
        <v>0</v>
      </c>
      <c r="F58" s="175"/>
      <c r="G58" s="169"/>
    </row>
    <row r="59" spans="1:7" x14ac:dyDescent="0.7">
      <c r="A59" s="170" t="s">
        <v>93</v>
      </c>
      <c r="B59" s="169"/>
      <c r="C59" s="5" t="s">
        <v>94</v>
      </c>
      <c r="D59" s="6">
        <v>116756.4</v>
      </c>
      <c r="E59" s="174">
        <v>0</v>
      </c>
      <c r="F59" s="175"/>
      <c r="G59" s="169"/>
    </row>
    <row r="60" spans="1:7" x14ac:dyDescent="0.7">
      <c r="A60" s="170" t="s">
        <v>95</v>
      </c>
      <c r="B60" s="169"/>
      <c r="C60" s="5" t="s">
        <v>96</v>
      </c>
      <c r="D60" s="6">
        <v>5352500</v>
      </c>
      <c r="E60" s="174">
        <v>0</v>
      </c>
      <c r="F60" s="175"/>
      <c r="G60" s="169"/>
    </row>
    <row r="61" spans="1:7" x14ac:dyDescent="0.7">
      <c r="A61" s="170" t="s">
        <v>101</v>
      </c>
      <c r="B61" s="169"/>
      <c r="C61" s="5" t="s">
        <v>480</v>
      </c>
      <c r="D61" s="6">
        <v>25000</v>
      </c>
      <c r="E61" s="174">
        <v>0</v>
      </c>
      <c r="F61" s="175"/>
      <c r="G61" s="169"/>
    </row>
    <row r="62" spans="1:7" x14ac:dyDescent="0.7">
      <c r="A62" s="170" t="s">
        <v>97</v>
      </c>
      <c r="B62" s="169"/>
      <c r="C62" s="5" t="s">
        <v>98</v>
      </c>
      <c r="D62" s="6">
        <v>1708000</v>
      </c>
      <c r="E62" s="174">
        <v>0</v>
      </c>
      <c r="F62" s="175"/>
      <c r="G62" s="169"/>
    </row>
    <row r="63" spans="1:7" x14ac:dyDescent="0.7">
      <c r="A63" s="171" t="s">
        <v>99</v>
      </c>
      <c r="B63" s="172"/>
      <c r="C63" s="173"/>
      <c r="D63" s="7">
        <v>69509657.829999998</v>
      </c>
      <c r="E63" s="176">
        <v>69509657.829999998</v>
      </c>
      <c r="F63" s="175"/>
      <c r="G63" s="169"/>
    </row>
    <row r="64" spans="1:7" ht="0" hidden="1" customHeight="1" x14ac:dyDescent="0.7"/>
  </sheetData>
  <mergeCells count="104">
    <mergeCell ref="A5:F5"/>
    <mergeCell ref="A7:F7"/>
    <mergeCell ref="A9:F9"/>
    <mergeCell ref="A11:F11"/>
    <mergeCell ref="A14:B14"/>
    <mergeCell ref="E14:G14"/>
    <mergeCell ref="A15:B15"/>
    <mergeCell ref="E15:G15"/>
    <mergeCell ref="A16:B16"/>
    <mergeCell ref="E16:G16"/>
    <mergeCell ref="A17:B17"/>
    <mergeCell ref="E17:G17"/>
    <mergeCell ref="A18:B18"/>
    <mergeCell ref="E18:G18"/>
    <mergeCell ref="A19:B19"/>
    <mergeCell ref="E19:G19"/>
    <mergeCell ref="A20:B20"/>
    <mergeCell ref="E20:G20"/>
    <mergeCell ref="A21:B21"/>
    <mergeCell ref="E21:G21"/>
    <mergeCell ref="A22:B22"/>
    <mergeCell ref="E22:G22"/>
    <mergeCell ref="A23:B23"/>
    <mergeCell ref="E23:G23"/>
    <mergeCell ref="A24:B24"/>
    <mergeCell ref="E24:G24"/>
    <mergeCell ref="A25:B25"/>
    <mergeCell ref="E25:G25"/>
    <mergeCell ref="A26:B26"/>
    <mergeCell ref="E26:G26"/>
    <mergeCell ref="A27:B27"/>
    <mergeCell ref="E27:G27"/>
    <mergeCell ref="A28:B28"/>
    <mergeCell ref="E28:G28"/>
    <mergeCell ref="A29:B29"/>
    <mergeCell ref="E29:G29"/>
    <mergeCell ref="A30:B30"/>
    <mergeCell ref="E30:G30"/>
    <mergeCell ref="A31:B31"/>
    <mergeCell ref="E31:G31"/>
    <mergeCell ref="A32:B32"/>
    <mergeCell ref="E32:G32"/>
    <mergeCell ref="A33:B33"/>
    <mergeCell ref="E33:G33"/>
    <mergeCell ref="A34:B34"/>
    <mergeCell ref="E34:G34"/>
    <mergeCell ref="A35:B35"/>
    <mergeCell ref="E35:G35"/>
    <mergeCell ref="A36:B36"/>
    <mergeCell ref="E36:G36"/>
    <mergeCell ref="A37:B37"/>
    <mergeCell ref="E37:G37"/>
    <mergeCell ref="A38:B38"/>
    <mergeCell ref="E38:G38"/>
    <mergeCell ref="A39:B39"/>
    <mergeCell ref="E39:G39"/>
    <mergeCell ref="A40:B40"/>
    <mergeCell ref="E40:G40"/>
    <mergeCell ref="A41:B41"/>
    <mergeCell ref="E41:G41"/>
    <mergeCell ref="A42:B42"/>
    <mergeCell ref="E42:G42"/>
    <mergeCell ref="A43:B43"/>
    <mergeCell ref="E43:G43"/>
    <mergeCell ref="A44:B44"/>
    <mergeCell ref="E44:G44"/>
    <mergeCell ref="A45:B45"/>
    <mergeCell ref="E45:G45"/>
    <mergeCell ref="A46:B46"/>
    <mergeCell ref="E46:G46"/>
    <mergeCell ref="A47:B47"/>
    <mergeCell ref="E47:G47"/>
    <mergeCell ref="A48:B48"/>
    <mergeCell ref="E48:G48"/>
    <mergeCell ref="A49:B49"/>
    <mergeCell ref="E49:G49"/>
    <mergeCell ref="A50:B50"/>
    <mergeCell ref="E50:G50"/>
    <mergeCell ref="A51:B51"/>
    <mergeCell ref="E51:G51"/>
    <mergeCell ref="A52:B52"/>
    <mergeCell ref="E52:G52"/>
    <mergeCell ref="A53:B53"/>
    <mergeCell ref="E53:G53"/>
    <mergeCell ref="A54:B54"/>
    <mergeCell ref="E54:G54"/>
    <mergeCell ref="A55:B55"/>
    <mergeCell ref="E55:G55"/>
    <mergeCell ref="A56:B56"/>
    <mergeCell ref="E56:G56"/>
    <mergeCell ref="A57:B57"/>
    <mergeCell ref="E57:G57"/>
    <mergeCell ref="A58:B58"/>
    <mergeCell ref="E58:G58"/>
    <mergeCell ref="A59:B59"/>
    <mergeCell ref="E59:G59"/>
    <mergeCell ref="A63:C63"/>
    <mergeCell ref="E63:G63"/>
    <mergeCell ref="A60:B60"/>
    <mergeCell ref="E60:G60"/>
    <mergeCell ref="A61:B61"/>
    <mergeCell ref="E61:G61"/>
    <mergeCell ref="A62:B62"/>
    <mergeCell ref="E62:G62"/>
  </mergeCells>
  <pageMargins left="0.17" right="0.17" top="0.17" bottom="0.17" header="0.19" footer="0.22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4"/>
  <sheetViews>
    <sheetView topLeftCell="A67" workbookViewId="0">
      <pane xSplit="6" topLeftCell="G1" activePane="topRight" state="frozen"/>
      <selection activeCell="B68" sqref="B68"/>
      <selection pane="topRight" activeCell="D52" sqref="D52"/>
    </sheetView>
  </sheetViews>
  <sheetFormatPr defaultRowHeight="21" x14ac:dyDescent="0.55000000000000004"/>
  <cols>
    <col min="1" max="1" width="2.375" style="71" customWidth="1"/>
    <col min="2" max="2" width="45.25" style="72" customWidth="1"/>
    <col min="3" max="3" width="9" style="73"/>
    <col min="4" max="8" width="11.875" style="72" customWidth="1"/>
    <col min="9" max="9" width="11.125" style="20" bestFit="1" customWidth="1"/>
    <col min="10" max="17" width="9" style="20"/>
    <col min="18" max="18" width="9.875" style="20" bestFit="1" customWidth="1"/>
    <col min="19" max="19" width="9" style="20"/>
    <col min="20" max="20" width="10.625" style="21" customWidth="1"/>
    <col min="21" max="21" width="11.875" style="72" customWidth="1"/>
    <col min="22" max="22" width="11" style="20" customWidth="1"/>
    <col min="23" max="23" width="12.125" style="22" customWidth="1"/>
    <col min="24" max="53" width="9" style="20"/>
    <col min="54" max="55" width="9" style="72"/>
    <col min="56" max="57" width="11.875" style="72" customWidth="1"/>
    <col min="58" max="58" width="11.125" style="72" bestFit="1" customWidth="1"/>
    <col min="59" max="59" width="9" style="72"/>
    <col min="60" max="61" width="11.875" style="72" customWidth="1"/>
    <col min="62" max="62" width="12.375" style="72" customWidth="1"/>
    <col min="63" max="16384" width="9" style="72"/>
  </cols>
  <sheetData>
    <row r="1" spans="1:62" s="20" customFormat="1" x14ac:dyDescent="0.55000000000000004">
      <c r="A1" s="177" t="s">
        <v>0</v>
      </c>
      <c r="B1" s="177"/>
      <c r="C1" s="177"/>
      <c r="D1" s="177"/>
      <c r="E1" s="177"/>
      <c r="F1" s="177"/>
      <c r="T1" s="21"/>
      <c r="W1" s="22"/>
    </row>
    <row r="2" spans="1:62" s="20" customFormat="1" x14ac:dyDescent="0.55000000000000004">
      <c r="A2" s="177" t="s">
        <v>106</v>
      </c>
      <c r="B2" s="177"/>
      <c r="C2" s="177"/>
      <c r="D2" s="177"/>
      <c r="E2" s="177"/>
      <c r="F2" s="177"/>
      <c r="T2" s="21"/>
      <c r="W2" s="22"/>
    </row>
    <row r="3" spans="1:62" s="20" customFormat="1" x14ac:dyDescent="0.55000000000000004">
      <c r="A3" s="178" t="s">
        <v>479</v>
      </c>
      <c r="B3" s="178"/>
      <c r="C3" s="178"/>
      <c r="D3" s="178"/>
      <c r="E3" s="178"/>
      <c r="F3" s="178"/>
      <c r="T3" s="21"/>
      <c r="W3" s="22"/>
    </row>
    <row r="4" spans="1:62" s="20" customFormat="1" x14ac:dyDescent="0.55000000000000004">
      <c r="A4" s="23"/>
      <c r="B4" s="24"/>
      <c r="C4" s="24"/>
      <c r="D4" s="24"/>
      <c r="E4" s="24"/>
      <c r="F4" s="24"/>
      <c r="G4" s="24"/>
      <c r="H4" s="24"/>
      <c r="T4" s="21"/>
      <c r="U4" s="24"/>
      <c r="W4" s="22"/>
      <c r="BD4" s="24"/>
      <c r="BE4" s="24"/>
      <c r="BH4" s="24"/>
      <c r="BI4" s="24"/>
    </row>
    <row r="5" spans="1:62" s="20" customFormat="1" x14ac:dyDescent="0.55000000000000004">
      <c r="A5" s="25"/>
      <c r="B5" s="179" t="s">
        <v>4</v>
      </c>
      <c r="C5" s="180" t="s">
        <v>5</v>
      </c>
      <c r="D5" s="180" t="s">
        <v>107</v>
      </c>
      <c r="E5" s="26" t="s">
        <v>108</v>
      </c>
      <c r="F5" s="26" t="s">
        <v>109</v>
      </c>
      <c r="G5" s="26" t="s">
        <v>108</v>
      </c>
      <c r="H5" s="26" t="s">
        <v>109</v>
      </c>
      <c r="T5" s="21"/>
      <c r="U5" s="26" t="s">
        <v>109</v>
      </c>
      <c r="W5" s="22"/>
      <c r="BD5" s="26" t="s">
        <v>108</v>
      </c>
      <c r="BE5" s="26" t="s">
        <v>109</v>
      </c>
      <c r="BH5" s="26" t="s">
        <v>108</v>
      </c>
      <c r="BI5" s="26" t="s">
        <v>109</v>
      </c>
    </row>
    <row r="6" spans="1:62" s="20" customFormat="1" x14ac:dyDescent="0.55000000000000004">
      <c r="A6" s="27"/>
      <c r="B6" s="179"/>
      <c r="C6" s="181"/>
      <c r="D6" s="181"/>
      <c r="E6" s="28" t="s">
        <v>110</v>
      </c>
      <c r="F6" s="28" t="s">
        <v>110</v>
      </c>
      <c r="G6" s="28" t="s">
        <v>110</v>
      </c>
      <c r="H6" s="28" t="s">
        <v>110</v>
      </c>
      <c r="T6" s="21"/>
      <c r="U6" s="28" t="s">
        <v>110</v>
      </c>
      <c r="W6" s="22"/>
      <c r="BD6" s="28" t="s">
        <v>110</v>
      </c>
      <c r="BE6" s="28" t="s">
        <v>110</v>
      </c>
      <c r="BH6" s="28" t="s">
        <v>110</v>
      </c>
      <c r="BI6" s="28" t="s">
        <v>110</v>
      </c>
    </row>
    <row r="7" spans="1:62" s="20" customFormat="1" x14ac:dyDescent="0.55000000000000004">
      <c r="A7" s="29" t="s">
        <v>111</v>
      </c>
      <c r="B7" s="30"/>
      <c r="C7" s="31"/>
      <c r="D7" s="32"/>
      <c r="E7" s="33"/>
      <c r="F7" s="33"/>
      <c r="G7" s="33"/>
      <c r="H7" s="33"/>
      <c r="T7" s="21"/>
      <c r="U7" s="33"/>
      <c r="W7" s="22"/>
      <c r="BD7" s="33"/>
      <c r="BE7" s="33"/>
      <c r="BH7" s="33"/>
      <c r="BI7" s="33"/>
    </row>
    <row r="8" spans="1:62" s="20" customFormat="1" x14ac:dyDescent="0.55000000000000004">
      <c r="A8" s="34" t="s">
        <v>112</v>
      </c>
      <c r="B8" s="30"/>
      <c r="C8" s="35"/>
      <c r="D8" s="36"/>
      <c r="E8" s="37"/>
      <c r="F8" s="37"/>
      <c r="G8" s="37"/>
      <c r="H8" s="37"/>
      <c r="T8" s="21"/>
      <c r="U8" s="37"/>
      <c r="W8" s="22"/>
      <c r="BD8" s="37"/>
      <c r="BE8" s="37"/>
      <c r="BH8" s="37"/>
      <c r="BI8" s="37"/>
    </row>
    <row r="9" spans="1:62" s="20" customFormat="1" x14ac:dyDescent="0.55000000000000004">
      <c r="A9" s="38"/>
      <c r="B9" s="30" t="s">
        <v>35</v>
      </c>
      <c r="C9" s="35">
        <v>11043001</v>
      </c>
      <c r="D9" s="39">
        <v>100000</v>
      </c>
      <c r="E9" s="40"/>
      <c r="F9" s="40">
        <v>114029.33</v>
      </c>
      <c r="G9" s="40"/>
      <c r="H9" s="40">
        <v>114029.33</v>
      </c>
      <c r="I9" s="20">
        <f>SUM(G9:H9)</f>
        <v>114029.33</v>
      </c>
      <c r="T9" s="21">
        <f t="shared" ref="T9:T36" si="0">SUM(G9:S9)</f>
        <v>228058.66</v>
      </c>
      <c r="U9" s="40"/>
      <c r="V9" s="20">
        <f t="shared" ref="V9:V12" si="1">SUM(T9:U9)</f>
        <v>228058.66</v>
      </c>
      <c r="W9" s="22"/>
      <c r="BD9" s="40">
        <v>3750</v>
      </c>
      <c r="BE9" s="40"/>
      <c r="BF9" s="20">
        <f>SUM(BD9:BE9)</f>
        <v>3750</v>
      </c>
      <c r="BH9" s="40">
        <v>3750</v>
      </c>
      <c r="BI9" s="40"/>
      <c r="BJ9" s="20">
        <f>SUM(BH9:BI9)</f>
        <v>3750</v>
      </c>
    </row>
    <row r="10" spans="1:62" s="20" customFormat="1" x14ac:dyDescent="0.55000000000000004">
      <c r="A10" s="38"/>
      <c r="B10" s="30" t="s">
        <v>37</v>
      </c>
      <c r="C10" s="35">
        <v>11043002</v>
      </c>
      <c r="D10" s="39">
        <v>40000</v>
      </c>
      <c r="E10" s="40">
        <v>3641.1</v>
      </c>
      <c r="F10" s="40">
        <v>34620</v>
      </c>
      <c r="G10" s="40">
        <v>3641.1</v>
      </c>
      <c r="H10" s="40">
        <v>30978.9</v>
      </c>
      <c r="I10" s="20">
        <f t="shared" ref="I10:I12" si="2">SUM(G10:H10)</f>
        <v>34620</v>
      </c>
      <c r="T10" s="21">
        <f t="shared" si="0"/>
        <v>69240</v>
      </c>
      <c r="U10" s="40"/>
      <c r="V10" s="20">
        <f t="shared" si="1"/>
        <v>69240</v>
      </c>
      <c r="W10" s="22"/>
      <c r="BD10" s="40">
        <v>997.4</v>
      </c>
      <c r="BE10" s="40"/>
      <c r="BF10" s="20">
        <f t="shared" ref="BF10:BF73" si="3">SUM(BD10:BE10)</f>
        <v>997.4</v>
      </c>
      <c r="BH10" s="40">
        <v>997.4</v>
      </c>
      <c r="BI10" s="40"/>
      <c r="BJ10" s="20">
        <f t="shared" ref="BJ10:BJ73" si="4">SUM(BH10:BI10)</f>
        <v>997.4</v>
      </c>
    </row>
    <row r="11" spans="1:62" s="20" customFormat="1" x14ac:dyDescent="0.55000000000000004">
      <c r="A11" s="38"/>
      <c r="B11" s="30" t="s">
        <v>39</v>
      </c>
      <c r="C11" s="35">
        <v>11043003</v>
      </c>
      <c r="D11" s="39">
        <v>10000</v>
      </c>
      <c r="E11" s="40"/>
      <c r="F11" s="40">
        <v>13167</v>
      </c>
      <c r="G11" s="40"/>
      <c r="H11" s="40">
        <v>13167</v>
      </c>
      <c r="I11" s="20">
        <f t="shared" si="2"/>
        <v>13167</v>
      </c>
      <c r="T11" s="21">
        <f t="shared" si="0"/>
        <v>26334</v>
      </c>
      <c r="U11" s="40"/>
      <c r="V11" s="20">
        <f t="shared" si="1"/>
        <v>26334</v>
      </c>
      <c r="W11" s="22"/>
      <c r="BD11" s="40">
        <v>0</v>
      </c>
      <c r="BE11" s="40"/>
      <c r="BF11" s="20">
        <f t="shared" si="3"/>
        <v>0</v>
      </c>
      <c r="BH11" s="40">
        <v>0</v>
      </c>
      <c r="BI11" s="40"/>
      <c r="BJ11" s="20">
        <f t="shared" si="4"/>
        <v>0</v>
      </c>
    </row>
    <row r="12" spans="1:62" s="20" customFormat="1" x14ac:dyDescent="0.55000000000000004">
      <c r="A12" s="38"/>
      <c r="B12" s="30" t="s">
        <v>113</v>
      </c>
      <c r="C12" s="35"/>
      <c r="D12" s="39">
        <v>500</v>
      </c>
      <c r="E12" s="40">
        <v>0</v>
      </c>
      <c r="F12" s="40">
        <v>0</v>
      </c>
      <c r="G12" s="40">
        <v>0</v>
      </c>
      <c r="H12" s="40">
        <v>0</v>
      </c>
      <c r="I12" s="20">
        <f t="shared" si="2"/>
        <v>0</v>
      </c>
      <c r="T12" s="21">
        <f t="shared" si="0"/>
        <v>0</v>
      </c>
      <c r="U12" s="40"/>
      <c r="V12" s="20">
        <f t="shared" si="1"/>
        <v>0</v>
      </c>
      <c r="W12" s="22"/>
      <c r="BD12" s="40">
        <v>0</v>
      </c>
      <c r="BE12" s="40"/>
      <c r="BF12" s="20">
        <f t="shared" si="3"/>
        <v>0</v>
      </c>
      <c r="BH12" s="40">
        <v>0</v>
      </c>
      <c r="BI12" s="40"/>
      <c r="BJ12" s="20">
        <f t="shared" si="4"/>
        <v>0</v>
      </c>
    </row>
    <row r="13" spans="1:62" s="20" customFormat="1" x14ac:dyDescent="0.55000000000000004">
      <c r="A13" s="38"/>
      <c r="B13" s="41" t="s">
        <v>99</v>
      </c>
      <c r="C13" s="35"/>
      <c r="D13" s="42">
        <f>SUM(D9:D12)</f>
        <v>150500</v>
      </c>
      <c r="E13" s="43">
        <f>SUM(E9:E12)</f>
        <v>3641.1</v>
      </c>
      <c r="F13" s="43">
        <f>SUM(F8:F12)</f>
        <v>161816.33000000002</v>
      </c>
      <c r="G13" s="43">
        <f>SUM(G9:G12)</f>
        <v>3641.1</v>
      </c>
      <c r="H13" s="43">
        <f>SUM(H8:H12)</f>
        <v>158175.23000000001</v>
      </c>
      <c r="T13" s="21">
        <f t="shared" si="0"/>
        <v>161816.33000000002</v>
      </c>
      <c r="U13" s="43">
        <f>SUM(U8:U12)</f>
        <v>0</v>
      </c>
      <c r="V13" s="20">
        <f>SUM(V9:V12)</f>
        <v>323632.66000000003</v>
      </c>
      <c r="W13" s="22">
        <f>SUM(V9:V13)</f>
        <v>647265.32000000007</v>
      </c>
      <c r="BD13" s="43">
        <f>SUM(BD9:BD12)</f>
        <v>4747.3999999999996</v>
      </c>
      <c r="BE13" s="43">
        <f>SUM(BE8:BE12)</f>
        <v>0</v>
      </c>
      <c r="BF13" s="20">
        <f t="shared" si="3"/>
        <v>4747.3999999999996</v>
      </c>
      <c r="BH13" s="43">
        <f>SUM(BH9:BH12)</f>
        <v>4747.3999999999996</v>
      </c>
      <c r="BI13" s="43">
        <f>SUM(BI8:BI12)</f>
        <v>0</v>
      </c>
      <c r="BJ13" s="20">
        <f t="shared" si="4"/>
        <v>4747.3999999999996</v>
      </c>
    </row>
    <row r="14" spans="1:62" s="20" customFormat="1" x14ac:dyDescent="0.55000000000000004">
      <c r="A14" s="34" t="s">
        <v>114</v>
      </c>
      <c r="B14" s="30"/>
      <c r="C14" s="35"/>
      <c r="D14" s="36"/>
      <c r="E14" s="44"/>
      <c r="F14" s="44"/>
      <c r="G14" s="44"/>
      <c r="H14" s="44"/>
      <c r="T14" s="21">
        <f t="shared" si="0"/>
        <v>0</v>
      </c>
      <c r="U14" s="44"/>
      <c r="W14" s="22"/>
      <c r="BD14" s="44"/>
      <c r="BE14" s="44"/>
      <c r="BF14" s="20">
        <f t="shared" si="3"/>
        <v>0</v>
      </c>
      <c r="BH14" s="44"/>
      <c r="BI14" s="44"/>
      <c r="BJ14" s="20">
        <f t="shared" si="4"/>
        <v>0</v>
      </c>
    </row>
    <row r="15" spans="1:62" s="20" customFormat="1" x14ac:dyDescent="0.55000000000000004">
      <c r="A15" s="38"/>
      <c r="B15" s="30" t="s">
        <v>41</v>
      </c>
      <c r="C15" s="35">
        <v>41210004</v>
      </c>
      <c r="D15" s="39">
        <v>1000</v>
      </c>
      <c r="E15" s="40">
        <v>543.20000000000005</v>
      </c>
      <c r="F15" s="40">
        <v>1707.2</v>
      </c>
      <c r="G15" s="40">
        <v>543.20000000000005</v>
      </c>
      <c r="H15" s="40">
        <v>1164</v>
      </c>
      <c r="I15" s="20">
        <f t="shared" ref="I15:I22" si="5">SUM(G15:H15)</f>
        <v>1707.2</v>
      </c>
      <c r="T15" s="21">
        <f t="shared" si="0"/>
        <v>3414.4</v>
      </c>
      <c r="U15" s="40">
        <v>29.1</v>
      </c>
      <c r="V15" s="20">
        <f>SUM(T15:U15)</f>
        <v>3443.5</v>
      </c>
      <c r="W15" s="22"/>
      <c r="BD15" s="40">
        <v>232.8</v>
      </c>
      <c r="BE15" s="40">
        <v>29.1</v>
      </c>
      <c r="BF15" s="20">
        <f t="shared" si="3"/>
        <v>261.90000000000003</v>
      </c>
      <c r="BH15" s="40">
        <v>232.8</v>
      </c>
      <c r="BI15" s="40">
        <v>29.1</v>
      </c>
      <c r="BJ15" s="20">
        <f t="shared" si="4"/>
        <v>261.90000000000003</v>
      </c>
    </row>
    <row r="16" spans="1:62" s="20" customFormat="1" x14ac:dyDescent="0.55000000000000004">
      <c r="A16" s="38"/>
      <c r="B16" s="30" t="s">
        <v>115</v>
      </c>
      <c r="C16" s="35">
        <v>41210005</v>
      </c>
      <c r="D16" s="39">
        <v>500</v>
      </c>
      <c r="E16" s="40"/>
      <c r="F16" s="40">
        <v>0</v>
      </c>
      <c r="G16" s="40"/>
      <c r="H16" s="40">
        <v>0</v>
      </c>
      <c r="I16" s="20">
        <f t="shared" si="5"/>
        <v>0</v>
      </c>
      <c r="T16" s="21">
        <f t="shared" si="0"/>
        <v>0</v>
      </c>
      <c r="U16" s="40"/>
      <c r="V16" s="20">
        <f t="shared" ref="V16:V65" si="6">SUM(T16:U16)</f>
        <v>0</v>
      </c>
      <c r="W16" s="22"/>
      <c r="BD16" s="40"/>
      <c r="BE16" s="40"/>
      <c r="BF16" s="20">
        <f t="shared" si="3"/>
        <v>0</v>
      </c>
      <c r="BH16" s="40"/>
      <c r="BI16" s="40"/>
      <c r="BJ16" s="20">
        <f t="shared" si="4"/>
        <v>0</v>
      </c>
    </row>
    <row r="17" spans="1:62" s="20" customFormat="1" x14ac:dyDescent="0.55000000000000004">
      <c r="A17" s="38"/>
      <c r="B17" s="30" t="s">
        <v>116</v>
      </c>
      <c r="C17" s="35">
        <v>41210007</v>
      </c>
      <c r="D17" s="39">
        <v>500</v>
      </c>
      <c r="E17" s="40"/>
      <c r="F17" s="40">
        <v>0</v>
      </c>
      <c r="G17" s="40"/>
      <c r="H17" s="40">
        <v>0</v>
      </c>
      <c r="I17" s="20">
        <f t="shared" si="5"/>
        <v>0</v>
      </c>
      <c r="T17" s="21">
        <f t="shared" si="0"/>
        <v>0</v>
      </c>
      <c r="U17" s="40"/>
      <c r="V17" s="20">
        <f t="shared" si="6"/>
        <v>0</v>
      </c>
      <c r="W17" s="22"/>
      <c r="BD17" s="40"/>
      <c r="BE17" s="40"/>
      <c r="BF17" s="20">
        <f t="shared" si="3"/>
        <v>0</v>
      </c>
      <c r="BH17" s="40"/>
      <c r="BI17" s="40"/>
      <c r="BJ17" s="20">
        <f t="shared" si="4"/>
        <v>0</v>
      </c>
    </row>
    <row r="18" spans="1:62" s="20" customFormat="1" x14ac:dyDescent="0.55000000000000004">
      <c r="A18" s="38"/>
      <c r="B18" s="30" t="s">
        <v>117</v>
      </c>
      <c r="C18" s="35">
        <v>41210029</v>
      </c>
      <c r="D18" s="39">
        <v>500</v>
      </c>
      <c r="E18" s="40">
        <v>50</v>
      </c>
      <c r="F18" s="40">
        <v>1560</v>
      </c>
      <c r="G18" s="40">
        <v>50</v>
      </c>
      <c r="H18" s="40">
        <v>1510</v>
      </c>
      <c r="I18" s="20">
        <f t="shared" si="5"/>
        <v>1560</v>
      </c>
      <c r="S18" s="22"/>
      <c r="T18" s="21">
        <f t="shared" si="0"/>
        <v>3120</v>
      </c>
      <c r="U18" s="40">
        <v>130</v>
      </c>
      <c r="V18" s="20">
        <f t="shared" si="6"/>
        <v>3250</v>
      </c>
      <c r="W18" s="22"/>
      <c r="BD18" s="40">
        <v>380</v>
      </c>
      <c r="BE18" s="40">
        <v>230</v>
      </c>
      <c r="BF18" s="20">
        <f t="shared" si="3"/>
        <v>610</v>
      </c>
      <c r="BH18" s="40">
        <v>380</v>
      </c>
      <c r="BI18" s="40">
        <v>230</v>
      </c>
      <c r="BJ18" s="20">
        <f t="shared" si="4"/>
        <v>610</v>
      </c>
    </row>
    <row r="19" spans="1:62" s="20" customFormat="1" x14ac:dyDescent="0.55000000000000004">
      <c r="A19" s="38"/>
      <c r="B19" s="30" t="s">
        <v>118</v>
      </c>
      <c r="C19" s="35">
        <v>41219999</v>
      </c>
      <c r="D19" s="39">
        <v>10000</v>
      </c>
      <c r="E19" s="40">
        <v>186</v>
      </c>
      <c r="F19" s="40">
        <v>6759</v>
      </c>
      <c r="G19" s="40">
        <v>186</v>
      </c>
      <c r="H19" s="40">
        <v>6573</v>
      </c>
      <c r="I19" s="20">
        <f t="shared" si="5"/>
        <v>6759</v>
      </c>
      <c r="S19" s="22"/>
      <c r="T19" s="21">
        <f t="shared" si="0"/>
        <v>13518</v>
      </c>
      <c r="U19" s="40"/>
      <c r="V19" s="20">
        <f t="shared" si="6"/>
        <v>13518</v>
      </c>
      <c r="W19" s="22"/>
      <c r="BD19" s="40">
        <v>99</v>
      </c>
      <c r="BE19" s="40">
        <v>4972</v>
      </c>
      <c r="BF19" s="20">
        <f t="shared" si="3"/>
        <v>5071</v>
      </c>
      <c r="BH19" s="40">
        <v>99</v>
      </c>
      <c r="BI19" s="40">
        <v>4972</v>
      </c>
      <c r="BJ19" s="20">
        <f t="shared" si="4"/>
        <v>5071</v>
      </c>
    </row>
    <row r="20" spans="1:62" s="20" customFormat="1" x14ac:dyDescent="0.55000000000000004">
      <c r="A20" s="38"/>
      <c r="B20" s="30" t="s">
        <v>102</v>
      </c>
      <c r="C20" s="35">
        <v>41220002</v>
      </c>
      <c r="D20" s="39">
        <v>1000</v>
      </c>
      <c r="E20" s="40">
        <v>1000</v>
      </c>
      <c r="F20" s="40">
        <v>1000</v>
      </c>
      <c r="G20" s="40">
        <v>1000</v>
      </c>
      <c r="H20" s="40">
        <v>0</v>
      </c>
      <c r="I20" s="20">
        <f t="shared" si="5"/>
        <v>1000</v>
      </c>
      <c r="T20" s="21">
        <f t="shared" si="0"/>
        <v>2000</v>
      </c>
      <c r="U20" s="40"/>
      <c r="V20" s="20">
        <f t="shared" si="6"/>
        <v>2000</v>
      </c>
      <c r="W20" s="22"/>
      <c r="BD20" s="40"/>
      <c r="BE20" s="40"/>
      <c r="BF20" s="20">
        <f t="shared" si="3"/>
        <v>0</v>
      </c>
      <c r="BH20" s="40"/>
      <c r="BI20" s="40"/>
      <c r="BJ20" s="20">
        <f t="shared" si="4"/>
        <v>0</v>
      </c>
    </row>
    <row r="21" spans="1:62" s="20" customFormat="1" x14ac:dyDescent="0.55000000000000004">
      <c r="A21" s="38"/>
      <c r="B21" s="30" t="s">
        <v>47</v>
      </c>
      <c r="C21" s="35">
        <v>41220010</v>
      </c>
      <c r="D21" s="39">
        <v>80000</v>
      </c>
      <c r="E21" s="40">
        <v>5475</v>
      </c>
      <c r="F21" s="40">
        <v>71424.460000000006</v>
      </c>
      <c r="G21" s="40">
        <v>5475</v>
      </c>
      <c r="H21" s="40">
        <v>65949.460000000006</v>
      </c>
      <c r="I21" s="20">
        <f t="shared" si="5"/>
        <v>71424.460000000006</v>
      </c>
      <c r="T21" s="21">
        <f t="shared" si="0"/>
        <v>142848.92000000001</v>
      </c>
      <c r="U21" s="40"/>
      <c r="V21" s="20">
        <f t="shared" si="6"/>
        <v>142848.92000000001</v>
      </c>
      <c r="W21" s="22"/>
      <c r="BD21" s="40">
        <v>1314.46</v>
      </c>
      <c r="BE21" s="40"/>
      <c r="BF21" s="20">
        <f t="shared" si="3"/>
        <v>1314.46</v>
      </c>
      <c r="BH21" s="40">
        <v>1314.46</v>
      </c>
      <c r="BI21" s="40"/>
      <c r="BJ21" s="20">
        <f t="shared" si="4"/>
        <v>1314.46</v>
      </c>
    </row>
    <row r="22" spans="1:62" s="20" customFormat="1" x14ac:dyDescent="0.55000000000000004">
      <c r="A22" s="38"/>
      <c r="B22" s="30" t="s">
        <v>49</v>
      </c>
      <c r="C22" s="35">
        <v>41239999</v>
      </c>
      <c r="D22" s="39">
        <v>500</v>
      </c>
      <c r="E22" s="40">
        <v>80</v>
      </c>
      <c r="F22" s="40">
        <v>520</v>
      </c>
      <c r="G22" s="40">
        <v>80</v>
      </c>
      <c r="H22" s="40">
        <v>440</v>
      </c>
      <c r="I22" s="20">
        <f t="shared" si="5"/>
        <v>520</v>
      </c>
      <c r="S22" s="22"/>
      <c r="T22" s="21">
        <f t="shared" si="0"/>
        <v>1040</v>
      </c>
      <c r="U22" s="40"/>
      <c r="V22" s="20">
        <f t="shared" si="6"/>
        <v>1040</v>
      </c>
      <c r="W22" s="22"/>
      <c r="BD22" s="40">
        <v>40</v>
      </c>
      <c r="BE22" s="40">
        <v>40</v>
      </c>
      <c r="BF22" s="20">
        <f t="shared" si="3"/>
        <v>80</v>
      </c>
      <c r="BH22" s="40">
        <v>40</v>
      </c>
      <c r="BI22" s="40">
        <v>40</v>
      </c>
      <c r="BJ22" s="20">
        <f t="shared" si="4"/>
        <v>80</v>
      </c>
    </row>
    <row r="23" spans="1:62" s="20" customFormat="1" x14ac:dyDescent="0.55000000000000004">
      <c r="A23" s="38"/>
      <c r="B23" s="41" t="s">
        <v>99</v>
      </c>
      <c r="C23" s="45"/>
      <c r="D23" s="42">
        <f>SUM(D15:D22)</f>
        <v>94000</v>
      </c>
      <c r="E23" s="46">
        <f>SUM(E15:E22)</f>
        <v>7334.2</v>
      </c>
      <c r="F23" s="46">
        <f>SUM(F15:F22)</f>
        <v>82970.66</v>
      </c>
      <c r="G23" s="46">
        <f>SUM(G15:G22)</f>
        <v>7334.2</v>
      </c>
      <c r="H23" s="46">
        <f>SUM(H15:H22)</f>
        <v>75636.460000000006</v>
      </c>
      <c r="T23" s="21">
        <f t="shared" si="0"/>
        <v>82970.66</v>
      </c>
      <c r="U23" s="46">
        <f>SUM(U15:U22)</f>
        <v>159.1</v>
      </c>
      <c r="W23" s="22">
        <f>SUM(V15:V22)</f>
        <v>166100.42000000001</v>
      </c>
      <c r="BD23" s="46">
        <f>SUM(BD15:BD22)</f>
        <v>2066.2600000000002</v>
      </c>
      <c r="BE23" s="46">
        <f>SUM(BE15:BE22)</f>
        <v>5271.1</v>
      </c>
      <c r="BF23" s="20">
        <f t="shared" si="3"/>
        <v>7337.3600000000006</v>
      </c>
      <c r="BH23" s="46">
        <f>SUM(BH15:BH22)</f>
        <v>2066.2600000000002</v>
      </c>
      <c r="BI23" s="46">
        <f>SUM(BI15:BI22)</f>
        <v>5271.1</v>
      </c>
      <c r="BJ23" s="20">
        <f t="shared" si="4"/>
        <v>7337.3600000000006</v>
      </c>
    </row>
    <row r="24" spans="1:62" s="20" customFormat="1" x14ac:dyDescent="0.55000000000000004">
      <c r="A24" s="34" t="s">
        <v>119</v>
      </c>
      <c r="B24" s="30"/>
      <c r="C24" s="35"/>
      <c r="D24" s="39"/>
      <c r="E24" s="37"/>
      <c r="F24" s="37"/>
      <c r="G24" s="37"/>
      <c r="H24" s="37"/>
      <c r="T24" s="21">
        <f t="shared" si="0"/>
        <v>0</v>
      </c>
      <c r="U24" s="37"/>
      <c r="V24" s="20">
        <f t="shared" si="6"/>
        <v>0</v>
      </c>
      <c r="W24" s="22"/>
      <c r="BD24" s="37"/>
      <c r="BE24" s="37"/>
      <c r="BF24" s="20">
        <f t="shared" si="3"/>
        <v>0</v>
      </c>
      <c r="BH24" s="37"/>
      <c r="BI24" s="37"/>
      <c r="BJ24" s="20">
        <f t="shared" si="4"/>
        <v>0</v>
      </c>
    </row>
    <row r="25" spans="1:62" s="20" customFormat="1" x14ac:dyDescent="0.55000000000000004">
      <c r="A25" s="38"/>
      <c r="B25" s="30" t="s">
        <v>51</v>
      </c>
      <c r="C25" s="35">
        <v>41300003</v>
      </c>
      <c r="D25" s="39">
        <v>170000</v>
      </c>
      <c r="E25" s="40">
        <v>52526.39</v>
      </c>
      <c r="F25" s="40">
        <v>155803.34</v>
      </c>
      <c r="G25" s="40">
        <v>52526.39</v>
      </c>
      <c r="H25" s="40">
        <v>103276.95</v>
      </c>
      <c r="I25" s="20">
        <f t="shared" ref="I25:I26" si="7">SUM(G25:H25)</f>
        <v>155803.34</v>
      </c>
      <c r="S25" s="22"/>
      <c r="T25" s="21">
        <f t="shared" si="0"/>
        <v>311606.68</v>
      </c>
      <c r="U25" s="40"/>
      <c r="V25" s="20">
        <f t="shared" si="6"/>
        <v>311606.68</v>
      </c>
      <c r="W25" s="22"/>
      <c r="BD25" s="40">
        <v>29826.58</v>
      </c>
      <c r="BE25" s="40"/>
      <c r="BF25" s="20">
        <f t="shared" si="3"/>
        <v>29826.58</v>
      </c>
      <c r="BH25" s="40">
        <v>29826.58</v>
      </c>
      <c r="BI25" s="40"/>
      <c r="BJ25" s="20">
        <f t="shared" si="4"/>
        <v>29826.58</v>
      </c>
    </row>
    <row r="26" spans="1:62" s="20" customFormat="1" x14ac:dyDescent="0.55000000000000004">
      <c r="A26" s="38"/>
      <c r="B26" s="30" t="s">
        <v>103</v>
      </c>
      <c r="C26" s="35">
        <v>41300004</v>
      </c>
      <c r="D26" s="39">
        <v>500</v>
      </c>
      <c r="E26" s="40">
        <v>282</v>
      </c>
      <c r="F26" s="40">
        <v>282</v>
      </c>
      <c r="G26" s="40">
        <v>282</v>
      </c>
      <c r="H26" s="40">
        <v>0</v>
      </c>
      <c r="I26" s="20">
        <f t="shared" si="7"/>
        <v>282</v>
      </c>
      <c r="R26" s="22"/>
      <c r="T26" s="21">
        <f t="shared" si="0"/>
        <v>564</v>
      </c>
      <c r="U26" s="40"/>
      <c r="V26" s="20">
        <f t="shared" si="6"/>
        <v>564</v>
      </c>
      <c r="W26" s="22"/>
      <c r="BD26" s="40"/>
      <c r="BE26" s="40"/>
      <c r="BF26" s="20">
        <f t="shared" si="3"/>
        <v>0</v>
      </c>
      <c r="BH26" s="40"/>
      <c r="BI26" s="40"/>
      <c r="BJ26" s="20">
        <f t="shared" si="4"/>
        <v>0</v>
      </c>
    </row>
    <row r="27" spans="1:62" s="20" customFormat="1" x14ac:dyDescent="0.55000000000000004">
      <c r="A27" s="38"/>
      <c r="B27" s="41" t="s">
        <v>99</v>
      </c>
      <c r="C27" s="35"/>
      <c r="D27" s="42">
        <f>SUM(D25:D26)</f>
        <v>170500</v>
      </c>
      <c r="E27" s="46">
        <f>SUM(E25:E26)</f>
        <v>52808.39</v>
      </c>
      <c r="F27" s="46">
        <f>SUM(F25:F26)</f>
        <v>156085.34</v>
      </c>
      <c r="G27" s="46">
        <f>SUM(G25:G26)</f>
        <v>52808.39</v>
      </c>
      <c r="H27" s="46">
        <f>SUM(H25:H26)</f>
        <v>103276.95</v>
      </c>
      <c r="T27" s="21">
        <f t="shared" si="0"/>
        <v>156085.34</v>
      </c>
      <c r="U27" s="46">
        <f>SUM(U25:U26)</f>
        <v>0</v>
      </c>
      <c r="V27" s="20">
        <f>SUM(V25:V26)</f>
        <v>312170.68</v>
      </c>
      <c r="W27" s="22">
        <f>SUM(V24:V26)</f>
        <v>312170.68</v>
      </c>
      <c r="BD27" s="46">
        <f>SUM(BD25:BD26)</f>
        <v>29826.58</v>
      </c>
      <c r="BE27" s="46">
        <f>SUM(BE25:BE26)</f>
        <v>0</v>
      </c>
      <c r="BF27" s="20">
        <f t="shared" si="3"/>
        <v>29826.58</v>
      </c>
      <c r="BH27" s="46">
        <f>SUM(BH25:BH26)</f>
        <v>29826.58</v>
      </c>
      <c r="BI27" s="46">
        <f>SUM(BI25:BI26)</f>
        <v>0</v>
      </c>
      <c r="BJ27" s="20">
        <f t="shared" si="4"/>
        <v>29826.58</v>
      </c>
    </row>
    <row r="28" spans="1:62" s="20" customFormat="1" x14ac:dyDescent="0.55000000000000004">
      <c r="A28" s="34" t="s">
        <v>120</v>
      </c>
      <c r="B28" s="30"/>
      <c r="C28" s="35"/>
      <c r="D28" s="39"/>
      <c r="E28" s="44"/>
      <c r="F28" s="44"/>
      <c r="G28" s="44"/>
      <c r="H28" s="44"/>
      <c r="T28" s="21">
        <f t="shared" si="0"/>
        <v>0</v>
      </c>
      <c r="U28" s="44"/>
      <c r="V28" s="20">
        <f t="shared" si="6"/>
        <v>0</v>
      </c>
      <c r="W28" s="22"/>
      <c r="BD28" s="44"/>
      <c r="BE28" s="44"/>
      <c r="BF28" s="20">
        <f t="shared" si="3"/>
        <v>0</v>
      </c>
      <c r="BH28" s="44"/>
      <c r="BI28" s="44"/>
      <c r="BJ28" s="20">
        <f t="shared" si="4"/>
        <v>0</v>
      </c>
    </row>
    <row r="29" spans="1:62" s="20" customFormat="1" x14ac:dyDescent="0.55000000000000004">
      <c r="A29" s="34"/>
      <c r="B29" s="30"/>
      <c r="C29" s="35"/>
      <c r="D29" s="39">
        <v>0</v>
      </c>
      <c r="E29" s="37">
        <v>0</v>
      </c>
      <c r="F29" s="37">
        <v>0</v>
      </c>
      <c r="G29" s="37">
        <v>0</v>
      </c>
      <c r="H29" s="37">
        <v>0</v>
      </c>
      <c r="T29" s="21">
        <f t="shared" si="0"/>
        <v>0</v>
      </c>
      <c r="U29" s="37"/>
      <c r="V29" s="20">
        <f t="shared" si="6"/>
        <v>0</v>
      </c>
      <c r="W29" s="22"/>
      <c r="BD29" s="37">
        <v>0</v>
      </c>
      <c r="BE29" s="37"/>
      <c r="BF29" s="20">
        <f t="shared" si="3"/>
        <v>0</v>
      </c>
      <c r="BH29" s="37">
        <v>0</v>
      </c>
      <c r="BI29" s="37"/>
      <c r="BJ29" s="20">
        <f t="shared" si="4"/>
        <v>0</v>
      </c>
    </row>
    <row r="30" spans="1:62" s="20" customFormat="1" x14ac:dyDescent="0.55000000000000004">
      <c r="A30" s="34"/>
      <c r="B30" s="41" t="s">
        <v>99</v>
      </c>
      <c r="C30" s="35"/>
      <c r="D30" s="47">
        <f>SUM(D29)</f>
        <v>0</v>
      </c>
      <c r="E30" s="47">
        <f>SUM(E29)</f>
        <v>0</v>
      </c>
      <c r="F30" s="47">
        <f>SUM(F29)</f>
        <v>0</v>
      </c>
      <c r="G30" s="47">
        <f>SUM(G29)</f>
        <v>0</v>
      </c>
      <c r="H30" s="47">
        <f>SUM(H29)</f>
        <v>0</v>
      </c>
      <c r="T30" s="21">
        <f t="shared" si="0"/>
        <v>0</v>
      </c>
      <c r="U30" s="47">
        <f>SUM(U29)</f>
        <v>0</v>
      </c>
      <c r="V30" s="20">
        <f t="shared" si="6"/>
        <v>0</v>
      </c>
      <c r="W30" s="22">
        <f>SUM(V28)</f>
        <v>0</v>
      </c>
      <c r="BD30" s="47">
        <f>SUM(BD29)</f>
        <v>0</v>
      </c>
      <c r="BE30" s="47">
        <f>SUM(BE29)</f>
        <v>0</v>
      </c>
      <c r="BF30" s="20">
        <f t="shared" si="3"/>
        <v>0</v>
      </c>
      <c r="BH30" s="47">
        <f>SUM(BH29)</f>
        <v>0</v>
      </c>
      <c r="BI30" s="47">
        <f>SUM(BI29)</f>
        <v>0</v>
      </c>
      <c r="BJ30" s="20">
        <f t="shared" si="4"/>
        <v>0</v>
      </c>
    </row>
    <row r="31" spans="1:62" s="20" customFormat="1" x14ac:dyDescent="0.55000000000000004">
      <c r="A31" s="34" t="s">
        <v>121</v>
      </c>
      <c r="B31" s="30"/>
      <c r="C31" s="35"/>
      <c r="D31" s="39"/>
      <c r="E31" s="44"/>
      <c r="F31" s="44"/>
      <c r="G31" s="44"/>
      <c r="H31" s="44"/>
      <c r="T31" s="21">
        <f t="shared" si="0"/>
        <v>0</v>
      </c>
      <c r="U31" s="44"/>
      <c r="V31" s="20">
        <f t="shared" si="6"/>
        <v>0</v>
      </c>
      <c r="W31" s="22"/>
      <c r="BD31" s="44"/>
      <c r="BE31" s="44"/>
      <c r="BF31" s="20">
        <f t="shared" si="3"/>
        <v>0</v>
      </c>
      <c r="BH31" s="44"/>
      <c r="BI31" s="44"/>
      <c r="BJ31" s="20">
        <f t="shared" si="4"/>
        <v>0</v>
      </c>
    </row>
    <row r="32" spans="1:62" s="20" customFormat="1" x14ac:dyDescent="0.55000000000000004">
      <c r="A32" s="38"/>
      <c r="B32" s="30" t="s">
        <v>122</v>
      </c>
      <c r="C32" s="35">
        <v>41500004</v>
      </c>
      <c r="D32" s="39">
        <v>80000</v>
      </c>
      <c r="E32" s="40">
        <v>0</v>
      </c>
      <c r="F32" s="40">
        <v>0</v>
      </c>
      <c r="G32" s="40">
        <v>0</v>
      </c>
      <c r="H32" s="40">
        <v>0</v>
      </c>
      <c r="I32" s="20">
        <f t="shared" ref="I32:I33" si="8">SUM(G32:H32)</f>
        <v>0</v>
      </c>
      <c r="S32" s="22"/>
      <c r="T32" s="21">
        <f t="shared" si="0"/>
        <v>0</v>
      </c>
      <c r="U32" s="40"/>
      <c r="V32" s="20">
        <f t="shared" si="6"/>
        <v>0</v>
      </c>
      <c r="W32" s="22"/>
      <c r="BD32" s="40"/>
      <c r="BE32" s="40"/>
      <c r="BF32" s="20">
        <f t="shared" si="3"/>
        <v>0</v>
      </c>
      <c r="BH32" s="40"/>
      <c r="BI32" s="40"/>
      <c r="BJ32" s="20">
        <f t="shared" si="4"/>
        <v>0</v>
      </c>
    </row>
    <row r="33" spans="1:62" s="20" customFormat="1" x14ac:dyDescent="0.55000000000000004">
      <c r="A33" s="38"/>
      <c r="B33" s="30" t="s">
        <v>53</v>
      </c>
      <c r="C33" s="35">
        <v>41599999</v>
      </c>
      <c r="D33" s="39">
        <v>1500</v>
      </c>
      <c r="E33" s="40"/>
      <c r="F33" s="40">
        <v>300</v>
      </c>
      <c r="G33" s="40"/>
      <c r="H33" s="40">
        <v>300</v>
      </c>
      <c r="I33" s="20">
        <f t="shared" si="8"/>
        <v>300</v>
      </c>
      <c r="T33" s="21">
        <f t="shared" si="0"/>
        <v>600</v>
      </c>
      <c r="U33" s="40">
        <v>100</v>
      </c>
      <c r="V33" s="20">
        <f t="shared" si="6"/>
        <v>700</v>
      </c>
      <c r="W33" s="22"/>
      <c r="BD33" s="40"/>
      <c r="BE33" s="40">
        <v>200</v>
      </c>
      <c r="BF33" s="20">
        <f t="shared" si="3"/>
        <v>200</v>
      </c>
      <c r="BH33" s="40"/>
      <c r="BI33" s="40">
        <v>200</v>
      </c>
      <c r="BJ33" s="20">
        <f t="shared" si="4"/>
        <v>200</v>
      </c>
    </row>
    <row r="34" spans="1:62" s="20" customFormat="1" x14ac:dyDescent="0.55000000000000004">
      <c r="A34" s="27"/>
      <c r="B34" s="48" t="s">
        <v>99</v>
      </c>
      <c r="C34" s="49"/>
      <c r="D34" s="42">
        <f>SUM(D32:D33)</f>
        <v>81500</v>
      </c>
      <c r="E34" s="42">
        <f>SUM(E32:E33)</f>
        <v>0</v>
      </c>
      <c r="F34" s="42">
        <f>SUM(F32:F33)</f>
        <v>300</v>
      </c>
      <c r="G34" s="42">
        <f>SUM(G32:G33)</f>
        <v>0</v>
      </c>
      <c r="H34" s="42">
        <f>SUM(H32:H33)</f>
        <v>300</v>
      </c>
      <c r="T34" s="21">
        <f t="shared" si="0"/>
        <v>300</v>
      </c>
      <c r="U34" s="42">
        <f>SUM(U32:U33)</f>
        <v>100</v>
      </c>
      <c r="W34" s="22">
        <f>SUM(V32)</f>
        <v>0</v>
      </c>
      <c r="BD34" s="42">
        <f>SUM(BD32:BD33)</f>
        <v>0</v>
      </c>
      <c r="BE34" s="42">
        <f>SUM(BE32:BE33)</f>
        <v>200</v>
      </c>
      <c r="BF34" s="20">
        <f t="shared" si="3"/>
        <v>200</v>
      </c>
      <c r="BH34" s="42">
        <f>SUM(BH32:BH33)</f>
        <v>0</v>
      </c>
      <c r="BI34" s="42">
        <f>SUM(BI32:BI33)</f>
        <v>200</v>
      </c>
      <c r="BJ34" s="20">
        <f t="shared" si="4"/>
        <v>200</v>
      </c>
    </row>
    <row r="35" spans="1:62" s="20" customFormat="1" x14ac:dyDescent="0.55000000000000004">
      <c r="A35" s="50" t="s">
        <v>123</v>
      </c>
      <c r="B35" s="51"/>
      <c r="C35" s="33"/>
      <c r="D35" s="52">
        <v>0</v>
      </c>
      <c r="E35" s="44">
        <v>0</v>
      </c>
      <c r="F35" s="44">
        <v>0</v>
      </c>
      <c r="G35" s="44">
        <v>0</v>
      </c>
      <c r="H35" s="44">
        <v>0</v>
      </c>
      <c r="T35" s="21">
        <f t="shared" si="0"/>
        <v>0</v>
      </c>
      <c r="U35" s="44">
        <v>0</v>
      </c>
      <c r="V35" s="20">
        <f t="shared" si="6"/>
        <v>0</v>
      </c>
      <c r="W35" s="22"/>
      <c r="BD35" s="44">
        <v>0</v>
      </c>
      <c r="BE35" s="44">
        <v>0</v>
      </c>
      <c r="BF35" s="20">
        <f t="shared" si="3"/>
        <v>0</v>
      </c>
      <c r="BH35" s="44">
        <v>0</v>
      </c>
      <c r="BI35" s="44">
        <v>0</v>
      </c>
      <c r="BJ35" s="20">
        <f t="shared" si="4"/>
        <v>0</v>
      </c>
    </row>
    <row r="36" spans="1:62" s="20" customFormat="1" x14ac:dyDescent="0.55000000000000004">
      <c r="A36" s="53"/>
      <c r="B36" s="48" t="s">
        <v>99</v>
      </c>
      <c r="C36" s="49"/>
      <c r="D36" s="42">
        <f>SUM(D35)</f>
        <v>0</v>
      </c>
      <c r="E36" s="42">
        <f>SUM(E35)</f>
        <v>0</v>
      </c>
      <c r="F36" s="42">
        <f>SUM(F35)</f>
        <v>0</v>
      </c>
      <c r="G36" s="42">
        <f>SUM(G35)</f>
        <v>0</v>
      </c>
      <c r="H36" s="42">
        <f>SUM(H35)</f>
        <v>0</v>
      </c>
      <c r="T36" s="21">
        <f t="shared" si="0"/>
        <v>0</v>
      </c>
      <c r="U36" s="42">
        <f>SUM(U35)</f>
        <v>0</v>
      </c>
      <c r="V36" s="20">
        <f t="shared" si="6"/>
        <v>0</v>
      </c>
      <c r="W36" s="22"/>
      <c r="BD36" s="42">
        <f>SUM(BD35)</f>
        <v>0</v>
      </c>
      <c r="BE36" s="42">
        <f>SUM(BE35)</f>
        <v>0</v>
      </c>
      <c r="BF36" s="20">
        <f t="shared" si="3"/>
        <v>0</v>
      </c>
      <c r="BH36" s="42">
        <f>SUM(BH35)</f>
        <v>0</v>
      </c>
      <c r="BI36" s="42">
        <f>SUM(BI35)</f>
        <v>0</v>
      </c>
      <c r="BJ36" s="20">
        <f t="shared" si="4"/>
        <v>0</v>
      </c>
    </row>
    <row r="37" spans="1:62" s="20" customFormat="1" x14ac:dyDescent="0.55000000000000004">
      <c r="A37" s="54"/>
      <c r="B37" s="55"/>
      <c r="C37" s="56"/>
      <c r="D37" s="57"/>
      <c r="E37" s="57"/>
      <c r="F37" s="57"/>
      <c r="G37" s="57"/>
      <c r="H37" s="57"/>
      <c r="T37" s="21"/>
      <c r="U37" s="57"/>
      <c r="W37" s="22"/>
      <c r="BD37" s="57"/>
      <c r="BE37" s="57"/>
      <c r="BF37" s="20">
        <f t="shared" si="3"/>
        <v>0</v>
      </c>
      <c r="BH37" s="57"/>
      <c r="BI37" s="57"/>
      <c r="BJ37" s="20">
        <f t="shared" si="4"/>
        <v>0</v>
      </c>
    </row>
    <row r="38" spans="1:62" s="20" customFormat="1" x14ac:dyDescent="0.55000000000000004">
      <c r="A38" s="58"/>
      <c r="B38" s="59"/>
      <c r="C38" s="24"/>
      <c r="D38" s="60"/>
      <c r="E38" s="60"/>
      <c r="F38" s="60"/>
      <c r="G38" s="60"/>
      <c r="H38" s="60"/>
      <c r="T38" s="21"/>
      <c r="U38" s="60"/>
      <c r="W38" s="22"/>
      <c r="BD38" s="60"/>
      <c r="BE38" s="60"/>
      <c r="BF38" s="20">
        <f t="shared" si="3"/>
        <v>0</v>
      </c>
      <c r="BH38" s="60"/>
      <c r="BI38" s="60"/>
      <c r="BJ38" s="20">
        <f t="shared" si="4"/>
        <v>0</v>
      </c>
    </row>
    <row r="39" spans="1:62" s="20" customFormat="1" x14ac:dyDescent="0.55000000000000004">
      <c r="A39" s="50" t="s">
        <v>124</v>
      </c>
      <c r="B39" s="51"/>
      <c r="C39" s="33"/>
      <c r="D39" s="52"/>
      <c r="E39" s="44"/>
      <c r="F39" s="44"/>
      <c r="G39" s="44"/>
      <c r="H39" s="44"/>
      <c r="T39" s="21">
        <f t="shared" ref="T39:T63" si="9">SUM(G39:S39)</f>
        <v>0</v>
      </c>
      <c r="U39" s="44"/>
      <c r="V39" s="20">
        <f t="shared" si="6"/>
        <v>0</v>
      </c>
      <c r="W39" s="22"/>
      <c r="BD39" s="44"/>
      <c r="BE39" s="44"/>
      <c r="BF39" s="20">
        <f t="shared" si="3"/>
        <v>0</v>
      </c>
      <c r="BH39" s="44"/>
      <c r="BI39" s="44"/>
      <c r="BJ39" s="20">
        <f t="shared" si="4"/>
        <v>0</v>
      </c>
    </row>
    <row r="40" spans="1:62" s="20" customFormat="1" x14ac:dyDescent="0.55000000000000004">
      <c r="A40" s="34" t="s">
        <v>125</v>
      </c>
      <c r="B40" s="30"/>
      <c r="C40" s="35"/>
      <c r="D40" s="36"/>
      <c r="E40" s="37"/>
      <c r="F40" s="37"/>
      <c r="G40" s="37"/>
      <c r="H40" s="37"/>
      <c r="T40" s="21">
        <f t="shared" si="9"/>
        <v>0</v>
      </c>
      <c r="U40" s="37"/>
      <c r="V40" s="20">
        <f t="shared" si="6"/>
        <v>0</v>
      </c>
      <c r="W40" s="22"/>
      <c r="BD40" s="37"/>
      <c r="BE40" s="37"/>
      <c r="BF40" s="20">
        <f t="shared" si="3"/>
        <v>0</v>
      </c>
      <c r="BH40" s="37"/>
      <c r="BI40" s="37"/>
      <c r="BJ40" s="20">
        <f t="shared" si="4"/>
        <v>0</v>
      </c>
    </row>
    <row r="41" spans="1:62" s="20" customFormat="1" x14ac:dyDescent="0.55000000000000004">
      <c r="A41" s="38"/>
      <c r="B41" s="30" t="s">
        <v>126</v>
      </c>
      <c r="C41" s="35">
        <v>42100001</v>
      </c>
      <c r="D41" s="39">
        <v>360000</v>
      </c>
      <c r="E41" s="40">
        <v>34652.480000000003</v>
      </c>
      <c r="F41" s="40">
        <v>467670.95</v>
      </c>
      <c r="G41" s="40">
        <v>34652.480000000003</v>
      </c>
      <c r="H41" s="40">
        <v>433018.47</v>
      </c>
      <c r="I41" s="20">
        <f t="shared" ref="I41:I52" si="10">SUM(G41:H41)</f>
        <v>467670.94999999995</v>
      </c>
      <c r="S41" s="22"/>
      <c r="T41" s="21">
        <f t="shared" si="9"/>
        <v>935341.89999999991</v>
      </c>
      <c r="U41" s="40">
        <v>49887.63</v>
      </c>
      <c r="V41" s="20">
        <f t="shared" si="6"/>
        <v>985229.52999999991</v>
      </c>
      <c r="W41" s="22"/>
      <c r="BD41" s="40">
        <v>31315.69</v>
      </c>
      <c r="BE41" s="40">
        <v>122353.02</v>
      </c>
      <c r="BF41" s="20">
        <f t="shared" si="3"/>
        <v>153668.71</v>
      </c>
      <c r="BH41" s="40">
        <v>31315.69</v>
      </c>
      <c r="BI41" s="40">
        <v>122353.02</v>
      </c>
      <c r="BJ41" s="20">
        <f t="shared" si="4"/>
        <v>153668.71</v>
      </c>
    </row>
    <row r="42" spans="1:62" s="20" customFormat="1" x14ac:dyDescent="0.55000000000000004">
      <c r="A42" s="38"/>
      <c r="B42" s="30" t="s">
        <v>127</v>
      </c>
      <c r="C42" s="35">
        <v>42100002</v>
      </c>
      <c r="D42" s="39">
        <v>7600000</v>
      </c>
      <c r="E42" s="40">
        <v>812722.84</v>
      </c>
      <c r="F42" s="40">
        <v>8991599.8399999999</v>
      </c>
      <c r="G42" s="40">
        <v>812722.84</v>
      </c>
      <c r="H42" s="40">
        <v>8178877</v>
      </c>
      <c r="I42" s="20">
        <f t="shared" si="10"/>
        <v>8991599.8399999999</v>
      </c>
      <c r="S42" s="22"/>
      <c r="T42" s="21">
        <f t="shared" si="9"/>
        <v>17983199.68</v>
      </c>
      <c r="U42" s="40">
        <v>1341392.78</v>
      </c>
      <c r="V42" s="20">
        <f t="shared" si="6"/>
        <v>19324592.460000001</v>
      </c>
      <c r="W42" s="22"/>
      <c r="BD42" s="40">
        <v>777376.62</v>
      </c>
      <c r="BE42" s="40">
        <v>2102205.69</v>
      </c>
      <c r="BF42" s="20">
        <f t="shared" si="3"/>
        <v>2879582.31</v>
      </c>
      <c r="BH42" s="40">
        <v>777376.62</v>
      </c>
      <c r="BI42" s="40">
        <v>2102205.69</v>
      </c>
      <c r="BJ42" s="20">
        <f t="shared" si="4"/>
        <v>2879582.31</v>
      </c>
    </row>
    <row r="43" spans="1:62" s="20" customFormat="1" x14ac:dyDescent="0.55000000000000004">
      <c r="A43" s="38"/>
      <c r="B43" s="30" t="s">
        <v>59</v>
      </c>
      <c r="C43" s="35">
        <v>42100004</v>
      </c>
      <c r="D43" s="39">
        <v>2700000</v>
      </c>
      <c r="E43" s="40">
        <v>408412.02</v>
      </c>
      <c r="F43" s="40">
        <v>2834312.39</v>
      </c>
      <c r="G43" s="40">
        <v>408412.02</v>
      </c>
      <c r="H43" s="40">
        <v>2425900.37</v>
      </c>
      <c r="I43" s="20">
        <f t="shared" si="10"/>
        <v>2834312.39</v>
      </c>
      <c r="P43" s="22"/>
      <c r="T43" s="21">
        <f t="shared" si="9"/>
        <v>5668624.7800000003</v>
      </c>
      <c r="U43" s="40">
        <v>369376.24</v>
      </c>
      <c r="V43" s="20">
        <f t="shared" si="6"/>
        <v>6038001.0200000005</v>
      </c>
      <c r="W43" s="22"/>
      <c r="BD43" s="40">
        <v>188340.5</v>
      </c>
      <c r="BE43" s="40">
        <v>638553</v>
      </c>
      <c r="BF43" s="20">
        <f t="shared" si="3"/>
        <v>826893.5</v>
      </c>
      <c r="BH43" s="40">
        <v>188340.5</v>
      </c>
      <c r="BI43" s="40">
        <v>638553</v>
      </c>
      <c r="BJ43" s="20">
        <f t="shared" si="4"/>
        <v>826893.5</v>
      </c>
    </row>
    <row r="44" spans="1:62" s="20" customFormat="1" x14ac:dyDescent="0.55000000000000004">
      <c r="A44" s="38"/>
      <c r="B44" s="30" t="s">
        <v>61</v>
      </c>
      <c r="C44" s="35">
        <v>42100005</v>
      </c>
      <c r="D44" s="39">
        <v>200000</v>
      </c>
      <c r="E44" s="40">
        <v>23557.8</v>
      </c>
      <c r="F44" s="40">
        <v>116285.52</v>
      </c>
      <c r="G44" s="40">
        <v>23557.8</v>
      </c>
      <c r="H44" s="40">
        <v>92727.72</v>
      </c>
      <c r="I44" s="20">
        <f t="shared" si="10"/>
        <v>116285.52</v>
      </c>
      <c r="R44" s="22"/>
      <c r="T44" s="21">
        <f t="shared" si="9"/>
        <v>232571.04</v>
      </c>
      <c r="U44" s="40"/>
      <c r="V44" s="20">
        <f t="shared" si="6"/>
        <v>232571.04</v>
      </c>
      <c r="W44" s="22"/>
      <c r="BD44" s="40"/>
      <c r="BE44" s="40">
        <v>22943.64</v>
      </c>
      <c r="BF44" s="20">
        <f t="shared" si="3"/>
        <v>22943.64</v>
      </c>
      <c r="BH44" s="40"/>
      <c r="BI44" s="40">
        <v>22943.64</v>
      </c>
      <c r="BJ44" s="20">
        <f t="shared" si="4"/>
        <v>22943.64</v>
      </c>
    </row>
    <row r="45" spans="1:62" s="20" customFormat="1" x14ac:dyDescent="0.55000000000000004">
      <c r="A45" s="38"/>
      <c r="B45" s="30" t="s">
        <v>128</v>
      </c>
      <c r="C45" s="35">
        <v>42100006</v>
      </c>
      <c r="D45" s="39">
        <v>1500000</v>
      </c>
      <c r="E45" s="40"/>
      <c r="F45" s="40">
        <v>0</v>
      </c>
      <c r="G45" s="40"/>
      <c r="H45" s="40">
        <v>0</v>
      </c>
      <c r="I45" s="20">
        <f t="shared" si="10"/>
        <v>0</v>
      </c>
      <c r="P45" s="22"/>
      <c r="T45" s="21">
        <f t="shared" si="9"/>
        <v>0</v>
      </c>
      <c r="U45" s="40"/>
      <c r="V45" s="20">
        <f t="shared" si="6"/>
        <v>0</v>
      </c>
      <c r="W45" s="22"/>
      <c r="BD45" s="40"/>
      <c r="BE45" s="40"/>
      <c r="BF45" s="20">
        <f t="shared" si="3"/>
        <v>0</v>
      </c>
      <c r="BH45" s="40"/>
      <c r="BI45" s="40"/>
      <c r="BJ45" s="20">
        <f t="shared" si="4"/>
        <v>0</v>
      </c>
    </row>
    <row r="46" spans="1:62" s="20" customFormat="1" x14ac:dyDescent="0.55000000000000004">
      <c r="A46" s="38"/>
      <c r="B46" s="30" t="s">
        <v>63</v>
      </c>
      <c r="C46" s="35">
        <v>42100007</v>
      </c>
      <c r="D46" s="39">
        <v>3200000</v>
      </c>
      <c r="E46" s="40">
        <v>470942.39</v>
      </c>
      <c r="F46" s="40">
        <v>5329796.2</v>
      </c>
      <c r="G46" s="40">
        <v>470942.39</v>
      </c>
      <c r="H46" s="40">
        <v>4858853.8099999996</v>
      </c>
      <c r="I46" s="20">
        <f t="shared" si="10"/>
        <v>5329796.1999999993</v>
      </c>
      <c r="P46" s="22"/>
      <c r="T46" s="21">
        <f t="shared" si="9"/>
        <v>10659592.399999999</v>
      </c>
      <c r="U46" s="40">
        <v>765113.62</v>
      </c>
      <c r="V46" s="20">
        <f t="shared" si="6"/>
        <v>11424706.019999998</v>
      </c>
      <c r="W46" s="22"/>
      <c r="BD46" s="40">
        <v>460496.03</v>
      </c>
      <c r="BE46" s="40">
        <v>1097645.8899999999</v>
      </c>
      <c r="BF46" s="20">
        <f t="shared" si="3"/>
        <v>1558141.92</v>
      </c>
      <c r="BH46" s="40">
        <v>460496.03</v>
      </c>
      <c r="BI46" s="40">
        <v>1097645.8899999999</v>
      </c>
      <c r="BJ46" s="20">
        <f t="shared" si="4"/>
        <v>1558141.92</v>
      </c>
    </row>
    <row r="47" spans="1:62" s="20" customFormat="1" x14ac:dyDescent="0.55000000000000004">
      <c r="A47" s="38"/>
      <c r="B47" s="30" t="s">
        <v>65</v>
      </c>
      <c r="C47" s="35">
        <v>42100011</v>
      </c>
      <c r="D47" s="39">
        <v>500</v>
      </c>
      <c r="E47" s="40">
        <v>63</v>
      </c>
      <c r="F47" s="40">
        <v>81</v>
      </c>
      <c r="G47" s="40">
        <v>63</v>
      </c>
      <c r="H47" s="40">
        <v>18</v>
      </c>
      <c r="I47" s="20">
        <f t="shared" si="10"/>
        <v>81</v>
      </c>
      <c r="T47" s="21">
        <f t="shared" si="9"/>
        <v>162</v>
      </c>
      <c r="U47" s="40">
        <v>6</v>
      </c>
      <c r="V47" s="20">
        <f t="shared" si="6"/>
        <v>168</v>
      </c>
      <c r="W47" s="22"/>
      <c r="BD47" s="40"/>
      <c r="BE47" s="40">
        <v>18</v>
      </c>
      <c r="BF47" s="20">
        <f t="shared" si="3"/>
        <v>18</v>
      </c>
      <c r="BH47" s="40"/>
      <c r="BI47" s="40">
        <v>18</v>
      </c>
      <c r="BJ47" s="20">
        <f t="shared" si="4"/>
        <v>18</v>
      </c>
    </row>
    <row r="48" spans="1:62" s="20" customFormat="1" x14ac:dyDescent="0.55000000000000004">
      <c r="A48" s="38"/>
      <c r="B48" s="30" t="s">
        <v>67</v>
      </c>
      <c r="C48" s="35">
        <v>42100012</v>
      </c>
      <c r="D48" s="39">
        <v>3000000</v>
      </c>
      <c r="E48" s="40">
        <v>37132.230000000003</v>
      </c>
      <c r="F48" s="40">
        <v>2984419.29</v>
      </c>
      <c r="G48" s="40">
        <v>37132.230000000003</v>
      </c>
      <c r="H48" s="40">
        <v>2947287.06</v>
      </c>
      <c r="I48" s="20">
        <f t="shared" si="10"/>
        <v>2984419.29</v>
      </c>
      <c r="T48" s="21">
        <f t="shared" si="9"/>
        <v>5968838.5800000001</v>
      </c>
      <c r="U48" s="40">
        <v>1218770.08</v>
      </c>
      <c r="V48" s="20">
        <f t="shared" si="6"/>
        <v>7187608.6600000001</v>
      </c>
      <c r="W48" s="22"/>
      <c r="BD48" s="40">
        <v>640502.64</v>
      </c>
      <c r="BE48" s="40">
        <v>1250009.06</v>
      </c>
      <c r="BF48" s="20">
        <f t="shared" si="3"/>
        <v>1890511.7000000002</v>
      </c>
      <c r="BH48" s="40">
        <v>640502.64</v>
      </c>
      <c r="BI48" s="40">
        <v>1250009.06</v>
      </c>
      <c r="BJ48" s="20">
        <f t="shared" si="4"/>
        <v>1890511.7000000002</v>
      </c>
    </row>
    <row r="49" spans="1:62" s="20" customFormat="1" x14ac:dyDescent="0.55000000000000004">
      <c r="A49" s="38"/>
      <c r="B49" s="30" t="s">
        <v>129</v>
      </c>
      <c r="C49" s="35">
        <v>42100013</v>
      </c>
      <c r="D49" s="39">
        <v>70000</v>
      </c>
      <c r="E49" s="40">
        <v>0</v>
      </c>
      <c r="F49" s="40">
        <v>689365.58</v>
      </c>
      <c r="G49" s="40"/>
      <c r="H49" s="40">
        <v>689365.58</v>
      </c>
      <c r="I49" s="20">
        <f t="shared" si="10"/>
        <v>689365.58</v>
      </c>
      <c r="T49" s="21">
        <f t="shared" si="9"/>
        <v>1378731.16</v>
      </c>
      <c r="U49" s="40">
        <v>8957.1299999999992</v>
      </c>
      <c r="V49" s="20">
        <f t="shared" si="6"/>
        <v>1387688.2899999998</v>
      </c>
      <c r="W49" s="22"/>
      <c r="BD49" s="40">
        <v>0</v>
      </c>
      <c r="BE49" s="40">
        <v>8957.1299999999992</v>
      </c>
      <c r="BF49" s="20">
        <f t="shared" si="3"/>
        <v>8957.1299999999992</v>
      </c>
      <c r="BH49" s="40">
        <v>0</v>
      </c>
      <c r="BI49" s="40">
        <v>8957.1299999999992</v>
      </c>
      <c r="BJ49" s="20">
        <f t="shared" si="4"/>
        <v>8957.1299999999992</v>
      </c>
    </row>
    <row r="50" spans="1:62" s="20" customFormat="1" x14ac:dyDescent="0.55000000000000004">
      <c r="A50" s="38"/>
      <c r="B50" s="30" t="s">
        <v>71</v>
      </c>
      <c r="C50" s="35">
        <v>42100014</v>
      </c>
      <c r="D50" s="39">
        <v>3000</v>
      </c>
      <c r="E50" s="40"/>
      <c r="F50" s="40">
        <v>2191</v>
      </c>
      <c r="G50" s="40"/>
      <c r="H50" s="40">
        <v>2191</v>
      </c>
      <c r="I50" s="20">
        <f t="shared" si="10"/>
        <v>2191</v>
      </c>
      <c r="T50" s="21">
        <f t="shared" si="9"/>
        <v>4382</v>
      </c>
      <c r="U50" s="40"/>
      <c r="V50" s="20">
        <f t="shared" si="6"/>
        <v>4382</v>
      </c>
      <c r="W50" s="22"/>
      <c r="BD50" s="40">
        <v>768.64</v>
      </c>
      <c r="BE50" s="40"/>
      <c r="BF50" s="20">
        <f t="shared" si="3"/>
        <v>768.64</v>
      </c>
      <c r="BH50" s="40">
        <v>768.64</v>
      </c>
      <c r="BI50" s="40"/>
      <c r="BJ50" s="20">
        <f t="shared" si="4"/>
        <v>768.64</v>
      </c>
    </row>
    <row r="51" spans="1:62" s="20" customFormat="1" x14ac:dyDescent="0.55000000000000004">
      <c r="A51" s="38"/>
      <c r="B51" s="30" t="s">
        <v>130</v>
      </c>
      <c r="C51" s="35">
        <v>42100015</v>
      </c>
      <c r="D51" s="39">
        <v>700000</v>
      </c>
      <c r="E51" s="61">
        <v>55685</v>
      </c>
      <c r="F51" s="61">
        <v>743143</v>
      </c>
      <c r="G51" s="61">
        <v>55685</v>
      </c>
      <c r="H51" s="61">
        <v>687458</v>
      </c>
      <c r="I51" s="20">
        <f t="shared" si="10"/>
        <v>743143</v>
      </c>
      <c r="R51" s="22"/>
      <c r="T51" s="21">
        <f t="shared" si="9"/>
        <v>1486286</v>
      </c>
      <c r="U51" s="61">
        <v>105595</v>
      </c>
      <c r="V51" s="20">
        <f t="shared" si="6"/>
        <v>1591881</v>
      </c>
      <c r="W51" s="22"/>
      <c r="BD51" s="61">
        <v>60383</v>
      </c>
      <c r="BE51" s="61">
        <v>144408</v>
      </c>
      <c r="BF51" s="20">
        <f t="shared" si="3"/>
        <v>204791</v>
      </c>
      <c r="BH51" s="61">
        <v>60383</v>
      </c>
      <c r="BI51" s="61">
        <v>144408</v>
      </c>
      <c r="BJ51" s="20">
        <f t="shared" si="4"/>
        <v>204791</v>
      </c>
    </row>
    <row r="52" spans="1:62" s="20" customFormat="1" x14ac:dyDescent="0.55000000000000004">
      <c r="A52" s="38"/>
      <c r="B52" s="30" t="s">
        <v>75</v>
      </c>
      <c r="C52" s="35"/>
      <c r="D52" s="39">
        <v>500</v>
      </c>
      <c r="E52" s="61"/>
      <c r="F52" s="61">
        <v>1030</v>
      </c>
      <c r="G52" s="61">
        <v>510</v>
      </c>
      <c r="H52" s="61">
        <v>520</v>
      </c>
      <c r="I52" s="20">
        <f t="shared" si="10"/>
        <v>1030</v>
      </c>
      <c r="T52" s="21">
        <f t="shared" si="9"/>
        <v>2060</v>
      </c>
      <c r="U52" s="61"/>
      <c r="V52" s="20">
        <f t="shared" si="6"/>
        <v>2060</v>
      </c>
      <c r="W52" s="22"/>
      <c r="BD52" s="61"/>
      <c r="BE52" s="61"/>
      <c r="BF52" s="20">
        <f t="shared" si="3"/>
        <v>0</v>
      </c>
      <c r="BH52" s="61"/>
      <c r="BI52" s="61"/>
      <c r="BJ52" s="20">
        <f t="shared" si="4"/>
        <v>0</v>
      </c>
    </row>
    <row r="53" spans="1:62" s="20" customFormat="1" x14ac:dyDescent="0.55000000000000004">
      <c r="A53" s="38"/>
      <c r="B53" s="41" t="s">
        <v>99</v>
      </c>
      <c r="C53" s="35"/>
      <c r="D53" s="62">
        <f>SUM(D41:D52)</f>
        <v>19334000</v>
      </c>
      <c r="E53" s="62">
        <f>SUM(E41:E52)</f>
        <v>1843167.7599999998</v>
      </c>
      <c r="F53" s="62">
        <f>SUM(F41:F52)</f>
        <v>22159894.769999996</v>
      </c>
      <c r="G53" s="62">
        <f>SUM(G41:G52)</f>
        <v>1843677.7599999998</v>
      </c>
      <c r="H53" s="62">
        <f>SUM(H41:H52)</f>
        <v>20316217.009999998</v>
      </c>
      <c r="T53" s="21">
        <f t="shared" si="9"/>
        <v>22159894.769999996</v>
      </c>
      <c r="U53" s="62">
        <f>SUM(U41:U52)</f>
        <v>3859098.48</v>
      </c>
      <c r="W53" s="22">
        <f>SUM(V39:V52)</f>
        <v>48178888.020000003</v>
      </c>
      <c r="BD53" s="62">
        <f>SUM(BD41:BD52)</f>
        <v>2159183.12</v>
      </c>
      <c r="BE53" s="62">
        <f>SUM(BE41:BE52)</f>
        <v>5387093.4300000006</v>
      </c>
      <c r="BF53" s="20">
        <f t="shared" si="3"/>
        <v>7546276.5500000007</v>
      </c>
      <c r="BH53" s="62">
        <f>SUM(BH41:BH52)</f>
        <v>2159183.12</v>
      </c>
      <c r="BI53" s="62">
        <f>SUM(BI41:BI52)</f>
        <v>5387093.4300000006</v>
      </c>
      <c r="BJ53" s="20">
        <f t="shared" si="4"/>
        <v>7546276.5500000007</v>
      </c>
    </row>
    <row r="54" spans="1:62" s="20" customFormat="1" x14ac:dyDescent="0.55000000000000004">
      <c r="A54" s="34" t="s">
        <v>131</v>
      </c>
      <c r="B54" s="30"/>
      <c r="C54" s="35"/>
      <c r="D54" s="63"/>
      <c r="E54" s="64"/>
      <c r="F54" s="64"/>
      <c r="G54" s="64"/>
      <c r="H54" s="64"/>
      <c r="T54" s="21">
        <f t="shared" si="9"/>
        <v>0</v>
      </c>
      <c r="U54" s="64"/>
      <c r="V54" s="20">
        <f t="shared" si="6"/>
        <v>0</v>
      </c>
      <c r="W54" s="22"/>
      <c r="BD54" s="64"/>
      <c r="BE54" s="64"/>
      <c r="BF54" s="20">
        <f t="shared" si="3"/>
        <v>0</v>
      </c>
      <c r="BH54" s="64"/>
      <c r="BI54" s="64"/>
      <c r="BJ54" s="20">
        <f t="shared" si="4"/>
        <v>0</v>
      </c>
    </row>
    <row r="55" spans="1:62" s="20" customFormat="1" x14ac:dyDescent="0.55000000000000004">
      <c r="A55" s="34" t="s">
        <v>132</v>
      </c>
      <c r="B55" s="30"/>
      <c r="C55" s="35"/>
      <c r="D55" s="65">
        <v>22869500</v>
      </c>
      <c r="E55" s="66"/>
      <c r="F55" s="66"/>
      <c r="G55" s="66"/>
      <c r="H55" s="66"/>
      <c r="T55" s="21">
        <f t="shared" si="9"/>
        <v>0</v>
      </c>
      <c r="U55" s="66"/>
      <c r="V55" s="20">
        <f t="shared" si="6"/>
        <v>0</v>
      </c>
      <c r="W55" s="22"/>
      <c r="BD55" s="66"/>
      <c r="BE55" s="66"/>
      <c r="BF55" s="20">
        <f t="shared" si="3"/>
        <v>0</v>
      </c>
      <c r="BH55" s="66"/>
      <c r="BI55" s="66"/>
      <c r="BJ55" s="20">
        <f t="shared" si="4"/>
        <v>0</v>
      </c>
    </row>
    <row r="56" spans="1:62" s="20" customFormat="1" x14ac:dyDescent="0.55000000000000004">
      <c r="A56" s="38"/>
      <c r="B56" s="30" t="s">
        <v>133</v>
      </c>
      <c r="C56" s="35">
        <v>43100002</v>
      </c>
      <c r="D56" s="63"/>
      <c r="E56" s="64">
        <v>0</v>
      </c>
      <c r="F56" s="64">
        <v>4322598</v>
      </c>
      <c r="G56" s="64">
        <v>0</v>
      </c>
      <c r="H56" s="64">
        <v>4322598</v>
      </c>
      <c r="I56" s="20">
        <f t="shared" ref="I56:I80" si="11">SUM(G56:H56)</f>
        <v>4322598</v>
      </c>
      <c r="T56" s="21">
        <f t="shared" si="9"/>
        <v>8645196</v>
      </c>
      <c r="U56" s="64">
        <v>2161299</v>
      </c>
      <c r="V56" s="20">
        <f t="shared" si="6"/>
        <v>10806495</v>
      </c>
      <c r="W56" s="22"/>
      <c r="BD56" s="64"/>
      <c r="BE56" s="64">
        <v>4322598</v>
      </c>
      <c r="BF56" s="20">
        <f t="shared" si="3"/>
        <v>4322598</v>
      </c>
      <c r="BH56" s="64"/>
      <c r="BI56" s="64">
        <v>4322598</v>
      </c>
      <c r="BJ56" s="20">
        <f t="shared" si="4"/>
        <v>4322598</v>
      </c>
    </row>
    <row r="57" spans="1:62" s="20" customFormat="1" x14ac:dyDescent="0.55000000000000004">
      <c r="A57" s="38"/>
      <c r="B57" s="30" t="s">
        <v>134</v>
      </c>
      <c r="C57" s="35"/>
      <c r="D57" s="63"/>
      <c r="E57" s="64"/>
      <c r="F57" s="64"/>
      <c r="G57" s="64"/>
      <c r="H57" s="64"/>
      <c r="I57" s="20">
        <f t="shared" si="11"/>
        <v>0</v>
      </c>
      <c r="T57" s="21">
        <f t="shared" si="9"/>
        <v>0</v>
      </c>
      <c r="U57" s="64"/>
      <c r="V57" s="20">
        <f t="shared" si="6"/>
        <v>0</v>
      </c>
      <c r="W57" s="22"/>
      <c r="BD57" s="64"/>
      <c r="BE57" s="64"/>
      <c r="BF57" s="20">
        <f t="shared" si="3"/>
        <v>0</v>
      </c>
      <c r="BH57" s="64"/>
      <c r="BI57" s="64"/>
      <c r="BJ57" s="20">
        <f t="shared" si="4"/>
        <v>0</v>
      </c>
    </row>
    <row r="58" spans="1:62" s="20" customFormat="1" x14ac:dyDescent="0.55000000000000004">
      <c r="A58" s="38"/>
      <c r="B58" s="30" t="s">
        <v>135</v>
      </c>
      <c r="C58" s="35">
        <v>43100002</v>
      </c>
      <c r="D58" s="63"/>
      <c r="E58" s="64"/>
      <c r="F58" s="64">
        <v>43058</v>
      </c>
      <c r="G58" s="64"/>
      <c r="H58" s="64">
        <v>43058</v>
      </c>
      <c r="I58" s="20">
        <f t="shared" si="11"/>
        <v>43058</v>
      </c>
      <c r="T58" s="21">
        <f t="shared" si="9"/>
        <v>86116</v>
      </c>
      <c r="U58" s="64">
        <v>10061</v>
      </c>
      <c r="V58" s="20">
        <f t="shared" si="6"/>
        <v>96177</v>
      </c>
      <c r="W58" s="22"/>
      <c r="BD58" s="64">
        <v>11018</v>
      </c>
      <c r="BE58" s="64">
        <v>10061</v>
      </c>
      <c r="BF58" s="20">
        <f t="shared" si="3"/>
        <v>21079</v>
      </c>
      <c r="BH58" s="64">
        <v>11018</v>
      </c>
      <c r="BI58" s="64">
        <v>10061</v>
      </c>
      <c r="BJ58" s="20">
        <f t="shared" si="4"/>
        <v>21079</v>
      </c>
    </row>
    <row r="59" spans="1:62" s="20" customFormat="1" x14ac:dyDescent="0.55000000000000004">
      <c r="A59" s="38"/>
      <c r="B59" s="30" t="s">
        <v>136</v>
      </c>
      <c r="C59" s="35">
        <v>43100002</v>
      </c>
      <c r="D59" s="63"/>
      <c r="E59" s="64"/>
      <c r="F59" s="64">
        <v>107800</v>
      </c>
      <c r="G59" s="64"/>
      <c r="H59" s="64">
        <v>107800</v>
      </c>
      <c r="I59" s="20">
        <f t="shared" si="11"/>
        <v>107800</v>
      </c>
      <c r="T59" s="21">
        <f t="shared" si="9"/>
        <v>215600</v>
      </c>
      <c r="U59" s="64">
        <v>27300</v>
      </c>
      <c r="V59" s="20">
        <f t="shared" si="6"/>
        <v>242900</v>
      </c>
      <c r="W59" s="22"/>
      <c r="BD59" s="64">
        <v>27700</v>
      </c>
      <c r="BE59" s="64">
        <v>27300</v>
      </c>
      <c r="BF59" s="20">
        <f t="shared" si="3"/>
        <v>55000</v>
      </c>
      <c r="BH59" s="64">
        <v>27700</v>
      </c>
      <c r="BI59" s="64">
        <v>27300</v>
      </c>
      <c r="BJ59" s="20">
        <f t="shared" si="4"/>
        <v>55000</v>
      </c>
    </row>
    <row r="60" spans="1:62" s="20" customFormat="1" x14ac:dyDescent="0.55000000000000004">
      <c r="A60" s="38"/>
      <c r="B60" s="30" t="s">
        <v>137</v>
      </c>
      <c r="C60" s="35">
        <v>43100002</v>
      </c>
      <c r="D60" s="63"/>
      <c r="E60" s="64">
        <v>0</v>
      </c>
      <c r="F60" s="64">
        <v>781670</v>
      </c>
      <c r="G60" s="64"/>
      <c r="H60" s="64">
        <v>781670</v>
      </c>
      <c r="I60" s="20">
        <f t="shared" si="11"/>
        <v>781670</v>
      </c>
      <c r="T60" s="21">
        <f t="shared" si="9"/>
        <v>1563340</v>
      </c>
      <c r="U60" s="64">
        <v>191140</v>
      </c>
      <c r="V60" s="20">
        <f t="shared" si="6"/>
        <v>1754480</v>
      </c>
      <c r="W60" s="22"/>
      <c r="BD60" s="64">
        <v>197368</v>
      </c>
      <c r="BE60" s="64">
        <v>191140</v>
      </c>
      <c r="BF60" s="20">
        <f t="shared" si="3"/>
        <v>388508</v>
      </c>
      <c r="BH60" s="64">
        <v>197368</v>
      </c>
      <c r="BI60" s="64">
        <v>191140</v>
      </c>
      <c r="BJ60" s="20">
        <f t="shared" si="4"/>
        <v>388508</v>
      </c>
    </row>
    <row r="61" spans="1:62" s="20" customFormat="1" x14ac:dyDescent="0.55000000000000004">
      <c r="A61" s="38"/>
      <c r="B61" s="30" t="s">
        <v>138</v>
      </c>
      <c r="C61" s="35">
        <v>43100002</v>
      </c>
      <c r="D61" s="63"/>
      <c r="E61" s="64">
        <v>0</v>
      </c>
      <c r="F61" s="64">
        <v>1631000</v>
      </c>
      <c r="G61" s="64"/>
      <c r="H61" s="64">
        <v>1631000</v>
      </c>
      <c r="I61" s="20">
        <f t="shared" si="11"/>
        <v>1631000</v>
      </c>
      <c r="T61" s="21">
        <f t="shared" si="9"/>
        <v>3262000</v>
      </c>
      <c r="U61" s="64">
        <v>399000</v>
      </c>
      <c r="V61" s="20">
        <f t="shared" si="6"/>
        <v>3661000</v>
      </c>
      <c r="W61" s="22"/>
      <c r="BD61" s="64">
        <v>412000</v>
      </c>
      <c r="BE61" s="64">
        <v>399000</v>
      </c>
      <c r="BF61" s="20">
        <f t="shared" si="3"/>
        <v>811000</v>
      </c>
      <c r="BH61" s="64">
        <v>412000</v>
      </c>
      <c r="BI61" s="64">
        <v>399000</v>
      </c>
      <c r="BJ61" s="20">
        <f t="shared" si="4"/>
        <v>811000</v>
      </c>
    </row>
    <row r="62" spans="1:62" s="20" customFormat="1" x14ac:dyDescent="0.55000000000000004">
      <c r="A62" s="38"/>
      <c r="B62" s="30" t="s">
        <v>139</v>
      </c>
      <c r="C62" s="35">
        <v>43100002</v>
      </c>
      <c r="D62" s="63"/>
      <c r="E62" s="64">
        <v>0</v>
      </c>
      <c r="F62" s="64">
        <v>399840</v>
      </c>
      <c r="G62" s="64"/>
      <c r="H62" s="64">
        <v>399840</v>
      </c>
      <c r="I62" s="20">
        <f t="shared" si="11"/>
        <v>399840</v>
      </c>
      <c r="T62" s="21">
        <f t="shared" si="9"/>
        <v>799680</v>
      </c>
      <c r="U62" s="64">
        <v>92790</v>
      </c>
      <c r="V62" s="20">
        <f t="shared" si="6"/>
        <v>892470</v>
      </c>
      <c r="W62" s="22"/>
      <c r="BD62" s="64"/>
      <c r="BE62" s="64">
        <v>195930</v>
      </c>
      <c r="BF62" s="20">
        <f t="shared" si="3"/>
        <v>195930</v>
      </c>
      <c r="BH62" s="64"/>
      <c r="BI62" s="64">
        <v>195930</v>
      </c>
      <c r="BJ62" s="20">
        <f t="shared" si="4"/>
        <v>195930</v>
      </c>
    </row>
    <row r="63" spans="1:62" s="20" customFormat="1" x14ac:dyDescent="0.55000000000000004">
      <c r="A63" s="38"/>
      <c r="B63" s="30" t="s">
        <v>140</v>
      </c>
      <c r="C63" s="35"/>
      <c r="D63" s="63"/>
      <c r="E63" s="64"/>
      <c r="F63" s="64"/>
      <c r="G63" s="64"/>
      <c r="H63" s="64"/>
      <c r="I63" s="20">
        <f t="shared" si="11"/>
        <v>0</v>
      </c>
      <c r="T63" s="21">
        <f t="shared" si="9"/>
        <v>0</v>
      </c>
      <c r="U63" s="64"/>
      <c r="V63" s="20">
        <f t="shared" si="6"/>
        <v>0</v>
      </c>
      <c r="W63" s="22"/>
      <c r="BD63" s="64"/>
      <c r="BE63" s="64"/>
      <c r="BF63" s="20">
        <f t="shared" si="3"/>
        <v>0</v>
      </c>
      <c r="BH63" s="64"/>
      <c r="BI63" s="64"/>
      <c r="BJ63" s="20">
        <f t="shared" si="4"/>
        <v>0</v>
      </c>
    </row>
    <row r="64" spans="1:62" s="20" customFormat="1" x14ac:dyDescent="0.55000000000000004">
      <c r="A64" s="38"/>
      <c r="B64" s="30" t="s">
        <v>141</v>
      </c>
      <c r="C64" s="35"/>
      <c r="D64" s="63"/>
      <c r="E64" s="64"/>
      <c r="F64" s="64"/>
      <c r="G64" s="64"/>
      <c r="H64" s="64"/>
      <c r="I64" s="20">
        <f t="shared" si="11"/>
        <v>0</v>
      </c>
      <c r="T64" s="21"/>
      <c r="U64" s="64"/>
      <c r="W64" s="22"/>
      <c r="BD64" s="64"/>
      <c r="BE64" s="64"/>
      <c r="BF64" s="20">
        <f t="shared" si="3"/>
        <v>0</v>
      </c>
      <c r="BH64" s="64"/>
      <c r="BI64" s="64"/>
      <c r="BJ64" s="20">
        <f t="shared" si="4"/>
        <v>0</v>
      </c>
    </row>
    <row r="65" spans="1:62" s="20" customFormat="1" x14ac:dyDescent="0.55000000000000004">
      <c r="A65" s="38"/>
      <c r="B65" s="30" t="s">
        <v>142</v>
      </c>
      <c r="C65" s="35">
        <v>43100002</v>
      </c>
      <c r="D65" s="63"/>
      <c r="E65" s="64"/>
      <c r="F65" s="64">
        <v>35700</v>
      </c>
      <c r="G65" s="64"/>
      <c r="H65" s="64">
        <v>35700</v>
      </c>
      <c r="I65" s="20">
        <f t="shared" si="11"/>
        <v>35700</v>
      </c>
      <c r="T65" s="21">
        <f>SUM(G65:S65)</f>
        <v>71400</v>
      </c>
      <c r="U65" s="64">
        <v>35700</v>
      </c>
      <c r="V65" s="20">
        <f t="shared" si="6"/>
        <v>107100</v>
      </c>
      <c r="W65" s="22"/>
      <c r="BD65" s="64"/>
      <c r="BE65" s="64">
        <v>35700</v>
      </c>
      <c r="BF65" s="20">
        <f t="shared" si="3"/>
        <v>35700</v>
      </c>
      <c r="BH65" s="64"/>
      <c r="BI65" s="64">
        <v>35700</v>
      </c>
      <c r="BJ65" s="20">
        <f t="shared" si="4"/>
        <v>35700</v>
      </c>
    </row>
    <row r="66" spans="1:62" s="20" customFormat="1" x14ac:dyDescent="0.55000000000000004">
      <c r="A66" s="38"/>
      <c r="B66" s="30" t="s">
        <v>471</v>
      </c>
      <c r="C66" s="35"/>
      <c r="D66" s="63"/>
      <c r="E66" s="64"/>
      <c r="F66" s="64"/>
      <c r="G66" s="64"/>
      <c r="H66" s="64"/>
      <c r="I66" s="20">
        <f t="shared" si="11"/>
        <v>0</v>
      </c>
      <c r="T66" s="21"/>
      <c r="U66" s="64"/>
      <c r="W66" s="22"/>
      <c r="BD66" s="64"/>
      <c r="BE66" s="64"/>
      <c r="BF66" s="20">
        <f t="shared" si="3"/>
        <v>0</v>
      </c>
      <c r="BH66" s="64"/>
      <c r="BI66" s="64"/>
      <c r="BJ66" s="20">
        <f t="shared" si="4"/>
        <v>0</v>
      </c>
    </row>
    <row r="67" spans="1:62" s="20" customFormat="1" x14ac:dyDescent="0.55000000000000004">
      <c r="A67" s="38"/>
      <c r="B67" s="30" t="s">
        <v>143</v>
      </c>
      <c r="C67" s="35">
        <v>43100002</v>
      </c>
      <c r="D67" s="63"/>
      <c r="E67" s="64"/>
      <c r="F67" s="64">
        <v>9766800</v>
      </c>
      <c r="G67" s="64"/>
      <c r="H67" s="64">
        <v>9766800</v>
      </c>
      <c r="I67" s="20">
        <f t="shared" si="11"/>
        <v>9766800</v>
      </c>
      <c r="T67" s="21">
        <f t="shared" ref="T67:T74" si="12">SUM(G67:S67)</f>
        <v>19533600</v>
      </c>
      <c r="U67" s="64">
        <v>2441700</v>
      </c>
      <c r="V67" s="20">
        <f t="shared" ref="V67:V74" si="13">SUM(T67:U67)</f>
        <v>21975300</v>
      </c>
      <c r="W67" s="22"/>
      <c r="BD67" s="64"/>
      <c r="BE67" s="64">
        <v>4883400</v>
      </c>
      <c r="BF67" s="20">
        <f t="shared" si="3"/>
        <v>4883400</v>
      </c>
      <c r="BH67" s="64"/>
      <c r="BI67" s="64">
        <v>4883400</v>
      </c>
      <c r="BJ67" s="20">
        <f t="shared" si="4"/>
        <v>4883400</v>
      </c>
    </row>
    <row r="68" spans="1:62" s="20" customFormat="1" x14ac:dyDescent="0.55000000000000004">
      <c r="A68" s="38"/>
      <c r="B68" s="30" t="s">
        <v>144</v>
      </c>
      <c r="C68" s="35"/>
      <c r="D68" s="63"/>
      <c r="E68" s="64"/>
      <c r="F68" s="64"/>
      <c r="G68" s="64"/>
      <c r="H68" s="64"/>
      <c r="I68" s="20">
        <f t="shared" si="11"/>
        <v>0</v>
      </c>
      <c r="T68" s="21">
        <f t="shared" si="12"/>
        <v>0</v>
      </c>
      <c r="U68" s="64"/>
      <c r="V68" s="20">
        <f t="shared" si="13"/>
        <v>0</v>
      </c>
      <c r="W68" s="22"/>
      <c r="BD68" s="64"/>
      <c r="BE68" s="64"/>
      <c r="BF68" s="20">
        <f t="shared" si="3"/>
        <v>0</v>
      </c>
      <c r="BH68" s="64"/>
      <c r="BI68" s="64"/>
      <c r="BJ68" s="20">
        <f t="shared" si="4"/>
        <v>0</v>
      </c>
    </row>
    <row r="69" spans="1:62" s="20" customFormat="1" x14ac:dyDescent="0.55000000000000004">
      <c r="A69" s="38"/>
      <c r="B69" s="30" t="s">
        <v>143</v>
      </c>
      <c r="C69" s="35">
        <v>43100002</v>
      </c>
      <c r="D69" s="63"/>
      <c r="E69" s="64">
        <v>493600</v>
      </c>
      <c r="F69" s="64">
        <v>3095200</v>
      </c>
      <c r="G69" s="64">
        <v>493600</v>
      </c>
      <c r="H69" s="64">
        <v>2601600</v>
      </c>
      <c r="I69" s="20">
        <f t="shared" si="11"/>
        <v>3095200</v>
      </c>
      <c r="T69" s="21">
        <f t="shared" si="12"/>
        <v>6190400</v>
      </c>
      <c r="U69" s="64">
        <v>650400</v>
      </c>
      <c r="V69" s="20">
        <f t="shared" si="13"/>
        <v>6840800</v>
      </c>
      <c r="W69" s="22"/>
      <c r="BD69" s="64"/>
      <c r="BE69" s="64">
        <v>1300800</v>
      </c>
      <c r="BF69" s="20">
        <f t="shared" si="3"/>
        <v>1300800</v>
      </c>
      <c r="BH69" s="64"/>
      <c r="BI69" s="64">
        <v>1300800</v>
      </c>
      <c r="BJ69" s="20">
        <f t="shared" si="4"/>
        <v>1300800</v>
      </c>
    </row>
    <row r="70" spans="1:62" s="20" customFormat="1" x14ac:dyDescent="0.55000000000000004">
      <c r="A70" s="38"/>
      <c r="B70" s="30" t="s">
        <v>145</v>
      </c>
      <c r="C70" s="35"/>
      <c r="D70" s="63"/>
      <c r="E70" s="64"/>
      <c r="F70" s="64"/>
      <c r="G70" s="64"/>
      <c r="H70" s="64"/>
      <c r="I70" s="20">
        <f t="shared" si="11"/>
        <v>0</v>
      </c>
      <c r="T70" s="21">
        <f t="shared" si="12"/>
        <v>0</v>
      </c>
      <c r="U70" s="64"/>
      <c r="V70" s="20">
        <f t="shared" si="13"/>
        <v>0</v>
      </c>
      <c r="W70" s="22"/>
      <c r="BD70" s="64"/>
      <c r="BE70" s="64"/>
      <c r="BF70" s="20">
        <f t="shared" si="3"/>
        <v>0</v>
      </c>
      <c r="BH70" s="64"/>
      <c r="BI70" s="64"/>
      <c r="BJ70" s="20">
        <f t="shared" si="4"/>
        <v>0</v>
      </c>
    </row>
    <row r="71" spans="1:62" s="20" customFormat="1" x14ac:dyDescent="0.55000000000000004">
      <c r="A71" s="38"/>
      <c r="B71" s="30" t="s">
        <v>146</v>
      </c>
      <c r="C71" s="35">
        <v>43100002</v>
      </c>
      <c r="D71" s="63"/>
      <c r="E71" s="64"/>
      <c r="F71" s="64">
        <v>24000</v>
      </c>
      <c r="G71" s="64"/>
      <c r="H71" s="64">
        <v>24000</v>
      </c>
      <c r="I71" s="20">
        <f t="shared" si="11"/>
        <v>24000</v>
      </c>
      <c r="T71" s="21">
        <f t="shared" si="12"/>
        <v>48000</v>
      </c>
      <c r="U71" s="64">
        <v>6000</v>
      </c>
      <c r="V71" s="20">
        <f t="shared" si="13"/>
        <v>54000</v>
      </c>
      <c r="W71" s="22"/>
      <c r="BD71" s="64">
        <v>6000</v>
      </c>
      <c r="BE71" s="64">
        <v>6000</v>
      </c>
      <c r="BF71" s="20">
        <f t="shared" si="3"/>
        <v>12000</v>
      </c>
      <c r="BH71" s="64">
        <v>6000</v>
      </c>
      <c r="BI71" s="64">
        <v>6000</v>
      </c>
      <c r="BJ71" s="20">
        <f t="shared" si="4"/>
        <v>12000</v>
      </c>
    </row>
    <row r="72" spans="1:62" s="20" customFormat="1" x14ac:dyDescent="0.55000000000000004">
      <c r="A72" s="38"/>
      <c r="B72" s="30" t="s">
        <v>147</v>
      </c>
      <c r="C72" s="35"/>
      <c r="D72" s="63"/>
      <c r="E72" s="64"/>
      <c r="F72" s="64"/>
      <c r="G72" s="64"/>
      <c r="H72" s="64"/>
      <c r="I72" s="20">
        <f t="shared" si="11"/>
        <v>0</v>
      </c>
      <c r="T72" s="21">
        <f t="shared" si="12"/>
        <v>0</v>
      </c>
      <c r="U72" s="64"/>
      <c r="V72" s="20">
        <f t="shared" si="13"/>
        <v>0</v>
      </c>
      <c r="W72" s="22"/>
      <c r="BD72" s="64"/>
      <c r="BE72" s="64"/>
      <c r="BF72" s="20">
        <f t="shared" si="3"/>
        <v>0</v>
      </c>
      <c r="BH72" s="64"/>
      <c r="BI72" s="64"/>
      <c r="BJ72" s="20">
        <f t="shared" si="4"/>
        <v>0</v>
      </c>
    </row>
    <row r="73" spans="1:62" s="20" customFormat="1" x14ac:dyDescent="0.55000000000000004">
      <c r="A73" s="38"/>
      <c r="B73" s="30" t="s">
        <v>148</v>
      </c>
      <c r="C73" s="35">
        <v>43100002</v>
      </c>
      <c r="D73" s="63"/>
      <c r="E73" s="64">
        <v>0</v>
      </c>
      <c r="F73" s="64">
        <v>220000</v>
      </c>
      <c r="G73" s="64">
        <v>0</v>
      </c>
      <c r="H73" s="64">
        <v>220000</v>
      </c>
      <c r="I73" s="20">
        <f t="shared" si="11"/>
        <v>220000</v>
      </c>
      <c r="T73" s="21">
        <f t="shared" si="12"/>
        <v>440000</v>
      </c>
      <c r="U73" s="64">
        <v>220000</v>
      </c>
      <c r="V73" s="20">
        <f t="shared" si="13"/>
        <v>660000</v>
      </c>
      <c r="W73" s="22"/>
      <c r="BD73" s="64"/>
      <c r="BE73" s="64">
        <v>220000</v>
      </c>
      <c r="BF73" s="20">
        <f t="shared" si="3"/>
        <v>220000</v>
      </c>
      <c r="BH73" s="64"/>
      <c r="BI73" s="64">
        <v>220000</v>
      </c>
      <c r="BJ73" s="20">
        <f t="shared" si="4"/>
        <v>220000</v>
      </c>
    </row>
    <row r="74" spans="1:62" s="20" customFormat="1" x14ac:dyDescent="0.55000000000000004">
      <c r="A74" s="38"/>
      <c r="B74" s="30" t="s">
        <v>149</v>
      </c>
      <c r="C74" s="35"/>
      <c r="D74" s="63"/>
      <c r="E74" s="64"/>
      <c r="F74" s="64"/>
      <c r="G74" s="64"/>
      <c r="H74" s="64"/>
      <c r="I74" s="20">
        <f t="shared" si="11"/>
        <v>0</v>
      </c>
      <c r="T74" s="21">
        <f t="shared" si="12"/>
        <v>0</v>
      </c>
      <c r="U74" s="64"/>
      <c r="V74" s="20">
        <f t="shared" si="13"/>
        <v>0</v>
      </c>
      <c r="W74" s="22"/>
      <c r="BD74" s="64"/>
      <c r="BE74" s="64"/>
      <c r="BF74" s="20">
        <f t="shared" ref="BF74:BF84" si="14">SUM(BD74:BE74)</f>
        <v>0</v>
      </c>
      <c r="BH74" s="64"/>
      <c r="BI74" s="64"/>
      <c r="BJ74" s="20">
        <f t="shared" ref="BJ74:BJ84" si="15">SUM(BH74:BI74)</f>
        <v>0</v>
      </c>
    </row>
    <row r="75" spans="1:62" s="20" customFormat="1" x14ac:dyDescent="0.55000000000000004">
      <c r="A75" s="38"/>
      <c r="B75" s="30" t="s">
        <v>472</v>
      </c>
      <c r="C75" s="35">
        <v>43100002</v>
      </c>
      <c r="D75" s="63"/>
      <c r="E75" s="64">
        <v>9972</v>
      </c>
      <c r="F75" s="64">
        <v>13968</v>
      </c>
      <c r="G75" s="64">
        <v>9972</v>
      </c>
      <c r="H75" s="64">
        <v>3996</v>
      </c>
      <c r="I75" s="20">
        <f t="shared" si="11"/>
        <v>13968</v>
      </c>
      <c r="T75" s="21"/>
      <c r="U75" s="64"/>
      <c r="W75" s="22"/>
      <c r="BD75" s="64">
        <v>963</v>
      </c>
      <c r="BE75" s="64"/>
      <c r="BF75" s="20">
        <f t="shared" si="14"/>
        <v>963</v>
      </c>
      <c r="BH75" s="64">
        <v>963</v>
      </c>
      <c r="BI75" s="64"/>
      <c r="BJ75" s="20">
        <f t="shared" si="15"/>
        <v>963</v>
      </c>
    </row>
    <row r="76" spans="1:62" s="20" customFormat="1" x14ac:dyDescent="0.55000000000000004">
      <c r="A76" s="27"/>
      <c r="B76" s="82" t="s">
        <v>473</v>
      </c>
      <c r="C76" s="49"/>
      <c r="D76" s="83"/>
      <c r="E76" s="84"/>
      <c r="F76" s="84"/>
      <c r="G76" s="84"/>
      <c r="H76" s="84"/>
      <c r="I76" s="20">
        <f t="shared" si="11"/>
        <v>0</v>
      </c>
      <c r="T76" s="21"/>
      <c r="U76" s="64"/>
      <c r="W76" s="22"/>
      <c r="BD76" s="64"/>
      <c r="BE76" s="64"/>
      <c r="BF76" s="20">
        <f t="shared" si="14"/>
        <v>0</v>
      </c>
      <c r="BH76" s="64"/>
      <c r="BI76" s="64"/>
      <c r="BJ76" s="20">
        <f t="shared" si="15"/>
        <v>0</v>
      </c>
    </row>
    <row r="77" spans="1:62" s="20" customFormat="1" x14ac:dyDescent="0.55000000000000004">
      <c r="A77" s="85"/>
      <c r="B77" s="85"/>
      <c r="C77" s="86"/>
      <c r="D77" s="87"/>
      <c r="E77" s="88"/>
      <c r="F77" s="88"/>
      <c r="G77" s="88"/>
      <c r="H77" s="88"/>
      <c r="T77" s="21"/>
      <c r="U77" s="64"/>
      <c r="W77" s="22"/>
      <c r="BD77" s="64"/>
      <c r="BE77" s="64"/>
      <c r="BH77" s="64"/>
      <c r="BI77" s="64"/>
    </row>
    <row r="78" spans="1:62" s="20" customFormat="1" x14ac:dyDescent="0.55000000000000004">
      <c r="A78" s="25"/>
      <c r="B78" s="51" t="s">
        <v>474</v>
      </c>
      <c r="C78" s="33"/>
      <c r="D78" s="89"/>
      <c r="E78" s="90"/>
      <c r="F78" s="90"/>
      <c r="G78" s="90"/>
      <c r="H78" s="90"/>
      <c r="I78" s="20">
        <f t="shared" si="11"/>
        <v>0</v>
      </c>
      <c r="T78" s="21"/>
      <c r="U78" s="64"/>
      <c r="W78" s="22"/>
      <c r="BD78" s="64"/>
      <c r="BE78" s="64"/>
      <c r="BF78" s="20">
        <f t="shared" si="14"/>
        <v>0</v>
      </c>
      <c r="BH78" s="64"/>
      <c r="BI78" s="64"/>
      <c r="BJ78" s="20">
        <f t="shared" si="15"/>
        <v>0</v>
      </c>
    </row>
    <row r="79" spans="1:62" s="20" customFormat="1" x14ac:dyDescent="0.55000000000000004">
      <c r="A79" s="38"/>
      <c r="B79" s="30" t="s">
        <v>475</v>
      </c>
      <c r="C79" s="35"/>
      <c r="D79" s="63"/>
      <c r="E79" s="64"/>
      <c r="F79" s="64"/>
      <c r="G79" s="64"/>
      <c r="H79" s="64"/>
      <c r="I79" s="20">
        <f t="shared" si="11"/>
        <v>0</v>
      </c>
      <c r="T79" s="21"/>
      <c r="U79" s="64"/>
      <c r="W79" s="22"/>
      <c r="BD79" s="64"/>
      <c r="BE79" s="64"/>
      <c r="BF79" s="20">
        <f t="shared" si="14"/>
        <v>0</v>
      </c>
      <c r="BH79" s="64"/>
      <c r="BI79" s="64"/>
      <c r="BJ79" s="20">
        <f t="shared" si="15"/>
        <v>0</v>
      </c>
    </row>
    <row r="80" spans="1:62" s="20" customFormat="1" x14ac:dyDescent="0.55000000000000004">
      <c r="A80" s="38"/>
      <c r="B80" s="30" t="s">
        <v>476</v>
      </c>
      <c r="C80" s="35">
        <v>43100002</v>
      </c>
      <c r="D80" s="63"/>
      <c r="E80" s="64">
        <v>59760</v>
      </c>
      <c r="F80" s="64">
        <v>99720</v>
      </c>
      <c r="G80" s="64">
        <v>59760</v>
      </c>
      <c r="H80" s="64">
        <v>39960</v>
      </c>
      <c r="I80" s="20">
        <f t="shared" si="11"/>
        <v>99720</v>
      </c>
      <c r="T80" s="21"/>
      <c r="U80" s="64"/>
      <c r="W80" s="22"/>
      <c r="BD80" s="64">
        <v>9630</v>
      </c>
      <c r="BE80" s="64"/>
      <c r="BF80" s="20">
        <f t="shared" si="14"/>
        <v>9630</v>
      </c>
      <c r="BH80" s="64">
        <v>9630</v>
      </c>
      <c r="BI80" s="64"/>
      <c r="BJ80" s="20">
        <f t="shared" si="15"/>
        <v>9630</v>
      </c>
    </row>
    <row r="81" spans="1:62" s="20" customFormat="1" x14ac:dyDescent="0.55000000000000004">
      <c r="A81" s="38"/>
      <c r="B81" s="30" t="s">
        <v>477</v>
      </c>
      <c r="C81" s="35"/>
      <c r="D81" s="63"/>
      <c r="E81" s="64"/>
      <c r="F81" s="64"/>
      <c r="G81" s="64"/>
      <c r="H81" s="64"/>
      <c r="T81" s="21"/>
      <c r="U81" s="64"/>
      <c r="W81" s="22"/>
      <c r="BD81" s="64"/>
      <c r="BE81" s="64"/>
      <c r="BF81" s="20">
        <f t="shared" si="14"/>
        <v>0</v>
      </c>
      <c r="BH81" s="64"/>
      <c r="BI81" s="64"/>
      <c r="BJ81" s="20">
        <f t="shared" si="15"/>
        <v>0</v>
      </c>
    </row>
    <row r="82" spans="1:62" s="20" customFormat="1" x14ac:dyDescent="0.55000000000000004">
      <c r="A82" s="38"/>
      <c r="B82" s="30" t="s">
        <v>478</v>
      </c>
      <c r="C82" s="35"/>
      <c r="D82" s="63"/>
      <c r="E82" s="64"/>
      <c r="F82" s="64"/>
      <c r="G82" s="64"/>
      <c r="H82" s="64"/>
      <c r="T82" s="21"/>
      <c r="U82" s="64"/>
      <c r="W82" s="22"/>
      <c r="BD82" s="64"/>
      <c r="BE82" s="64"/>
      <c r="BF82" s="20">
        <f t="shared" si="14"/>
        <v>0</v>
      </c>
      <c r="BH82" s="64"/>
      <c r="BI82" s="64"/>
      <c r="BJ82" s="20">
        <f t="shared" si="15"/>
        <v>0</v>
      </c>
    </row>
    <row r="83" spans="1:62" s="20" customFormat="1" x14ac:dyDescent="0.55000000000000004">
      <c r="A83" s="38"/>
      <c r="B83" s="41" t="s">
        <v>99</v>
      </c>
      <c r="C83" s="35"/>
      <c r="D83" s="62">
        <f>SUM(D55:D57)</f>
        <v>22869500</v>
      </c>
      <c r="E83" s="62">
        <f>SUM(E56:E82)</f>
        <v>563332</v>
      </c>
      <c r="F83" s="62">
        <f>SUM(F54:F82)</f>
        <v>20541354</v>
      </c>
      <c r="G83" s="62">
        <f>SUM(G56:G82)</f>
        <v>563332</v>
      </c>
      <c r="H83" s="62">
        <f>SUM(H54:H82)</f>
        <v>19978022</v>
      </c>
      <c r="T83" s="21">
        <f>SUM(G83:S83)</f>
        <v>20541354</v>
      </c>
      <c r="U83" s="62">
        <f>SUM(U54:U74)</f>
        <v>6235390</v>
      </c>
      <c r="W83" s="22">
        <f>SUM(V54:V74)</f>
        <v>47090722</v>
      </c>
      <c r="BD83" s="62">
        <f>SUM(BD56:BD82)</f>
        <v>664679</v>
      </c>
      <c r="BE83" s="62">
        <f>SUM(BE54:BE82)</f>
        <v>11591929</v>
      </c>
      <c r="BF83" s="20">
        <f t="shared" si="14"/>
        <v>12256608</v>
      </c>
      <c r="BH83" s="62">
        <f>SUM(BH56:BH82)</f>
        <v>664679</v>
      </c>
      <c r="BI83" s="62">
        <f>SUM(BI54:BI82)</f>
        <v>11591929</v>
      </c>
      <c r="BJ83" s="20">
        <f t="shared" si="15"/>
        <v>12256608</v>
      </c>
    </row>
    <row r="84" spans="1:62" s="20" customFormat="1" ht="27" customHeight="1" x14ac:dyDescent="0.55000000000000004">
      <c r="A84" s="67"/>
      <c r="B84" s="68" t="s">
        <v>150</v>
      </c>
      <c r="C84" s="69"/>
      <c r="D84" s="70">
        <f>SUM(D13,D23:D24,D27,D34,D53,D83)</f>
        <v>42700000</v>
      </c>
      <c r="E84" s="70">
        <f>SUM(E13,E23,E27,E30,E34,E36,E53,E83)</f>
        <v>2470283.4499999997</v>
      </c>
      <c r="F84" s="70">
        <f>SUM(F13,F23,F27,F30,F34,F36,F53,F83)</f>
        <v>43102421.099999994</v>
      </c>
      <c r="G84" s="70">
        <f>SUM(G13,G23,G27,G30,G34,G36,G53,G83)</f>
        <v>2470793.4499999997</v>
      </c>
      <c r="H84" s="70">
        <f>SUM(H13,H23,H27,H30,H34,H36,H53,H83)</f>
        <v>40631627.649999999</v>
      </c>
      <c r="I84" s="20">
        <f>SUM(I9:I83)</f>
        <v>43102421.099999994</v>
      </c>
      <c r="T84" s="21">
        <f>SUM(T9:T74)</f>
        <v>108538533.29999998</v>
      </c>
      <c r="U84" s="70">
        <f>SUM(U13,U23,U27,U30,U34,U36,U53,U83)</f>
        <v>10094747.58</v>
      </c>
      <c r="V84" s="20">
        <f>SUM(V9:V83)</f>
        <v>96708017.120000005</v>
      </c>
      <c r="W84" s="22">
        <f>SUM(T84+U84)</f>
        <v>118633280.87999998</v>
      </c>
      <c r="BD84" s="70">
        <f>SUM(BD13,BD23,BD27,BD30,BD34,BD36,BD53,BD83)</f>
        <v>2860502.3600000003</v>
      </c>
      <c r="BE84" s="70">
        <f>SUM(BE13,BE23,BE27,BE30,BE34,BE36,BE53,BE83)</f>
        <v>16984493.530000001</v>
      </c>
      <c r="BF84" s="20">
        <f t="shared" si="14"/>
        <v>19844995.890000001</v>
      </c>
      <c r="BH84" s="70">
        <f>SUM(BH13,BH23,BH27,BH30,BH34,BH36,BH53,BH83)</f>
        <v>2860502.3600000003</v>
      </c>
      <c r="BI84" s="70">
        <f>SUM(BI13,BI23,BI27,BI30,BI34,BI36,BI53,BI83)</f>
        <v>16984493.530000001</v>
      </c>
      <c r="BJ84" s="20">
        <f t="shared" si="15"/>
        <v>19844995.890000001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showGridLines="0" workbookViewId="0">
      <pane ySplit="3" topLeftCell="A43" activePane="bottomLeft" state="frozen"/>
      <selection pane="bottomLeft" activeCell="E55" sqref="E55:G55"/>
    </sheetView>
  </sheetViews>
  <sheetFormatPr defaultRowHeight="25.5" x14ac:dyDescent="0.7"/>
  <cols>
    <col min="1" max="1" width="0.125" style="18" customWidth="1"/>
    <col min="2" max="2" width="3.875" style="18" customWidth="1"/>
    <col min="3" max="3" width="14.625" style="18" customWidth="1"/>
    <col min="4" max="4" width="0" style="18" hidden="1" customWidth="1"/>
    <col min="5" max="5" width="4" style="18" customWidth="1"/>
    <col min="6" max="6" width="2.75" style="18" customWidth="1"/>
    <col min="7" max="7" width="12.375" style="18" customWidth="1"/>
    <col min="8" max="8" width="18.125" style="18" customWidth="1"/>
    <col min="9" max="9" width="19.25" style="18" customWidth="1"/>
    <col min="10" max="10" width="31.75" style="18" customWidth="1"/>
    <col min="11" max="11" width="3.25" style="18" customWidth="1"/>
    <col min="12" max="12" width="0.75" style="18" customWidth="1"/>
    <col min="13" max="13" width="6.875" style="18" customWidth="1"/>
    <col min="14" max="14" width="5.5" style="18" customWidth="1"/>
    <col min="15" max="15" width="10.75" style="18" customWidth="1"/>
    <col min="16" max="16" width="0.75" style="18" customWidth="1"/>
    <col min="17" max="17" width="1.125" style="18" customWidth="1"/>
    <col min="18" max="16384" width="9" style="18"/>
  </cols>
  <sheetData>
    <row r="1" spans="1:16" ht="23.25" customHeight="1" x14ac:dyDescent="0.7">
      <c r="A1" s="205"/>
      <c r="B1" s="165"/>
      <c r="C1" s="165"/>
      <c r="D1" s="165"/>
      <c r="E1" s="165"/>
      <c r="G1" s="206" t="s">
        <v>0</v>
      </c>
      <c r="H1" s="207"/>
      <c r="I1" s="207"/>
      <c r="J1" s="207"/>
      <c r="K1" s="207"/>
      <c r="O1" s="91"/>
    </row>
    <row r="2" spans="1:16" ht="21.75" customHeight="1" x14ac:dyDescent="0.7">
      <c r="G2" s="208" t="s">
        <v>325</v>
      </c>
      <c r="H2" s="207"/>
      <c r="I2" s="207"/>
      <c r="J2" s="207"/>
      <c r="K2" s="207"/>
    </row>
    <row r="3" spans="1:16" ht="27" customHeight="1" x14ac:dyDescent="0.7">
      <c r="G3" s="206" t="s">
        <v>326</v>
      </c>
      <c r="H3" s="207"/>
      <c r="I3" s="207"/>
      <c r="J3" s="207"/>
      <c r="K3" s="207"/>
    </row>
    <row r="4" spans="1:16" x14ac:dyDescent="0.7">
      <c r="A4" s="168" t="s">
        <v>109</v>
      </c>
      <c r="B4" s="175"/>
      <c r="C4" s="175"/>
      <c r="D4" s="175"/>
      <c r="E4" s="175"/>
      <c r="F4" s="175"/>
      <c r="G4" s="175"/>
      <c r="H4" s="175"/>
      <c r="I4" s="169"/>
      <c r="J4" s="92" t="s">
        <v>4</v>
      </c>
      <c r="K4" s="209" t="s">
        <v>5</v>
      </c>
      <c r="L4" s="210"/>
      <c r="M4" s="211"/>
      <c r="N4" s="209" t="s">
        <v>158</v>
      </c>
      <c r="O4" s="210"/>
      <c r="P4" s="211"/>
    </row>
    <row r="5" spans="1:16" ht="42" x14ac:dyDescent="0.7">
      <c r="A5" s="168" t="s">
        <v>327</v>
      </c>
      <c r="B5" s="175"/>
      <c r="C5" s="169"/>
      <c r="E5" s="168" t="s">
        <v>328</v>
      </c>
      <c r="F5" s="175"/>
      <c r="G5" s="169"/>
      <c r="H5" s="19" t="s">
        <v>329</v>
      </c>
      <c r="I5" s="19" t="s">
        <v>330</v>
      </c>
      <c r="J5" s="93" t="s">
        <v>204</v>
      </c>
      <c r="K5" s="215" t="s">
        <v>204</v>
      </c>
      <c r="L5" s="172"/>
      <c r="M5" s="173"/>
      <c r="N5" s="215" t="s">
        <v>331</v>
      </c>
      <c r="O5" s="172"/>
      <c r="P5" s="173"/>
    </row>
    <row r="6" spans="1:16" x14ac:dyDescent="0.7">
      <c r="A6" s="188" t="s">
        <v>204</v>
      </c>
      <c r="B6" s="175"/>
      <c r="C6" s="169"/>
      <c r="E6" s="196" t="s">
        <v>204</v>
      </c>
      <c r="F6" s="175"/>
      <c r="G6" s="169"/>
      <c r="H6" s="94" t="s">
        <v>204</v>
      </c>
      <c r="I6" s="95">
        <v>26856625.550000001</v>
      </c>
      <c r="J6" s="96" t="s">
        <v>332</v>
      </c>
      <c r="K6" s="188" t="s">
        <v>204</v>
      </c>
      <c r="L6" s="175"/>
      <c r="M6" s="169"/>
      <c r="N6" s="196" t="s">
        <v>333</v>
      </c>
      <c r="O6" s="175"/>
      <c r="P6" s="169"/>
    </row>
    <row r="7" spans="1:16" x14ac:dyDescent="0.7">
      <c r="A7" s="184" t="s">
        <v>204</v>
      </c>
      <c r="B7" s="175"/>
      <c r="C7" s="169"/>
      <c r="E7" s="184" t="s">
        <v>204</v>
      </c>
      <c r="F7" s="175"/>
      <c r="G7" s="169"/>
      <c r="H7" s="97" t="s">
        <v>204</v>
      </c>
      <c r="I7" s="97" t="s">
        <v>204</v>
      </c>
      <c r="J7" s="98" t="s">
        <v>334</v>
      </c>
      <c r="K7" s="204"/>
      <c r="L7" s="175"/>
      <c r="M7" s="169"/>
      <c r="N7" s="184" t="s">
        <v>204</v>
      </c>
      <c r="O7" s="175"/>
      <c r="P7" s="169"/>
    </row>
    <row r="8" spans="1:16" x14ac:dyDescent="0.7">
      <c r="A8" s="196" t="s">
        <v>336</v>
      </c>
      <c r="B8" s="175"/>
      <c r="C8" s="169"/>
      <c r="E8" s="196" t="s">
        <v>337</v>
      </c>
      <c r="F8" s="175"/>
      <c r="G8" s="169"/>
      <c r="H8" s="94" t="s">
        <v>336</v>
      </c>
      <c r="I8" s="94" t="s">
        <v>338</v>
      </c>
      <c r="J8" s="99" t="s">
        <v>112</v>
      </c>
      <c r="K8" s="197" t="s">
        <v>339</v>
      </c>
      <c r="L8" s="175"/>
      <c r="M8" s="169"/>
      <c r="N8" s="196" t="s">
        <v>340</v>
      </c>
      <c r="O8" s="175"/>
      <c r="P8" s="169"/>
    </row>
    <row r="9" spans="1:16" x14ac:dyDescent="0.7">
      <c r="A9" s="196" t="s">
        <v>341</v>
      </c>
      <c r="B9" s="175"/>
      <c r="C9" s="169"/>
      <c r="E9" s="196" t="s">
        <v>337</v>
      </c>
      <c r="F9" s="175"/>
      <c r="G9" s="169"/>
      <c r="H9" s="94" t="s">
        <v>341</v>
      </c>
      <c r="I9" s="94" t="s">
        <v>342</v>
      </c>
      <c r="J9" s="99" t="s">
        <v>343</v>
      </c>
      <c r="K9" s="197" t="s">
        <v>344</v>
      </c>
      <c r="L9" s="175"/>
      <c r="M9" s="169"/>
      <c r="N9" s="196" t="s">
        <v>345</v>
      </c>
      <c r="O9" s="175"/>
      <c r="P9" s="169"/>
    </row>
    <row r="10" spans="1:16" x14ac:dyDescent="0.7">
      <c r="A10" s="196" t="s">
        <v>346</v>
      </c>
      <c r="B10" s="175"/>
      <c r="C10" s="169"/>
      <c r="E10" s="196" t="s">
        <v>337</v>
      </c>
      <c r="F10" s="175"/>
      <c r="G10" s="169"/>
      <c r="H10" s="94" t="s">
        <v>346</v>
      </c>
      <c r="I10" s="94" t="s">
        <v>347</v>
      </c>
      <c r="J10" s="99" t="s">
        <v>348</v>
      </c>
      <c r="K10" s="197" t="s">
        <v>349</v>
      </c>
      <c r="L10" s="175"/>
      <c r="M10" s="169"/>
      <c r="N10" s="196" t="s">
        <v>350</v>
      </c>
      <c r="O10" s="175"/>
      <c r="P10" s="169"/>
    </row>
    <row r="11" spans="1:16" x14ac:dyDescent="0.7">
      <c r="A11" s="196" t="s">
        <v>351</v>
      </c>
      <c r="B11" s="175"/>
      <c r="C11" s="169"/>
      <c r="E11" s="196" t="s">
        <v>337</v>
      </c>
      <c r="F11" s="175"/>
      <c r="G11" s="169"/>
      <c r="H11" s="94" t="s">
        <v>351</v>
      </c>
      <c r="I11" s="94" t="s">
        <v>352</v>
      </c>
      <c r="J11" s="99" t="s">
        <v>353</v>
      </c>
      <c r="K11" s="197" t="s">
        <v>354</v>
      </c>
      <c r="L11" s="175"/>
      <c r="M11" s="169"/>
      <c r="N11" s="196" t="s">
        <v>337</v>
      </c>
      <c r="O11" s="175"/>
      <c r="P11" s="169"/>
    </row>
    <row r="12" spans="1:16" x14ac:dyDescent="0.7">
      <c r="A12" s="196" t="s">
        <v>355</v>
      </c>
      <c r="B12" s="175"/>
      <c r="C12" s="169"/>
      <c r="E12" s="196" t="s">
        <v>337</v>
      </c>
      <c r="F12" s="175"/>
      <c r="G12" s="169"/>
      <c r="H12" s="94" t="s">
        <v>355</v>
      </c>
      <c r="I12" s="94" t="s">
        <v>356</v>
      </c>
      <c r="J12" s="99" t="s">
        <v>357</v>
      </c>
      <c r="K12" s="197" t="s">
        <v>358</v>
      </c>
      <c r="L12" s="175"/>
      <c r="M12" s="169"/>
      <c r="N12" s="196" t="s">
        <v>359</v>
      </c>
      <c r="O12" s="175"/>
      <c r="P12" s="169"/>
    </row>
    <row r="13" spans="1:16" x14ac:dyDescent="0.7">
      <c r="A13" s="196" t="s">
        <v>360</v>
      </c>
      <c r="B13" s="175"/>
      <c r="C13" s="169"/>
      <c r="E13" s="196" t="s">
        <v>337</v>
      </c>
      <c r="F13" s="175"/>
      <c r="G13" s="169"/>
      <c r="H13" s="94" t="s">
        <v>360</v>
      </c>
      <c r="I13" s="94" t="s">
        <v>361</v>
      </c>
      <c r="J13" s="99" t="s">
        <v>362</v>
      </c>
      <c r="K13" s="197" t="s">
        <v>363</v>
      </c>
      <c r="L13" s="175"/>
      <c r="M13" s="169"/>
      <c r="N13" s="196" t="s">
        <v>364</v>
      </c>
      <c r="O13" s="175"/>
      <c r="P13" s="169"/>
    </row>
    <row r="14" spans="1:16" x14ac:dyDescent="0.7">
      <c r="A14" s="184" t="s">
        <v>365</v>
      </c>
      <c r="B14" s="175"/>
      <c r="C14" s="169"/>
      <c r="E14" s="184" t="s">
        <v>337</v>
      </c>
      <c r="F14" s="175"/>
      <c r="G14" s="169"/>
      <c r="H14" s="97" t="s">
        <v>365</v>
      </c>
      <c r="I14" s="97" t="s">
        <v>366</v>
      </c>
      <c r="J14" s="100" t="s">
        <v>99</v>
      </c>
      <c r="K14" s="185" t="s">
        <v>335</v>
      </c>
      <c r="L14" s="175"/>
      <c r="M14" s="169"/>
      <c r="N14" s="184" t="s">
        <v>367</v>
      </c>
      <c r="O14" s="175"/>
      <c r="P14" s="169"/>
    </row>
    <row r="15" spans="1:16" x14ac:dyDescent="0.7">
      <c r="A15" s="184" t="s">
        <v>365</v>
      </c>
      <c r="B15" s="175"/>
      <c r="C15" s="169"/>
      <c r="E15" s="184" t="s">
        <v>337</v>
      </c>
      <c r="F15" s="175"/>
      <c r="G15" s="169"/>
      <c r="H15" s="97" t="s">
        <v>365</v>
      </c>
      <c r="I15" s="97" t="s">
        <v>366</v>
      </c>
      <c r="J15" s="100" t="s">
        <v>99</v>
      </c>
      <c r="K15" s="185" t="s">
        <v>335</v>
      </c>
      <c r="L15" s="175"/>
      <c r="M15" s="169"/>
      <c r="N15" s="184" t="s">
        <v>367</v>
      </c>
      <c r="O15" s="175"/>
      <c r="P15" s="169"/>
    </row>
    <row r="16" spans="1:16" x14ac:dyDescent="0.7">
      <c r="A16" s="196" t="s">
        <v>337</v>
      </c>
      <c r="B16" s="175"/>
      <c r="C16" s="169"/>
      <c r="E16" s="196" t="s">
        <v>337</v>
      </c>
      <c r="F16" s="175"/>
      <c r="G16" s="169"/>
      <c r="H16" s="94" t="s">
        <v>337</v>
      </c>
      <c r="I16" s="94" t="s">
        <v>368</v>
      </c>
      <c r="J16" s="99" t="s">
        <v>15</v>
      </c>
      <c r="K16" s="197" t="s">
        <v>369</v>
      </c>
      <c r="L16" s="175"/>
      <c r="M16" s="169"/>
      <c r="N16" s="196" t="s">
        <v>370</v>
      </c>
      <c r="O16" s="175"/>
      <c r="P16" s="169"/>
    </row>
    <row r="17" spans="1:16" x14ac:dyDescent="0.7">
      <c r="A17" s="196" t="s">
        <v>337</v>
      </c>
      <c r="B17" s="175"/>
      <c r="C17" s="169"/>
      <c r="E17" s="196" t="s">
        <v>337</v>
      </c>
      <c r="F17" s="175"/>
      <c r="G17" s="169"/>
      <c r="H17" s="94" t="s">
        <v>337</v>
      </c>
      <c r="I17" s="94" t="s">
        <v>371</v>
      </c>
      <c r="J17" s="99" t="s">
        <v>17</v>
      </c>
      <c r="K17" s="197" t="s">
        <v>372</v>
      </c>
      <c r="L17" s="175"/>
      <c r="M17" s="169"/>
      <c r="N17" s="196" t="s">
        <v>371</v>
      </c>
      <c r="O17" s="175"/>
      <c r="P17" s="169"/>
    </row>
    <row r="18" spans="1:16" x14ac:dyDescent="0.7">
      <c r="A18" s="196" t="s">
        <v>337</v>
      </c>
      <c r="B18" s="175"/>
      <c r="C18" s="169"/>
      <c r="E18" s="196" t="s">
        <v>337</v>
      </c>
      <c r="F18" s="175"/>
      <c r="G18" s="169"/>
      <c r="H18" s="94" t="s">
        <v>337</v>
      </c>
      <c r="I18" s="94" t="s">
        <v>373</v>
      </c>
      <c r="J18" s="99" t="s">
        <v>19</v>
      </c>
      <c r="K18" s="197" t="s">
        <v>374</v>
      </c>
      <c r="L18" s="175"/>
      <c r="M18" s="169"/>
      <c r="N18" s="196" t="s">
        <v>337</v>
      </c>
      <c r="O18" s="175"/>
      <c r="P18" s="169"/>
    </row>
    <row r="19" spans="1:16" x14ac:dyDescent="0.7">
      <c r="A19" s="196" t="s">
        <v>337</v>
      </c>
      <c r="B19" s="175"/>
      <c r="C19" s="169"/>
      <c r="E19" s="196" t="s">
        <v>337</v>
      </c>
      <c r="F19" s="175"/>
      <c r="G19" s="169"/>
      <c r="H19" s="94" t="s">
        <v>337</v>
      </c>
      <c r="I19" s="106">
        <v>120717.29</v>
      </c>
      <c r="J19" s="99" t="s">
        <v>23</v>
      </c>
      <c r="K19" s="197" t="s">
        <v>375</v>
      </c>
      <c r="L19" s="175"/>
      <c r="M19" s="169"/>
      <c r="N19" s="196" t="s">
        <v>376</v>
      </c>
      <c r="O19" s="175"/>
      <c r="P19" s="169"/>
    </row>
    <row r="20" spans="1:16" x14ac:dyDescent="0.7">
      <c r="A20" s="196" t="s">
        <v>337</v>
      </c>
      <c r="B20" s="175"/>
      <c r="C20" s="169"/>
      <c r="E20" s="196" t="s">
        <v>337</v>
      </c>
      <c r="F20" s="175"/>
      <c r="G20" s="169"/>
      <c r="H20" s="94" t="s">
        <v>337</v>
      </c>
      <c r="I20" s="94" t="s">
        <v>377</v>
      </c>
      <c r="J20" s="99" t="s">
        <v>378</v>
      </c>
      <c r="K20" s="197" t="s">
        <v>379</v>
      </c>
      <c r="L20" s="175"/>
      <c r="M20" s="169"/>
      <c r="N20" s="196" t="s">
        <v>337</v>
      </c>
      <c r="O20" s="175"/>
      <c r="P20" s="169"/>
    </row>
    <row r="21" spans="1:16" x14ac:dyDescent="0.7">
      <c r="A21" s="196" t="s">
        <v>337</v>
      </c>
      <c r="B21" s="175"/>
      <c r="C21" s="169"/>
      <c r="E21" s="196" t="s">
        <v>337</v>
      </c>
      <c r="F21" s="175"/>
      <c r="G21" s="169"/>
      <c r="H21" s="94" t="s">
        <v>337</v>
      </c>
      <c r="I21" s="94" t="s">
        <v>380</v>
      </c>
      <c r="J21" s="99" t="s">
        <v>25</v>
      </c>
      <c r="K21" s="197" t="s">
        <v>381</v>
      </c>
      <c r="L21" s="175"/>
      <c r="M21" s="169"/>
      <c r="N21" s="196" t="s">
        <v>382</v>
      </c>
      <c r="O21" s="175"/>
      <c r="P21" s="169"/>
    </row>
    <row r="22" spans="1:16" x14ac:dyDescent="0.7">
      <c r="A22" s="196" t="s">
        <v>337</v>
      </c>
      <c r="B22" s="175"/>
      <c r="C22" s="169"/>
      <c r="E22" s="196" t="s">
        <v>337</v>
      </c>
      <c r="F22" s="175"/>
      <c r="G22" s="169"/>
      <c r="H22" s="94" t="s">
        <v>337</v>
      </c>
      <c r="I22" s="94" t="s">
        <v>383</v>
      </c>
      <c r="J22" s="99" t="s">
        <v>27</v>
      </c>
      <c r="K22" s="197" t="s">
        <v>384</v>
      </c>
      <c r="L22" s="175"/>
      <c r="M22" s="169"/>
      <c r="N22" s="196" t="s">
        <v>385</v>
      </c>
      <c r="O22" s="175"/>
      <c r="P22" s="169"/>
    </row>
    <row r="23" spans="1:16" x14ac:dyDescent="0.7">
      <c r="A23" s="196" t="s">
        <v>337</v>
      </c>
      <c r="B23" s="175"/>
      <c r="C23" s="169"/>
      <c r="E23" s="196" t="s">
        <v>337</v>
      </c>
      <c r="F23" s="175"/>
      <c r="G23" s="169"/>
      <c r="H23" s="94" t="s">
        <v>337</v>
      </c>
      <c r="I23" s="94" t="s">
        <v>386</v>
      </c>
      <c r="J23" s="99" t="s">
        <v>387</v>
      </c>
      <c r="K23" s="197" t="s">
        <v>388</v>
      </c>
      <c r="L23" s="175"/>
      <c r="M23" s="169"/>
      <c r="N23" s="196" t="s">
        <v>386</v>
      </c>
      <c r="O23" s="175"/>
      <c r="P23" s="169"/>
    </row>
    <row r="24" spans="1:16" x14ac:dyDescent="0.7">
      <c r="A24" s="196" t="s">
        <v>337</v>
      </c>
      <c r="B24" s="175"/>
      <c r="C24" s="169"/>
      <c r="E24" s="196" t="s">
        <v>337</v>
      </c>
      <c r="F24" s="175"/>
      <c r="G24" s="169"/>
      <c r="H24" s="94" t="s">
        <v>337</v>
      </c>
      <c r="I24" s="94" t="s">
        <v>389</v>
      </c>
      <c r="J24" s="99" t="s">
        <v>390</v>
      </c>
      <c r="K24" s="197" t="s">
        <v>391</v>
      </c>
      <c r="L24" s="175"/>
      <c r="M24" s="169"/>
      <c r="N24" s="196" t="s">
        <v>392</v>
      </c>
      <c r="O24" s="175"/>
      <c r="P24" s="169"/>
    </row>
    <row r="25" spans="1:16" x14ac:dyDescent="0.7">
      <c r="A25" s="196" t="s">
        <v>337</v>
      </c>
      <c r="B25" s="175"/>
      <c r="C25" s="169"/>
      <c r="E25" s="196" t="s">
        <v>337</v>
      </c>
      <c r="F25" s="175"/>
      <c r="G25" s="169"/>
      <c r="H25" s="94" t="s">
        <v>337</v>
      </c>
      <c r="I25" s="106">
        <v>3761</v>
      </c>
      <c r="J25" s="99" t="s">
        <v>29</v>
      </c>
      <c r="K25" s="197" t="s">
        <v>393</v>
      </c>
      <c r="L25" s="175"/>
      <c r="M25" s="169"/>
      <c r="N25" s="196" t="s">
        <v>394</v>
      </c>
      <c r="O25" s="175"/>
      <c r="P25" s="169"/>
    </row>
    <row r="26" spans="1:16" x14ac:dyDescent="0.7">
      <c r="A26" s="196" t="s">
        <v>337</v>
      </c>
      <c r="B26" s="175"/>
      <c r="C26" s="169"/>
      <c r="E26" s="196" t="s">
        <v>337</v>
      </c>
      <c r="F26" s="175"/>
      <c r="G26" s="169"/>
      <c r="H26" s="94" t="s">
        <v>337</v>
      </c>
      <c r="I26" s="94" t="s">
        <v>395</v>
      </c>
      <c r="J26" s="99" t="s">
        <v>396</v>
      </c>
      <c r="K26" s="197" t="s">
        <v>397</v>
      </c>
      <c r="L26" s="175"/>
      <c r="M26" s="169"/>
      <c r="N26" s="196" t="s">
        <v>398</v>
      </c>
      <c r="O26" s="175"/>
      <c r="P26" s="169"/>
    </row>
    <row r="27" spans="1:16" x14ac:dyDescent="0.7">
      <c r="A27" s="196" t="s">
        <v>337</v>
      </c>
      <c r="B27" s="175"/>
      <c r="C27" s="169"/>
      <c r="E27" s="196" t="s">
        <v>337</v>
      </c>
      <c r="F27" s="175"/>
      <c r="G27" s="169"/>
      <c r="H27" s="94" t="s">
        <v>337</v>
      </c>
      <c r="I27" s="106">
        <v>22544.53</v>
      </c>
      <c r="J27" s="99" t="s">
        <v>31</v>
      </c>
      <c r="K27" s="197" t="s">
        <v>399</v>
      </c>
      <c r="L27" s="175"/>
      <c r="M27" s="169"/>
      <c r="N27" s="196" t="s">
        <v>337</v>
      </c>
      <c r="O27" s="175"/>
      <c r="P27" s="169"/>
    </row>
    <row r="28" spans="1:16" x14ac:dyDescent="0.7">
      <c r="A28" s="184" t="s">
        <v>337</v>
      </c>
      <c r="B28" s="175"/>
      <c r="C28" s="169"/>
      <c r="E28" s="184" t="s">
        <v>337</v>
      </c>
      <c r="F28" s="175"/>
      <c r="G28" s="169"/>
      <c r="H28" s="97" t="s">
        <v>337</v>
      </c>
      <c r="I28" s="107">
        <v>4531465.8600000003</v>
      </c>
      <c r="J28" s="100" t="s">
        <v>99</v>
      </c>
      <c r="K28" s="185" t="s">
        <v>335</v>
      </c>
      <c r="L28" s="175"/>
      <c r="M28" s="169"/>
      <c r="N28" s="184" t="s">
        <v>400</v>
      </c>
      <c r="O28" s="175"/>
      <c r="P28" s="169"/>
    </row>
    <row r="29" spans="1:16" ht="26.25" thickBot="1" x14ac:dyDescent="0.75">
      <c r="A29" s="202" t="s">
        <v>365</v>
      </c>
      <c r="B29" s="193"/>
      <c r="C29" s="194"/>
      <c r="E29" s="202" t="s">
        <v>337</v>
      </c>
      <c r="F29" s="193"/>
      <c r="G29" s="194"/>
      <c r="H29" s="101" t="s">
        <v>365</v>
      </c>
      <c r="I29" s="108">
        <v>47633886.960000001</v>
      </c>
      <c r="J29" s="102" t="s">
        <v>401</v>
      </c>
      <c r="K29" s="203" t="s">
        <v>335</v>
      </c>
      <c r="L29" s="193"/>
      <c r="M29" s="194"/>
      <c r="N29" s="202" t="s">
        <v>402</v>
      </c>
      <c r="O29" s="193"/>
      <c r="P29" s="194"/>
    </row>
    <row r="30" spans="1:16" ht="26.25" thickTop="1" x14ac:dyDescent="0.7">
      <c r="A30" s="184" t="s">
        <v>204</v>
      </c>
      <c r="B30" s="175"/>
      <c r="C30" s="169"/>
      <c r="E30" s="184" t="s">
        <v>204</v>
      </c>
      <c r="F30" s="175"/>
      <c r="G30" s="169"/>
      <c r="H30" s="97" t="s">
        <v>204</v>
      </c>
      <c r="I30" s="97" t="s">
        <v>204</v>
      </c>
      <c r="J30" s="98" t="s">
        <v>403</v>
      </c>
      <c r="K30" s="204"/>
      <c r="L30" s="175"/>
      <c r="M30" s="169"/>
      <c r="N30" s="184" t="s">
        <v>204</v>
      </c>
      <c r="O30" s="175"/>
      <c r="P30" s="169"/>
    </row>
    <row r="31" spans="1:16" x14ac:dyDescent="0.7">
      <c r="A31" s="196" t="s">
        <v>404</v>
      </c>
      <c r="B31" s="175"/>
      <c r="C31" s="169"/>
      <c r="E31" s="196" t="s">
        <v>337</v>
      </c>
      <c r="F31" s="175"/>
      <c r="G31" s="169"/>
      <c r="H31" s="94" t="s">
        <v>404</v>
      </c>
      <c r="I31" s="94" t="s">
        <v>405</v>
      </c>
      <c r="J31" s="99" t="s">
        <v>79</v>
      </c>
      <c r="K31" s="197" t="s">
        <v>406</v>
      </c>
      <c r="L31" s="175"/>
      <c r="M31" s="169"/>
      <c r="N31" s="196" t="s">
        <v>407</v>
      </c>
      <c r="O31" s="175"/>
      <c r="P31" s="169"/>
    </row>
    <row r="32" spans="1:16" x14ac:dyDescent="0.7">
      <c r="A32" s="196" t="s">
        <v>408</v>
      </c>
      <c r="B32" s="175"/>
      <c r="C32" s="169"/>
      <c r="E32" s="196" t="s">
        <v>337</v>
      </c>
      <c r="F32" s="175"/>
      <c r="G32" s="169"/>
      <c r="H32" s="94" t="s">
        <v>408</v>
      </c>
      <c r="I32" s="94" t="s">
        <v>409</v>
      </c>
      <c r="J32" s="99" t="s">
        <v>81</v>
      </c>
      <c r="K32" s="197" t="s">
        <v>410</v>
      </c>
      <c r="L32" s="175"/>
      <c r="M32" s="169"/>
      <c r="N32" s="196" t="s">
        <v>411</v>
      </c>
      <c r="O32" s="175"/>
      <c r="P32" s="169"/>
    </row>
    <row r="33" spans="1:16" x14ac:dyDescent="0.7">
      <c r="A33" s="196" t="s">
        <v>412</v>
      </c>
      <c r="B33" s="175"/>
      <c r="C33" s="169"/>
      <c r="E33" s="196" t="s">
        <v>337</v>
      </c>
      <c r="F33" s="175"/>
      <c r="G33" s="169"/>
      <c r="H33" s="94" t="s">
        <v>412</v>
      </c>
      <c r="I33" s="94" t="s">
        <v>413</v>
      </c>
      <c r="J33" s="99" t="s">
        <v>83</v>
      </c>
      <c r="K33" s="197" t="s">
        <v>414</v>
      </c>
      <c r="L33" s="175"/>
      <c r="M33" s="169"/>
      <c r="N33" s="196" t="s">
        <v>415</v>
      </c>
      <c r="O33" s="175"/>
      <c r="P33" s="169"/>
    </row>
    <row r="34" spans="1:16" x14ac:dyDescent="0.7">
      <c r="A34" s="196" t="s">
        <v>416</v>
      </c>
      <c r="B34" s="175"/>
      <c r="C34" s="169"/>
      <c r="E34" s="196" t="s">
        <v>337</v>
      </c>
      <c r="F34" s="175"/>
      <c r="G34" s="169"/>
      <c r="H34" s="94" t="s">
        <v>416</v>
      </c>
      <c r="I34" s="94" t="s">
        <v>417</v>
      </c>
      <c r="J34" s="99" t="s">
        <v>85</v>
      </c>
      <c r="K34" s="197" t="s">
        <v>418</v>
      </c>
      <c r="L34" s="175"/>
      <c r="M34" s="169"/>
      <c r="N34" s="196" t="s">
        <v>419</v>
      </c>
      <c r="O34" s="175"/>
      <c r="P34" s="169"/>
    </row>
    <row r="35" spans="1:16" x14ac:dyDescent="0.7">
      <c r="A35" s="196" t="s">
        <v>420</v>
      </c>
      <c r="B35" s="175"/>
      <c r="C35" s="169"/>
      <c r="E35" s="196" t="s">
        <v>337</v>
      </c>
      <c r="F35" s="175"/>
      <c r="G35" s="169"/>
      <c r="H35" s="94" t="s">
        <v>420</v>
      </c>
      <c r="I35" s="106">
        <v>2627627.25</v>
      </c>
      <c r="J35" s="99" t="s">
        <v>87</v>
      </c>
      <c r="K35" s="197" t="s">
        <v>421</v>
      </c>
      <c r="L35" s="175"/>
      <c r="M35" s="169"/>
      <c r="N35" s="201">
        <v>451496</v>
      </c>
      <c r="O35" s="190"/>
      <c r="P35" s="191"/>
    </row>
    <row r="36" spans="1:16" x14ac:dyDescent="0.7">
      <c r="A36" s="196" t="s">
        <v>422</v>
      </c>
      <c r="B36" s="175"/>
      <c r="C36" s="169"/>
      <c r="E36" s="196" t="s">
        <v>337</v>
      </c>
      <c r="F36" s="175"/>
      <c r="G36" s="169"/>
      <c r="H36" s="94" t="s">
        <v>422</v>
      </c>
      <c r="I36" s="94" t="s">
        <v>423</v>
      </c>
      <c r="J36" s="99" t="s">
        <v>89</v>
      </c>
      <c r="K36" s="197" t="s">
        <v>424</v>
      </c>
      <c r="L36" s="175"/>
      <c r="M36" s="169"/>
      <c r="N36" s="196" t="s">
        <v>425</v>
      </c>
      <c r="O36" s="175"/>
      <c r="P36" s="169"/>
    </row>
    <row r="37" spans="1:16" x14ac:dyDescent="0.7">
      <c r="A37" s="196" t="s">
        <v>426</v>
      </c>
      <c r="B37" s="175"/>
      <c r="C37" s="169"/>
      <c r="E37" s="196" t="s">
        <v>337</v>
      </c>
      <c r="F37" s="175"/>
      <c r="G37" s="169"/>
      <c r="H37" s="94" t="s">
        <v>426</v>
      </c>
      <c r="I37" s="106">
        <v>291330.90999999997</v>
      </c>
      <c r="J37" s="99" t="s">
        <v>91</v>
      </c>
      <c r="K37" s="197" t="s">
        <v>427</v>
      </c>
      <c r="L37" s="175"/>
      <c r="M37" s="169"/>
      <c r="N37" s="201">
        <v>28005.29</v>
      </c>
      <c r="O37" s="190"/>
      <c r="P37" s="191"/>
    </row>
    <row r="38" spans="1:16" x14ac:dyDescent="0.7">
      <c r="A38" s="196" t="s">
        <v>428</v>
      </c>
      <c r="B38" s="175"/>
      <c r="C38" s="169"/>
      <c r="E38" s="196" t="s">
        <v>337</v>
      </c>
      <c r="F38" s="175"/>
      <c r="G38" s="169"/>
      <c r="H38" s="94" t="s">
        <v>428</v>
      </c>
      <c r="I38" s="94" t="s">
        <v>429</v>
      </c>
      <c r="J38" s="99" t="s">
        <v>93</v>
      </c>
      <c r="K38" s="197" t="s">
        <v>430</v>
      </c>
      <c r="L38" s="175"/>
      <c r="M38" s="169"/>
      <c r="N38" s="196" t="s">
        <v>431</v>
      </c>
      <c r="O38" s="175"/>
      <c r="P38" s="169"/>
    </row>
    <row r="39" spans="1:16" x14ac:dyDescent="0.7">
      <c r="A39" s="196" t="s">
        <v>432</v>
      </c>
      <c r="B39" s="175"/>
      <c r="C39" s="169"/>
      <c r="E39" s="196" t="s">
        <v>337</v>
      </c>
      <c r="F39" s="175"/>
      <c r="G39" s="169"/>
      <c r="H39" s="94" t="s">
        <v>432</v>
      </c>
      <c r="I39" s="94" t="s">
        <v>433</v>
      </c>
      <c r="J39" s="99" t="s">
        <v>95</v>
      </c>
      <c r="K39" s="197" t="s">
        <v>434</v>
      </c>
      <c r="L39" s="175"/>
      <c r="M39" s="169"/>
      <c r="N39" s="196" t="s">
        <v>337</v>
      </c>
      <c r="O39" s="175"/>
      <c r="P39" s="169"/>
    </row>
    <row r="40" spans="1:16" x14ac:dyDescent="0.7">
      <c r="A40" s="196" t="s">
        <v>435</v>
      </c>
      <c r="B40" s="175"/>
      <c r="C40" s="169"/>
      <c r="E40" s="196" t="s">
        <v>337</v>
      </c>
      <c r="F40" s="175"/>
      <c r="G40" s="169"/>
      <c r="H40" s="94" t="s">
        <v>435</v>
      </c>
      <c r="I40" s="94" t="s">
        <v>337</v>
      </c>
      <c r="J40" s="99" t="s">
        <v>101</v>
      </c>
      <c r="K40" s="197" t="s">
        <v>436</v>
      </c>
      <c r="L40" s="175"/>
      <c r="M40" s="169"/>
      <c r="N40" s="196" t="s">
        <v>337</v>
      </c>
      <c r="O40" s="175"/>
      <c r="P40" s="169"/>
    </row>
    <row r="41" spans="1:16" x14ac:dyDescent="0.7">
      <c r="A41" s="196" t="s">
        <v>437</v>
      </c>
      <c r="B41" s="175"/>
      <c r="C41" s="169"/>
      <c r="E41" s="196" t="s">
        <v>337</v>
      </c>
      <c r="F41" s="175"/>
      <c r="G41" s="169"/>
      <c r="H41" s="94" t="s">
        <v>437</v>
      </c>
      <c r="I41" s="94" t="s">
        <v>438</v>
      </c>
      <c r="J41" s="99" t="s">
        <v>97</v>
      </c>
      <c r="K41" s="197" t="s">
        <v>439</v>
      </c>
      <c r="L41" s="175"/>
      <c r="M41" s="169"/>
      <c r="N41" s="196" t="s">
        <v>440</v>
      </c>
      <c r="O41" s="175"/>
      <c r="P41" s="169"/>
    </row>
    <row r="42" spans="1:16" x14ac:dyDescent="0.7">
      <c r="A42" s="184" t="s">
        <v>365</v>
      </c>
      <c r="B42" s="175"/>
      <c r="C42" s="169"/>
      <c r="E42" s="184" t="s">
        <v>337</v>
      </c>
      <c r="F42" s="175"/>
      <c r="G42" s="169"/>
      <c r="H42" s="97" t="s">
        <v>365</v>
      </c>
      <c r="I42" s="161">
        <v>31077359</v>
      </c>
      <c r="J42" s="100" t="s">
        <v>99</v>
      </c>
      <c r="K42" s="185" t="s">
        <v>335</v>
      </c>
      <c r="L42" s="175"/>
      <c r="M42" s="169"/>
      <c r="N42" s="189">
        <v>2946930.77</v>
      </c>
      <c r="O42" s="190"/>
      <c r="P42" s="191"/>
    </row>
    <row r="43" spans="1:16" x14ac:dyDescent="0.7">
      <c r="A43" s="196" t="s">
        <v>337</v>
      </c>
      <c r="B43" s="175"/>
      <c r="C43" s="169"/>
      <c r="E43" s="196" t="s">
        <v>337</v>
      </c>
      <c r="F43" s="175"/>
      <c r="G43" s="169"/>
      <c r="H43" s="94" t="s">
        <v>337</v>
      </c>
      <c r="I43" s="94" t="s">
        <v>368</v>
      </c>
      <c r="J43" s="99" t="s">
        <v>15</v>
      </c>
      <c r="K43" s="197" t="s">
        <v>369</v>
      </c>
      <c r="L43" s="175"/>
      <c r="M43" s="169"/>
      <c r="N43" s="196" t="s">
        <v>441</v>
      </c>
      <c r="O43" s="175"/>
      <c r="P43" s="169"/>
    </row>
    <row r="44" spans="1:16" x14ac:dyDescent="0.7">
      <c r="A44" s="196" t="s">
        <v>337</v>
      </c>
      <c r="B44" s="175"/>
      <c r="C44" s="169"/>
      <c r="E44" s="196" t="s">
        <v>337</v>
      </c>
      <c r="F44" s="175"/>
      <c r="G44" s="169"/>
      <c r="H44" s="94" t="s">
        <v>337</v>
      </c>
      <c r="I44" s="94" t="s">
        <v>442</v>
      </c>
      <c r="J44" s="99" t="s">
        <v>19</v>
      </c>
      <c r="K44" s="197" t="s">
        <v>374</v>
      </c>
      <c r="L44" s="175"/>
      <c r="M44" s="169"/>
      <c r="N44" s="196" t="s">
        <v>337</v>
      </c>
      <c r="O44" s="175"/>
      <c r="P44" s="169"/>
    </row>
    <row r="45" spans="1:16" x14ac:dyDescent="0.7">
      <c r="A45" s="196" t="s">
        <v>337</v>
      </c>
      <c r="B45" s="175"/>
      <c r="C45" s="169"/>
      <c r="E45" s="196" t="s">
        <v>337</v>
      </c>
      <c r="F45" s="175"/>
      <c r="G45" s="169"/>
      <c r="H45" s="94" t="s">
        <v>337</v>
      </c>
      <c r="I45" s="94" t="s">
        <v>443</v>
      </c>
      <c r="J45" s="99" t="s">
        <v>21</v>
      </c>
      <c r="K45" s="197" t="s">
        <v>444</v>
      </c>
      <c r="L45" s="175"/>
      <c r="M45" s="169"/>
      <c r="N45" s="196" t="s">
        <v>371</v>
      </c>
      <c r="O45" s="175"/>
      <c r="P45" s="169"/>
    </row>
    <row r="46" spans="1:16" x14ac:dyDescent="0.7">
      <c r="A46" s="196" t="s">
        <v>337</v>
      </c>
      <c r="B46" s="175"/>
      <c r="C46" s="169"/>
      <c r="E46" s="196" t="s">
        <v>337</v>
      </c>
      <c r="F46" s="175"/>
      <c r="G46" s="169"/>
      <c r="H46" s="94" t="s">
        <v>337</v>
      </c>
      <c r="I46" s="106">
        <v>25300</v>
      </c>
      <c r="J46" s="99" t="s">
        <v>100</v>
      </c>
      <c r="K46" s="197" t="s">
        <v>445</v>
      </c>
      <c r="L46" s="175"/>
      <c r="M46" s="169"/>
      <c r="N46" s="198">
        <v>0</v>
      </c>
      <c r="O46" s="199"/>
      <c r="P46" s="200"/>
    </row>
    <row r="47" spans="1:16" x14ac:dyDescent="0.7">
      <c r="A47" s="196" t="s">
        <v>337</v>
      </c>
      <c r="B47" s="175"/>
      <c r="C47" s="169"/>
      <c r="E47" s="196" t="s">
        <v>337</v>
      </c>
      <c r="F47" s="175"/>
      <c r="G47" s="169"/>
      <c r="H47" s="94" t="s">
        <v>337</v>
      </c>
      <c r="I47" s="109">
        <v>98742.18</v>
      </c>
      <c r="J47" s="99" t="s">
        <v>23</v>
      </c>
      <c r="K47" s="197" t="s">
        <v>375</v>
      </c>
      <c r="L47" s="175"/>
      <c r="M47" s="169"/>
      <c r="N47" s="196" t="s">
        <v>446</v>
      </c>
      <c r="O47" s="175"/>
      <c r="P47" s="169"/>
    </row>
    <row r="48" spans="1:16" ht="49.5" customHeight="1" x14ac:dyDescent="0.7">
      <c r="A48" s="196" t="s">
        <v>337</v>
      </c>
      <c r="B48" s="175"/>
      <c r="C48" s="169"/>
      <c r="E48" s="196" t="s">
        <v>337</v>
      </c>
      <c r="F48" s="175"/>
      <c r="G48" s="169"/>
      <c r="H48" s="94" t="s">
        <v>337</v>
      </c>
      <c r="I48" s="94" t="s">
        <v>447</v>
      </c>
      <c r="J48" s="99" t="s">
        <v>448</v>
      </c>
      <c r="K48" s="197" t="s">
        <v>449</v>
      </c>
      <c r="L48" s="175"/>
      <c r="M48" s="169"/>
      <c r="N48" s="196" t="s">
        <v>337</v>
      </c>
      <c r="O48" s="175"/>
      <c r="P48" s="169"/>
    </row>
    <row r="49" spans="1:16" x14ac:dyDescent="0.7">
      <c r="A49" s="196" t="s">
        <v>337</v>
      </c>
      <c r="B49" s="175"/>
      <c r="C49" s="169"/>
      <c r="E49" s="196" t="s">
        <v>337</v>
      </c>
      <c r="F49" s="175"/>
      <c r="G49" s="169"/>
      <c r="H49" s="94" t="s">
        <v>337</v>
      </c>
      <c r="I49" s="94" t="s">
        <v>377</v>
      </c>
      <c r="J49" s="99" t="s">
        <v>378</v>
      </c>
      <c r="K49" s="197" t="s">
        <v>379</v>
      </c>
      <c r="L49" s="175"/>
      <c r="M49" s="169"/>
      <c r="N49" s="196" t="s">
        <v>337</v>
      </c>
      <c r="O49" s="175"/>
      <c r="P49" s="169"/>
    </row>
    <row r="50" spans="1:16" x14ac:dyDescent="0.7">
      <c r="A50" s="196" t="s">
        <v>337</v>
      </c>
      <c r="B50" s="175"/>
      <c r="C50" s="169"/>
      <c r="E50" s="196" t="s">
        <v>337</v>
      </c>
      <c r="F50" s="175"/>
      <c r="G50" s="169"/>
      <c r="H50" s="94" t="s">
        <v>337</v>
      </c>
      <c r="I50" s="94" t="s">
        <v>450</v>
      </c>
      <c r="J50" s="99" t="s">
        <v>25</v>
      </c>
      <c r="K50" s="197" t="s">
        <v>381</v>
      </c>
      <c r="L50" s="175"/>
      <c r="M50" s="169"/>
      <c r="N50" s="196" t="s">
        <v>451</v>
      </c>
      <c r="O50" s="175"/>
      <c r="P50" s="169"/>
    </row>
    <row r="51" spans="1:16" x14ac:dyDescent="0.7">
      <c r="A51" s="196" t="s">
        <v>337</v>
      </c>
      <c r="B51" s="175"/>
      <c r="C51" s="169"/>
      <c r="E51" s="196" t="s">
        <v>337</v>
      </c>
      <c r="F51" s="175"/>
      <c r="G51" s="169"/>
      <c r="H51" s="94" t="s">
        <v>337</v>
      </c>
      <c r="I51" s="94" t="s">
        <v>452</v>
      </c>
      <c r="J51" s="99" t="s">
        <v>27</v>
      </c>
      <c r="K51" s="197" t="s">
        <v>384</v>
      </c>
      <c r="L51" s="175"/>
      <c r="M51" s="169"/>
      <c r="N51" s="196" t="s">
        <v>453</v>
      </c>
      <c r="O51" s="175"/>
      <c r="P51" s="169"/>
    </row>
    <row r="52" spans="1:16" x14ac:dyDescent="0.7">
      <c r="A52" s="196" t="s">
        <v>337</v>
      </c>
      <c r="B52" s="175"/>
      <c r="C52" s="169"/>
      <c r="E52" s="196" t="s">
        <v>337</v>
      </c>
      <c r="F52" s="175"/>
      <c r="G52" s="169"/>
      <c r="H52" s="94" t="s">
        <v>337</v>
      </c>
      <c r="I52" s="94" t="s">
        <v>454</v>
      </c>
      <c r="J52" s="99" t="s">
        <v>387</v>
      </c>
      <c r="K52" s="197" t="s">
        <v>388</v>
      </c>
      <c r="L52" s="175"/>
      <c r="M52" s="169"/>
      <c r="N52" s="196" t="s">
        <v>386</v>
      </c>
      <c r="O52" s="175"/>
      <c r="P52" s="169"/>
    </row>
    <row r="53" spans="1:16" x14ac:dyDescent="0.7">
      <c r="A53" s="196" t="s">
        <v>337</v>
      </c>
      <c r="B53" s="175"/>
      <c r="C53" s="169"/>
      <c r="E53" s="196" t="s">
        <v>337</v>
      </c>
      <c r="F53" s="175"/>
      <c r="G53" s="169"/>
      <c r="H53" s="94" t="s">
        <v>337</v>
      </c>
      <c r="I53" s="94" t="s">
        <v>389</v>
      </c>
      <c r="J53" s="99" t="s">
        <v>390</v>
      </c>
      <c r="K53" s="197" t="s">
        <v>391</v>
      </c>
      <c r="L53" s="175"/>
      <c r="M53" s="169"/>
      <c r="N53" s="196" t="s">
        <v>392</v>
      </c>
      <c r="O53" s="175"/>
      <c r="P53" s="169"/>
    </row>
    <row r="54" spans="1:16" x14ac:dyDescent="0.7">
      <c r="A54" s="196" t="s">
        <v>337</v>
      </c>
      <c r="B54" s="175"/>
      <c r="C54" s="169"/>
      <c r="E54" s="196" t="s">
        <v>337</v>
      </c>
      <c r="F54" s="175"/>
      <c r="G54" s="169"/>
      <c r="H54" s="94" t="s">
        <v>337</v>
      </c>
      <c r="I54" s="94" t="s">
        <v>455</v>
      </c>
      <c r="J54" s="99" t="s">
        <v>396</v>
      </c>
      <c r="K54" s="197" t="s">
        <v>397</v>
      </c>
      <c r="L54" s="175"/>
      <c r="M54" s="169"/>
      <c r="N54" s="196" t="s">
        <v>398</v>
      </c>
      <c r="O54" s="175"/>
      <c r="P54" s="169"/>
    </row>
    <row r="55" spans="1:16" x14ac:dyDescent="0.7">
      <c r="A55" s="196" t="s">
        <v>337</v>
      </c>
      <c r="B55" s="175"/>
      <c r="C55" s="169"/>
      <c r="E55" s="196" t="s">
        <v>337</v>
      </c>
      <c r="F55" s="175"/>
      <c r="G55" s="169"/>
      <c r="H55" s="94" t="s">
        <v>337</v>
      </c>
      <c r="I55" s="109">
        <v>1954232.61</v>
      </c>
      <c r="J55" s="99" t="s">
        <v>31</v>
      </c>
      <c r="K55" s="197" t="s">
        <v>399</v>
      </c>
      <c r="L55" s="175"/>
      <c r="M55" s="169"/>
      <c r="N55" s="196" t="s">
        <v>456</v>
      </c>
      <c r="O55" s="175"/>
      <c r="P55" s="169"/>
    </row>
    <row r="56" spans="1:16" x14ac:dyDescent="0.7">
      <c r="A56" s="184" t="s">
        <v>337</v>
      </c>
      <c r="B56" s="175"/>
      <c r="C56" s="169"/>
      <c r="E56" s="184" t="s">
        <v>337</v>
      </c>
      <c r="F56" s="175"/>
      <c r="G56" s="169"/>
      <c r="H56" s="97" t="s">
        <v>337</v>
      </c>
      <c r="I56" s="161">
        <v>9691852.8399999999</v>
      </c>
      <c r="J56" s="100" t="s">
        <v>99</v>
      </c>
      <c r="K56" s="185" t="s">
        <v>335</v>
      </c>
      <c r="L56" s="175"/>
      <c r="M56" s="169"/>
      <c r="N56" s="189">
        <v>3017950.56</v>
      </c>
      <c r="O56" s="190"/>
      <c r="P56" s="191"/>
    </row>
    <row r="57" spans="1:16" ht="26.25" thickBot="1" x14ac:dyDescent="0.75">
      <c r="A57" s="192" t="s">
        <v>365</v>
      </c>
      <c r="B57" s="193"/>
      <c r="C57" s="194"/>
      <c r="E57" s="192" t="s">
        <v>337</v>
      </c>
      <c r="F57" s="193"/>
      <c r="G57" s="194"/>
      <c r="H57" s="103" t="s">
        <v>365</v>
      </c>
      <c r="I57" s="110">
        <v>40769211.840000004</v>
      </c>
      <c r="J57" s="104" t="s">
        <v>457</v>
      </c>
      <c r="K57" s="195" t="s">
        <v>335</v>
      </c>
      <c r="L57" s="193"/>
      <c r="M57" s="194"/>
      <c r="N57" s="192" t="s">
        <v>458</v>
      </c>
      <c r="O57" s="193"/>
      <c r="P57" s="194"/>
    </row>
    <row r="58" spans="1:16" ht="26.25" thickTop="1" x14ac:dyDescent="0.7">
      <c r="A58" s="184" t="s">
        <v>337</v>
      </c>
      <c r="B58" s="175"/>
      <c r="C58" s="169"/>
      <c r="E58" s="184" t="s">
        <v>337</v>
      </c>
      <c r="F58" s="175"/>
      <c r="G58" s="169"/>
      <c r="H58" s="97" t="s">
        <v>337</v>
      </c>
      <c r="I58" s="97" t="s">
        <v>459</v>
      </c>
      <c r="J58" s="100" t="s">
        <v>460</v>
      </c>
      <c r="K58" s="185" t="s">
        <v>335</v>
      </c>
      <c r="L58" s="175"/>
      <c r="M58" s="169"/>
      <c r="N58" s="184" t="s">
        <v>461</v>
      </c>
      <c r="O58" s="175"/>
      <c r="P58" s="169"/>
    </row>
    <row r="59" spans="1:16" x14ac:dyDescent="0.7">
      <c r="A59" s="186" t="s">
        <v>204</v>
      </c>
      <c r="B59" s="175"/>
      <c r="C59" s="175"/>
      <c r="E59" s="187" t="s">
        <v>204</v>
      </c>
      <c r="F59" s="175"/>
      <c r="G59" s="175"/>
      <c r="H59" s="105" t="s">
        <v>204</v>
      </c>
      <c r="I59" s="105" t="s">
        <v>462</v>
      </c>
      <c r="J59" s="97" t="s">
        <v>463</v>
      </c>
      <c r="K59" s="188" t="s">
        <v>204</v>
      </c>
      <c r="L59" s="175"/>
      <c r="M59" s="169"/>
      <c r="N59" s="184" t="s">
        <v>462</v>
      </c>
      <c r="O59" s="175"/>
      <c r="P59" s="169"/>
    </row>
    <row r="60" spans="1:16" ht="0" hidden="1" customHeight="1" x14ac:dyDescent="0.7"/>
    <row r="61" spans="1:16" ht="15.95" customHeight="1" x14ac:dyDescent="0.7"/>
    <row r="62" spans="1:16" ht="19.7" customHeight="1" x14ac:dyDescent="0.7">
      <c r="B62" s="182"/>
      <c r="C62" s="165"/>
    </row>
    <row r="63" spans="1:16" ht="0.6" customHeight="1" x14ac:dyDescent="0.7"/>
    <row r="64" spans="1:16" ht="19.7" customHeight="1" x14ac:dyDescent="0.7">
      <c r="C64" s="183"/>
      <c r="D64" s="165"/>
      <c r="E64" s="165"/>
      <c r="F64" s="165"/>
      <c r="G64" s="165"/>
      <c r="H64" s="165"/>
      <c r="I64" s="165"/>
      <c r="J64" s="165"/>
      <c r="K64" s="165"/>
      <c r="L64" s="165"/>
    </row>
    <row r="65" spans="2:12" s="74" customFormat="1" ht="19.7" customHeight="1" x14ac:dyDescent="0.2">
      <c r="B65" s="212"/>
      <c r="C65" s="213"/>
    </row>
    <row r="66" spans="2:12" s="74" customFormat="1" ht="0.6" customHeight="1" x14ac:dyDescent="0.2"/>
    <row r="67" spans="2:12" s="74" customFormat="1" ht="19.7" customHeight="1" x14ac:dyDescent="0.2">
      <c r="C67" s="214"/>
      <c r="D67" s="213"/>
      <c r="E67" s="213"/>
      <c r="F67" s="213"/>
      <c r="G67" s="213"/>
      <c r="H67" s="213"/>
      <c r="I67" s="213"/>
      <c r="J67" s="213"/>
      <c r="K67" s="213"/>
      <c r="L67" s="213"/>
    </row>
    <row r="68" spans="2:12" s="74" customFormat="1" ht="14.25" x14ac:dyDescent="0.2"/>
    <row r="69" spans="2:12" s="74" customFormat="1" ht="14.25" x14ac:dyDescent="0.2"/>
    <row r="70" spans="2:12" s="74" customFormat="1" ht="14.25" x14ac:dyDescent="0.2"/>
    <row r="71" spans="2:12" s="74" customFormat="1" ht="14.25" x14ac:dyDescent="0.2"/>
    <row r="72" spans="2:12" s="74" customFormat="1" ht="14.25" x14ac:dyDescent="0.2"/>
    <row r="73" spans="2:12" s="74" customFormat="1" ht="14.25" x14ac:dyDescent="0.2"/>
    <row r="74" spans="2:12" s="74" customFormat="1" ht="14.25" x14ac:dyDescent="0.2"/>
    <row r="75" spans="2:12" s="74" customFormat="1" ht="14.25" x14ac:dyDescent="0.2"/>
  </sheetData>
  <mergeCells count="231">
    <mergeCell ref="A1:E1"/>
    <mergeCell ref="G1:K1"/>
    <mergeCell ref="G2:K2"/>
    <mergeCell ref="G3:K3"/>
    <mergeCell ref="A4:I4"/>
    <mergeCell ref="K4:M4"/>
    <mergeCell ref="B65:C65"/>
    <mergeCell ref="C67:L67"/>
    <mergeCell ref="N4:P4"/>
    <mergeCell ref="A5:C5"/>
    <mergeCell ref="E5:G5"/>
    <mergeCell ref="K5:M5"/>
    <mergeCell ref="N5:P5"/>
    <mergeCell ref="A6:C6"/>
    <mergeCell ref="E6:G6"/>
    <mergeCell ref="K6:M6"/>
    <mergeCell ref="N6:P6"/>
    <mergeCell ref="A9:C9"/>
    <mergeCell ref="E9:G9"/>
    <mergeCell ref="K9:M9"/>
    <mergeCell ref="N9:P9"/>
    <mergeCell ref="A10:C10"/>
    <mergeCell ref="E10:G10"/>
    <mergeCell ref="K10:M10"/>
    <mergeCell ref="N10:P10"/>
    <mergeCell ref="A7:C7"/>
    <mergeCell ref="E7:G7"/>
    <mergeCell ref="K7:M7"/>
    <mergeCell ref="N7:P7"/>
    <mergeCell ref="A8:C8"/>
    <mergeCell ref="E8:G8"/>
    <mergeCell ref="K8:M8"/>
    <mergeCell ref="N8:P8"/>
    <mergeCell ref="A13:C13"/>
    <mergeCell ref="E13:G13"/>
    <mergeCell ref="K13:M13"/>
    <mergeCell ref="N13:P13"/>
    <mergeCell ref="A14:C14"/>
    <mergeCell ref="E14:G14"/>
    <mergeCell ref="K14:M14"/>
    <mergeCell ref="N14:P14"/>
    <mergeCell ref="A11:C11"/>
    <mergeCell ref="E11:G11"/>
    <mergeCell ref="K11:M11"/>
    <mergeCell ref="N11:P11"/>
    <mergeCell ref="A12:C12"/>
    <mergeCell ref="E12:G12"/>
    <mergeCell ref="K12:M12"/>
    <mergeCell ref="N12:P12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53:C53"/>
    <mergeCell ref="E53:G53"/>
    <mergeCell ref="K53:M53"/>
    <mergeCell ref="N53:P53"/>
    <mergeCell ref="A51:C51"/>
    <mergeCell ref="E51:G51"/>
    <mergeCell ref="K51:M51"/>
    <mergeCell ref="N51:P51"/>
    <mergeCell ref="A52:C52"/>
    <mergeCell ref="E52:G52"/>
    <mergeCell ref="K52:M52"/>
    <mergeCell ref="N52:P52"/>
    <mergeCell ref="A56:C56"/>
    <mergeCell ref="E56:G56"/>
    <mergeCell ref="K56:M56"/>
    <mergeCell ref="N56:P56"/>
    <mergeCell ref="A57:C57"/>
    <mergeCell ref="E57:G57"/>
    <mergeCell ref="K57:M57"/>
    <mergeCell ref="N57:P57"/>
    <mergeCell ref="A54:C54"/>
    <mergeCell ref="E54:G54"/>
    <mergeCell ref="K54:M54"/>
    <mergeCell ref="N54:P54"/>
    <mergeCell ref="A55:C55"/>
    <mergeCell ref="E55:G55"/>
    <mergeCell ref="K55:M55"/>
    <mergeCell ref="N55:P55"/>
    <mergeCell ref="B62:C62"/>
    <mergeCell ref="C64:L64"/>
    <mergeCell ref="A58:C58"/>
    <mergeCell ref="E58:G58"/>
    <mergeCell ref="K58:M58"/>
    <mergeCell ref="N58:P58"/>
    <mergeCell ref="A59:C59"/>
    <mergeCell ref="E59:G59"/>
    <mergeCell ref="K59:M59"/>
    <mergeCell ref="N59:P59"/>
  </mergeCells>
  <pageMargins left="0.19685039370078741" right="0.19685039370078741" top="0.39370078740157483" bottom="0.39370078740157483" header="0.39370078740157483" footer="0.39370078740157483"/>
  <pageSetup paperSize="9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showGridLines="0" topLeftCell="B1" workbookViewId="0">
      <selection activeCell="G26" sqref="G26"/>
    </sheetView>
  </sheetViews>
  <sheetFormatPr defaultRowHeight="25.5" x14ac:dyDescent="0.7"/>
  <cols>
    <col min="1" max="1" width="0" style="142" hidden="1" customWidth="1"/>
    <col min="2" max="2" width="13.5" style="142" customWidth="1"/>
    <col min="3" max="3" width="15.75" style="142" customWidth="1"/>
    <col min="4" max="4" width="13.625" style="142" customWidth="1"/>
    <col min="5" max="5" width="6.375" style="142" customWidth="1"/>
    <col min="6" max="6" width="10.125" style="142" customWidth="1"/>
    <col min="7" max="7" width="27.875" style="142" customWidth="1"/>
    <col min="8" max="8" width="30.875" style="142" customWidth="1"/>
    <col min="9" max="9" width="15.5" style="142" customWidth="1"/>
    <col min="10" max="10" width="0" style="142" hidden="1" customWidth="1"/>
    <col min="11" max="16384" width="9" style="142"/>
  </cols>
  <sheetData>
    <row r="1" spans="2:9" x14ac:dyDescent="0.7">
      <c r="B1" s="218"/>
      <c r="C1" s="165"/>
      <c r="D1" s="165"/>
      <c r="E1" s="165"/>
    </row>
    <row r="2" spans="2:9" ht="3.6" customHeight="1" x14ac:dyDescent="0.7"/>
    <row r="3" spans="2:9" ht="19.899999999999999" customHeight="1" x14ac:dyDescent="0.7">
      <c r="B3" s="164" t="s">
        <v>0</v>
      </c>
      <c r="C3" s="165"/>
      <c r="D3" s="165"/>
      <c r="E3" s="165"/>
      <c r="F3" s="165"/>
      <c r="G3" s="165"/>
      <c r="H3" s="165"/>
      <c r="I3" s="165"/>
    </row>
    <row r="4" spans="2:9" ht="2.1" customHeight="1" x14ac:dyDescent="0.7"/>
    <row r="5" spans="2:9" ht="18" customHeight="1" x14ac:dyDescent="0.7">
      <c r="B5" s="164" t="s">
        <v>151</v>
      </c>
      <c r="C5" s="165"/>
      <c r="D5" s="165"/>
      <c r="E5" s="165"/>
      <c r="F5" s="165"/>
      <c r="G5" s="165"/>
      <c r="H5" s="165"/>
      <c r="I5" s="165"/>
    </row>
    <row r="6" spans="2:9" ht="1.35" customHeight="1" x14ac:dyDescent="0.7"/>
    <row r="7" spans="2:9" ht="18" customHeight="1" x14ac:dyDescent="0.7">
      <c r="B7" s="164" t="s">
        <v>497</v>
      </c>
      <c r="C7" s="165"/>
      <c r="D7" s="165"/>
      <c r="E7" s="165"/>
      <c r="F7" s="165"/>
      <c r="G7" s="165"/>
      <c r="H7" s="165"/>
      <c r="I7" s="165"/>
    </row>
    <row r="8" spans="2:9" ht="10.7" customHeight="1" x14ac:dyDescent="0.7"/>
    <row r="9" spans="2:9" ht="15.95" customHeight="1" x14ac:dyDescent="0.7">
      <c r="B9" s="219"/>
      <c r="C9" s="165"/>
      <c r="D9" s="165"/>
      <c r="E9" s="165"/>
      <c r="F9" s="165"/>
    </row>
    <row r="10" spans="2:9" ht="0" hidden="1" customHeight="1" x14ac:dyDescent="0.7"/>
    <row r="11" spans="2:9" ht="9" customHeight="1" x14ac:dyDescent="0.7"/>
    <row r="12" spans="2:9" x14ac:dyDescent="0.7">
      <c r="B12" s="157" t="s">
        <v>152</v>
      </c>
      <c r="C12" s="157" t="s">
        <v>153</v>
      </c>
      <c r="D12" s="157" t="s">
        <v>154</v>
      </c>
      <c r="E12" s="220" t="s">
        <v>155</v>
      </c>
      <c r="F12" s="169"/>
      <c r="G12" s="157" t="s">
        <v>156</v>
      </c>
      <c r="H12" s="157" t="s">
        <v>157</v>
      </c>
      <c r="I12" s="157" t="s">
        <v>158</v>
      </c>
    </row>
    <row r="13" spans="2:9" ht="42" customHeight="1" x14ac:dyDescent="0.7">
      <c r="B13" s="158" t="s">
        <v>159</v>
      </c>
      <c r="C13" s="158" t="s">
        <v>160</v>
      </c>
      <c r="D13" s="158" t="s">
        <v>161</v>
      </c>
      <c r="E13" s="216" t="s">
        <v>85</v>
      </c>
      <c r="F13" s="217"/>
      <c r="G13" s="158" t="s">
        <v>245</v>
      </c>
      <c r="H13" s="158"/>
      <c r="I13" s="159">
        <v>260000</v>
      </c>
    </row>
    <row r="14" spans="2:9" x14ac:dyDescent="0.7">
      <c r="B14" s="158" t="s">
        <v>159</v>
      </c>
      <c r="C14" s="158" t="s">
        <v>160</v>
      </c>
      <c r="D14" s="158" t="s">
        <v>161</v>
      </c>
      <c r="E14" s="216" t="s">
        <v>87</v>
      </c>
      <c r="F14" s="217"/>
      <c r="G14" s="158" t="s">
        <v>254</v>
      </c>
      <c r="H14" s="158"/>
      <c r="I14" s="159">
        <v>8000</v>
      </c>
    </row>
    <row r="15" spans="2:9" x14ac:dyDescent="0.7">
      <c r="B15" s="158" t="s">
        <v>159</v>
      </c>
      <c r="C15" s="158" t="s">
        <v>160</v>
      </c>
      <c r="D15" s="158" t="s">
        <v>161</v>
      </c>
      <c r="E15" s="216" t="s">
        <v>91</v>
      </c>
      <c r="F15" s="217"/>
      <c r="G15" s="158" t="s">
        <v>288</v>
      </c>
      <c r="H15" s="158"/>
      <c r="I15" s="159">
        <v>7500</v>
      </c>
    </row>
    <row r="16" spans="2:9" x14ac:dyDescent="0.7">
      <c r="B16" s="158" t="s">
        <v>159</v>
      </c>
      <c r="C16" s="158" t="s">
        <v>160</v>
      </c>
      <c r="D16" s="158" t="s">
        <v>161</v>
      </c>
      <c r="E16" s="216" t="s">
        <v>101</v>
      </c>
      <c r="F16" s="217"/>
      <c r="G16" s="158" t="s">
        <v>101</v>
      </c>
      <c r="H16" s="158"/>
      <c r="I16" s="159">
        <v>25000</v>
      </c>
    </row>
    <row r="17" spans="2:9" ht="36.75" customHeight="1" x14ac:dyDescent="0.7">
      <c r="B17" s="158" t="s">
        <v>159</v>
      </c>
      <c r="C17" s="158" t="s">
        <v>160</v>
      </c>
      <c r="D17" s="158" t="s">
        <v>181</v>
      </c>
      <c r="E17" s="216" t="s">
        <v>85</v>
      </c>
      <c r="F17" s="217"/>
      <c r="G17" s="158" t="s">
        <v>245</v>
      </c>
      <c r="H17" s="158"/>
      <c r="I17" s="159">
        <v>146000</v>
      </c>
    </row>
    <row r="18" spans="2:9" ht="35.25" customHeight="1" x14ac:dyDescent="0.7">
      <c r="B18" s="158" t="s">
        <v>159</v>
      </c>
      <c r="C18" s="158" t="s">
        <v>167</v>
      </c>
      <c r="D18" s="158" t="s">
        <v>184</v>
      </c>
      <c r="E18" s="216" t="s">
        <v>89</v>
      </c>
      <c r="F18" s="217"/>
      <c r="G18" s="158" t="s">
        <v>267</v>
      </c>
      <c r="H18" s="158"/>
      <c r="I18" s="159">
        <v>156998.16</v>
      </c>
    </row>
    <row r="19" spans="2:9" ht="54.75" customHeight="1" x14ac:dyDescent="0.7">
      <c r="B19" s="158" t="s">
        <v>159</v>
      </c>
      <c r="C19" s="158" t="s">
        <v>162</v>
      </c>
      <c r="D19" s="158" t="s">
        <v>186</v>
      </c>
      <c r="E19" s="216" t="s">
        <v>85</v>
      </c>
      <c r="F19" s="217"/>
      <c r="G19" s="158" t="s">
        <v>245</v>
      </c>
      <c r="H19" s="158"/>
      <c r="I19" s="159">
        <v>70000</v>
      </c>
    </row>
    <row r="20" spans="2:9" x14ac:dyDescent="0.7">
      <c r="B20" s="158" t="s">
        <v>159</v>
      </c>
      <c r="C20" s="158" t="s">
        <v>162</v>
      </c>
      <c r="D20" s="158" t="s">
        <v>163</v>
      </c>
      <c r="E20" s="216" t="s">
        <v>95</v>
      </c>
      <c r="F20" s="217"/>
      <c r="G20" s="158" t="s">
        <v>488</v>
      </c>
      <c r="H20" s="158" t="s">
        <v>489</v>
      </c>
      <c r="I20" s="159">
        <v>734000</v>
      </c>
    </row>
    <row r="21" spans="2:9" ht="35.25" customHeight="1" x14ac:dyDescent="0.7">
      <c r="B21" s="158" t="s">
        <v>159</v>
      </c>
      <c r="C21" s="158" t="s">
        <v>162</v>
      </c>
      <c r="D21" s="158" t="s">
        <v>163</v>
      </c>
      <c r="E21" s="216" t="s">
        <v>95</v>
      </c>
      <c r="F21" s="217"/>
      <c r="G21" s="158" t="s">
        <v>164</v>
      </c>
      <c r="H21" s="158" t="s">
        <v>490</v>
      </c>
      <c r="I21" s="159">
        <v>492000</v>
      </c>
    </row>
    <row r="22" spans="2:9" x14ac:dyDescent="0.7">
      <c r="B22" s="158" t="s">
        <v>159</v>
      </c>
      <c r="C22" s="158" t="s">
        <v>162</v>
      </c>
      <c r="D22" s="158" t="s">
        <v>163</v>
      </c>
      <c r="E22" s="216" t="s">
        <v>95</v>
      </c>
      <c r="F22" s="217"/>
      <c r="G22" s="158" t="s">
        <v>164</v>
      </c>
      <c r="H22" s="158" t="s">
        <v>491</v>
      </c>
      <c r="I22" s="159">
        <v>469000</v>
      </c>
    </row>
    <row r="23" spans="2:9" ht="36" customHeight="1" x14ac:dyDescent="0.7">
      <c r="B23" s="158" t="s">
        <v>159</v>
      </c>
      <c r="C23" s="158" t="s">
        <v>162</v>
      </c>
      <c r="D23" s="158" t="s">
        <v>163</v>
      </c>
      <c r="E23" s="216" t="s">
        <v>95</v>
      </c>
      <c r="F23" s="217"/>
      <c r="G23" s="158" t="s">
        <v>164</v>
      </c>
      <c r="H23" s="158" t="s">
        <v>492</v>
      </c>
      <c r="I23" s="159">
        <v>468000</v>
      </c>
    </row>
    <row r="24" spans="2:9" ht="36.75" customHeight="1" x14ac:dyDescent="0.7">
      <c r="B24" s="158" t="s">
        <v>159</v>
      </c>
      <c r="C24" s="158" t="s">
        <v>162</v>
      </c>
      <c r="D24" s="158" t="s">
        <v>163</v>
      </c>
      <c r="E24" s="216" t="s">
        <v>95</v>
      </c>
      <c r="F24" s="217"/>
      <c r="G24" s="158" t="s">
        <v>164</v>
      </c>
      <c r="H24" s="158" t="s">
        <v>493</v>
      </c>
      <c r="I24" s="159">
        <v>461000</v>
      </c>
    </row>
    <row r="25" spans="2:9" ht="35.25" customHeight="1" x14ac:dyDescent="0.7">
      <c r="B25" s="158" t="s">
        <v>159</v>
      </c>
      <c r="C25" s="158" t="s">
        <v>162</v>
      </c>
      <c r="D25" s="158" t="s">
        <v>163</v>
      </c>
      <c r="E25" s="216" t="s">
        <v>95</v>
      </c>
      <c r="F25" s="217"/>
      <c r="G25" s="158" t="s">
        <v>164</v>
      </c>
      <c r="H25" s="158" t="s">
        <v>494</v>
      </c>
      <c r="I25" s="159">
        <v>469000</v>
      </c>
    </row>
    <row r="26" spans="2:9" ht="33" customHeight="1" x14ac:dyDescent="0.7">
      <c r="B26" s="158" t="s">
        <v>159</v>
      </c>
      <c r="C26" s="158" t="s">
        <v>162</v>
      </c>
      <c r="D26" s="158" t="s">
        <v>163</v>
      </c>
      <c r="E26" s="216" t="s">
        <v>95</v>
      </c>
      <c r="F26" s="217"/>
      <c r="G26" s="158" t="s">
        <v>164</v>
      </c>
      <c r="H26" s="158" t="s">
        <v>495</v>
      </c>
      <c r="I26" s="159">
        <v>447500</v>
      </c>
    </row>
    <row r="27" spans="2:9" ht="38.25" customHeight="1" x14ac:dyDescent="0.7">
      <c r="B27" s="158" t="s">
        <v>159</v>
      </c>
      <c r="C27" s="158" t="s">
        <v>162</v>
      </c>
      <c r="D27" s="158" t="s">
        <v>163</v>
      </c>
      <c r="E27" s="216" t="s">
        <v>95</v>
      </c>
      <c r="F27" s="217"/>
      <c r="G27" s="158" t="s">
        <v>164</v>
      </c>
      <c r="H27" s="158" t="s">
        <v>496</v>
      </c>
      <c r="I27" s="159">
        <v>173000</v>
      </c>
    </row>
    <row r="28" spans="2:9" ht="17.100000000000001" customHeight="1" x14ac:dyDescent="0.7">
      <c r="B28" s="221" t="s">
        <v>99</v>
      </c>
      <c r="C28" s="222"/>
      <c r="D28" s="222"/>
      <c r="E28" s="222"/>
      <c r="F28" s="222"/>
      <c r="G28" s="222"/>
      <c r="H28" s="217"/>
      <c r="I28" s="160">
        <v>4386998.16</v>
      </c>
    </row>
  </sheetData>
  <mergeCells count="22">
    <mergeCell ref="E25:F25"/>
    <mergeCell ref="E26:F26"/>
    <mergeCell ref="E27:F27"/>
    <mergeCell ref="B28:H28"/>
    <mergeCell ref="E19:F19"/>
    <mergeCell ref="E20:F20"/>
    <mergeCell ref="E21:F21"/>
    <mergeCell ref="E22:F22"/>
    <mergeCell ref="E23:F23"/>
    <mergeCell ref="E24:F24"/>
    <mergeCell ref="E18:F18"/>
    <mergeCell ref="B1:E1"/>
    <mergeCell ref="B3:I3"/>
    <mergeCell ref="B5:I5"/>
    <mergeCell ref="B7:I7"/>
    <mergeCell ref="B9:F9"/>
    <mergeCell ref="E12:F12"/>
    <mergeCell ref="E13:F13"/>
    <mergeCell ref="E14:F14"/>
    <mergeCell ref="E15:F15"/>
    <mergeCell ref="E16:F16"/>
    <mergeCell ref="E17:F17"/>
  </mergeCells>
  <pageMargins left="0.23622047244094491" right="0.19685039370078741" top="0.22" bottom="0.17" header="0.28000000000000003" footer="0.24"/>
  <pageSetup paperSize="9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"/>
  <sheetViews>
    <sheetView showGridLines="0" zoomScale="150" zoomScaleNormal="150" workbookViewId="0">
      <pane ySplit="1" topLeftCell="A8" activePane="bottomLeft" state="frozen"/>
      <selection pane="bottomLeft" activeCell="F11" sqref="F11"/>
    </sheetView>
  </sheetViews>
  <sheetFormatPr defaultRowHeight="12.75" x14ac:dyDescent="0.3"/>
  <cols>
    <col min="1" max="1" width="8.125" style="120" customWidth="1"/>
    <col min="2" max="2" width="5.5" style="135" customWidth="1"/>
    <col min="3" max="3" width="0.75" style="120" customWidth="1"/>
    <col min="4" max="4" width="24.5" style="120" customWidth="1"/>
    <col min="5" max="5" width="6.625" style="128" customWidth="1"/>
    <col min="6" max="6" width="4.75" style="120" customWidth="1"/>
    <col min="7" max="7" width="4" style="120" customWidth="1"/>
    <col min="8" max="9" width="7.75" style="120" customWidth="1"/>
    <col min="10" max="11" width="7.375" style="120" customWidth="1"/>
    <col min="12" max="12" width="7.75" style="120" customWidth="1"/>
    <col min="13" max="13" width="7.375" style="120" customWidth="1"/>
    <col min="14" max="14" width="7.75" style="120" customWidth="1"/>
    <col min="15" max="15" width="7.625" style="120" customWidth="1"/>
    <col min="16" max="16" width="7.375" style="120" customWidth="1"/>
    <col min="17" max="17" width="8.125" style="120" customWidth="1"/>
    <col min="18" max="19" width="7.75" style="120" customWidth="1"/>
    <col min="20" max="21" width="8.625" style="120" customWidth="1"/>
    <col min="22" max="16384" width="9" style="120"/>
  </cols>
  <sheetData>
    <row r="1" spans="1:21" ht="8.25" customHeight="1" x14ac:dyDescent="0.3">
      <c r="A1" s="239"/>
      <c r="B1" s="239"/>
      <c r="C1" s="239"/>
      <c r="D1" s="239"/>
      <c r="E1" s="239"/>
    </row>
    <row r="2" spans="1:21" ht="15.75" customHeight="1" x14ac:dyDescent="0.3">
      <c r="A2" s="251" t="s">
        <v>0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</row>
    <row r="3" spans="1:21" ht="15.75" customHeight="1" x14ac:dyDescent="0.3">
      <c r="A3" s="251" t="s">
        <v>165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</row>
    <row r="4" spans="1:21" ht="15.75" customHeight="1" x14ac:dyDescent="0.3">
      <c r="A4" s="251" t="s">
        <v>308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</row>
    <row r="5" spans="1:21" ht="9" customHeight="1" x14ac:dyDescent="0.3"/>
    <row r="6" spans="1:21" ht="53.25" customHeight="1" x14ac:dyDescent="0.3">
      <c r="A6" s="121"/>
      <c r="B6" s="136"/>
      <c r="C6" s="121"/>
      <c r="D6" s="121"/>
      <c r="E6" s="129"/>
      <c r="F6" s="249" t="s">
        <v>172</v>
      </c>
      <c r="G6" s="250"/>
      <c r="H6" s="240" t="s">
        <v>160</v>
      </c>
      <c r="I6" s="241"/>
      <c r="J6" s="240" t="s">
        <v>166</v>
      </c>
      <c r="K6" s="240" t="s">
        <v>167</v>
      </c>
      <c r="L6" s="243"/>
      <c r="M6" s="240" t="s">
        <v>168</v>
      </c>
      <c r="N6" s="240" t="s">
        <v>162</v>
      </c>
      <c r="O6" s="243"/>
      <c r="P6" s="240" t="s">
        <v>169</v>
      </c>
      <c r="Q6" s="240" t="s">
        <v>170</v>
      </c>
      <c r="R6" s="241"/>
      <c r="S6" s="243"/>
      <c r="T6" s="240" t="s">
        <v>171</v>
      </c>
      <c r="U6" s="252" t="s">
        <v>99</v>
      </c>
    </row>
    <row r="7" spans="1:21" x14ac:dyDescent="0.3">
      <c r="A7" s="122"/>
      <c r="B7" s="137"/>
      <c r="C7" s="122"/>
      <c r="D7" s="122"/>
      <c r="E7" s="130"/>
      <c r="F7" s="122"/>
      <c r="G7" s="245"/>
      <c r="H7" s="238"/>
      <c r="I7" s="242"/>
      <c r="J7" s="235"/>
      <c r="K7" s="238"/>
      <c r="L7" s="244"/>
      <c r="M7" s="235"/>
      <c r="N7" s="238"/>
      <c r="O7" s="244"/>
      <c r="P7" s="235"/>
      <c r="Q7" s="238"/>
      <c r="R7" s="242"/>
      <c r="S7" s="244"/>
      <c r="T7" s="235"/>
      <c r="U7" s="234"/>
    </row>
    <row r="8" spans="1:21" ht="15" x14ac:dyDescent="0.3">
      <c r="A8" s="122"/>
      <c r="B8" s="137"/>
      <c r="C8" s="122"/>
      <c r="D8" s="122"/>
      <c r="E8" s="130"/>
      <c r="F8" s="122"/>
      <c r="G8" s="236"/>
      <c r="H8" s="246" t="s">
        <v>173</v>
      </c>
      <c r="I8" s="247"/>
      <c r="J8" s="123" t="s">
        <v>174</v>
      </c>
      <c r="K8" s="246" t="s">
        <v>175</v>
      </c>
      <c r="L8" s="248"/>
      <c r="M8" s="123" t="s">
        <v>176</v>
      </c>
      <c r="N8" s="246" t="s">
        <v>177</v>
      </c>
      <c r="O8" s="248"/>
      <c r="P8" s="123" t="s">
        <v>178</v>
      </c>
      <c r="Q8" s="246" t="s">
        <v>179</v>
      </c>
      <c r="R8" s="247"/>
      <c r="S8" s="248"/>
      <c r="T8" s="123" t="s">
        <v>180</v>
      </c>
      <c r="U8" s="234"/>
    </row>
    <row r="9" spans="1:21" ht="72.75" customHeight="1" x14ac:dyDescent="0.3">
      <c r="A9" s="122"/>
      <c r="B9" s="137"/>
      <c r="C9" s="122"/>
      <c r="D9" s="122"/>
      <c r="E9" s="130"/>
      <c r="F9" s="122"/>
      <c r="G9" s="236"/>
      <c r="H9" s="233" t="s">
        <v>161</v>
      </c>
      <c r="I9" s="233" t="s">
        <v>181</v>
      </c>
      <c r="J9" s="233" t="s">
        <v>182</v>
      </c>
      <c r="K9" s="233" t="s">
        <v>183</v>
      </c>
      <c r="L9" s="233" t="s">
        <v>184</v>
      </c>
      <c r="M9" s="233" t="s">
        <v>185</v>
      </c>
      <c r="N9" s="233" t="s">
        <v>186</v>
      </c>
      <c r="O9" s="233" t="s">
        <v>163</v>
      </c>
      <c r="P9" s="233" t="s">
        <v>187</v>
      </c>
      <c r="Q9" s="233" t="s">
        <v>188</v>
      </c>
      <c r="R9" s="233" t="s">
        <v>189</v>
      </c>
      <c r="S9" s="233" t="s">
        <v>190</v>
      </c>
      <c r="T9" s="233" t="s">
        <v>79</v>
      </c>
      <c r="U9" s="234"/>
    </row>
    <row r="10" spans="1:21" x14ac:dyDescent="0.3">
      <c r="A10" s="122"/>
      <c r="B10" s="137"/>
      <c r="C10" s="122"/>
      <c r="D10" s="122"/>
      <c r="E10" s="130"/>
      <c r="F10" s="122"/>
      <c r="G10" s="122"/>
      <c r="H10" s="234"/>
      <c r="I10" s="237"/>
      <c r="J10" s="234"/>
      <c r="K10" s="237"/>
      <c r="L10" s="234"/>
      <c r="M10" s="234"/>
      <c r="N10" s="234"/>
      <c r="O10" s="234"/>
      <c r="P10" s="234"/>
      <c r="Q10" s="234"/>
      <c r="R10" s="234"/>
      <c r="S10" s="234"/>
      <c r="T10" s="234"/>
      <c r="U10" s="234"/>
    </row>
    <row r="11" spans="1:21" x14ac:dyDescent="0.3">
      <c r="A11" s="236"/>
      <c r="B11" s="236"/>
      <c r="C11" s="122"/>
      <c r="D11" s="122"/>
      <c r="E11" s="130"/>
      <c r="F11" s="122"/>
      <c r="G11" s="122"/>
      <c r="H11" s="234"/>
      <c r="I11" s="237"/>
      <c r="J11" s="234"/>
      <c r="K11" s="237"/>
      <c r="L11" s="234"/>
      <c r="M11" s="234"/>
      <c r="N11" s="234"/>
      <c r="O11" s="234"/>
      <c r="P11" s="234"/>
      <c r="Q11" s="234"/>
      <c r="R11" s="234"/>
      <c r="S11" s="234"/>
      <c r="T11" s="234"/>
      <c r="U11" s="234"/>
    </row>
    <row r="12" spans="1:21" x14ac:dyDescent="0.3">
      <c r="A12" s="122"/>
      <c r="B12" s="137"/>
      <c r="C12" s="122"/>
      <c r="D12" s="122"/>
      <c r="E12" s="130"/>
      <c r="F12" s="122"/>
      <c r="G12" s="122"/>
      <c r="H12" s="235"/>
      <c r="I12" s="238"/>
      <c r="J12" s="235"/>
      <c r="K12" s="238"/>
      <c r="L12" s="235"/>
      <c r="M12" s="235"/>
      <c r="N12" s="235"/>
      <c r="O12" s="235"/>
      <c r="P12" s="235"/>
      <c r="Q12" s="235"/>
      <c r="R12" s="235"/>
      <c r="S12" s="235"/>
      <c r="T12" s="235"/>
      <c r="U12" s="234"/>
    </row>
    <row r="13" spans="1:21" ht="25.5" customHeight="1" x14ac:dyDescent="0.3">
      <c r="A13" s="232" t="s">
        <v>485</v>
      </c>
      <c r="B13" s="232"/>
      <c r="C13" s="124"/>
      <c r="D13" s="124"/>
      <c r="E13" s="131"/>
      <c r="F13" s="124"/>
      <c r="G13" s="124"/>
      <c r="H13" s="125" t="s">
        <v>191</v>
      </c>
      <c r="I13" s="125" t="s">
        <v>192</v>
      </c>
      <c r="J13" s="125" t="s">
        <v>193</v>
      </c>
      <c r="K13" s="125" t="s">
        <v>194</v>
      </c>
      <c r="L13" s="125" t="s">
        <v>195</v>
      </c>
      <c r="M13" s="125" t="s">
        <v>196</v>
      </c>
      <c r="N13" s="125" t="s">
        <v>197</v>
      </c>
      <c r="O13" s="125" t="s">
        <v>198</v>
      </c>
      <c r="P13" s="125" t="s">
        <v>199</v>
      </c>
      <c r="Q13" s="125" t="s">
        <v>200</v>
      </c>
      <c r="R13" s="125" t="s">
        <v>201</v>
      </c>
      <c r="S13" s="125" t="s">
        <v>202</v>
      </c>
      <c r="T13" s="125" t="s">
        <v>203</v>
      </c>
      <c r="U13" s="253"/>
    </row>
    <row r="14" spans="1:21" ht="12.75" customHeight="1" x14ac:dyDescent="0.3">
      <c r="A14" s="223" t="s">
        <v>79</v>
      </c>
      <c r="B14" s="226" t="s">
        <v>205</v>
      </c>
      <c r="C14" s="133" t="s">
        <v>204</v>
      </c>
      <c r="D14" s="134" t="s">
        <v>206</v>
      </c>
      <c r="E14" s="132" t="s">
        <v>207</v>
      </c>
      <c r="F14" s="223" t="s">
        <v>159</v>
      </c>
      <c r="G14" s="229"/>
      <c r="H14" s="126">
        <v>0</v>
      </c>
      <c r="I14" s="126">
        <v>0</v>
      </c>
      <c r="J14" s="126">
        <v>0</v>
      </c>
      <c r="K14" s="126">
        <v>0</v>
      </c>
      <c r="L14" s="126">
        <v>0</v>
      </c>
      <c r="M14" s="126">
        <v>0</v>
      </c>
      <c r="N14" s="126">
        <v>0</v>
      </c>
      <c r="O14" s="126">
        <v>0</v>
      </c>
      <c r="P14" s="126">
        <v>0</v>
      </c>
      <c r="Q14" s="126">
        <v>0</v>
      </c>
      <c r="R14" s="126">
        <v>0</v>
      </c>
      <c r="S14" s="126">
        <v>0</v>
      </c>
      <c r="T14" s="126">
        <v>10956</v>
      </c>
      <c r="U14" s="126">
        <v>10956</v>
      </c>
    </row>
    <row r="15" spans="1:21" ht="12.75" customHeight="1" x14ac:dyDescent="0.3">
      <c r="A15" s="224"/>
      <c r="B15" s="227"/>
      <c r="C15" s="133" t="s">
        <v>204</v>
      </c>
      <c r="D15" s="134" t="s">
        <v>208</v>
      </c>
      <c r="E15" s="132" t="s">
        <v>209</v>
      </c>
      <c r="F15" s="223" t="s">
        <v>159</v>
      </c>
      <c r="G15" s="229"/>
      <c r="H15" s="126">
        <v>0</v>
      </c>
      <c r="I15" s="126">
        <v>0</v>
      </c>
      <c r="J15" s="126">
        <v>0</v>
      </c>
      <c r="K15" s="126">
        <v>0</v>
      </c>
      <c r="L15" s="126">
        <v>0</v>
      </c>
      <c r="M15" s="126">
        <v>0</v>
      </c>
      <c r="N15" s="126">
        <v>0</v>
      </c>
      <c r="O15" s="126">
        <v>0</v>
      </c>
      <c r="P15" s="126">
        <v>0</v>
      </c>
      <c r="Q15" s="126">
        <v>0</v>
      </c>
      <c r="R15" s="126">
        <v>0</v>
      </c>
      <c r="S15" s="126">
        <v>0</v>
      </c>
      <c r="T15" s="126">
        <v>819300</v>
      </c>
      <c r="U15" s="126">
        <v>819300</v>
      </c>
    </row>
    <row r="16" spans="1:21" ht="12.75" customHeight="1" x14ac:dyDescent="0.3">
      <c r="A16" s="224"/>
      <c r="B16" s="227"/>
      <c r="C16" s="133" t="s">
        <v>204</v>
      </c>
      <c r="D16" s="134" t="s">
        <v>210</v>
      </c>
      <c r="E16" s="132" t="s">
        <v>211</v>
      </c>
      <c r="F16" s="223" t="s">
        <v>159</v>
      </c>
      <c r="G16" s="229"/>
      <c r="H16" s="126">
        <v>0</v>
      </c>
      <c r="I16" s="126">
        <v>0</v>
      </c>
      <c r="J16" s="126">
        <v>0</v>
      </c>
      <c r="K16" s="126">
        <v>0</v>
      </c>
      <c r="L16" s="126">
        <v>0</v>
      </c>
      <c r="M16" s="126">
        <v>0</v>
      </c>
      <c r="N16" s="126">
        <v>0</v>
      </c>
      <c r="O16" s="126">
        <v>0</v>
      </c>
      <c r="P16" s="126">
        <v>0</v>
      </c>
      <c r="Q16" s="126">
        <v>0</v>
      </c>
      <c r="R16" s="126">
        <v>0</v>
      </c>
      <c r="S16" s="126">
        <v>0</v>
      </c>
      <c r="T16" s="126">
        <v>246400</v>
      </c>
      <c r="U16" s="126">
        <v>246400</v>
      </c>
    </row>
    <row r="17" spans="1:21" ht="12.75" customHeight="1" x14ac:dyDescent="0.3">
      <c r="A17" s="224"/>
      <c r="B17" s="227"/>
      <c r="C17" s="133" t="s">
        <v>204</v>
      </c>
      <c r="D17" s="134" t="s">
        <v>212</v>
      </c>
      <c r="E17" s="132" t="s">
        <v>213</v>
      </c>
      <c r="F17" s="223" t="s">
        <v>159</v>
      </c>
      <c r="G17" s="229"/>
      <c r="H17" s="126">
        <v>0</v>
      </c>
      <c r="I17" s="126">
        <v>0</v>
      </c>
      <c r="J17" s="126">
        <v>0</v>
      </c>
      <c r="K17" s="126">
        <v>0</v>
      </c>
      <c r="L17" s="126">
        <v>0</v>
      </c>
      <c r="M17" s="126">
        <v>0</v>
      </c>
      <c r="N17" s="126">
        <v>0</v>
      </c>
      <c r="O17" s="126">
        <v>0</v>
      </c>
      <c r="P17" s="126">
        <v>0</v>
      </c>
      <c r="Q17" s="126">
        <v>0</v>
      </c>
      <c r="R17" s="126">
        <v>0</v>
      </c>
      <c r="S17" s="126">
        <v>0</v>
      </c>
      <c r="T17" s="126">
        <v>2000</v>
      </c>
      <c r="U17" s="126">
        <v>2000</v>
      </c>
    </row>
    <row r="18" spans="1:21" ht="12.75" customHeight="1" x14ac:dyDescent="0.3">
      <c r="A18" s="224"/>
      <c r="B18" s="227"/>
      <c r="C18" s="133" t="s">
        <v>204</v>
      </c>
      <c r="D18" s="134" t="s">
        <v>214</v>
      </c>
      <c r="E18" s="132" t="s">
        <v>215</v>
      </c>
      <c r="F18" s="223" t="s">
        <v>159</v>
      </c>
      <c r="G18" s="229"/>
      <c r="H18" s="126">
        <v>0</v>
      </c>
      <c r="I18" s="126">
        <v>0</v>
      </c>
      <c r="J18" s="126">
        <v>0</v>
      </c>
      <c r="K18" s="126">
        <v>0</v>
      </c>
      <c r="L18" s="126">
        <v>0</v>
      </c>
      <c r="M18" s="126">
        <v>0</v>
      </c>
      <c r="N18" s="126">
        <v>0</v>
      </c>
      <c r="O18" s="126">
        <v>0</v>
      </c>
      <c r="P18" s="126">
        <v>0</v>
      </c>
      <c r="Q18" s="126">
        <v>0</v>
      </c>
      <c r="R18" s="126">
        <v>0</v>
      </c>
      <c r="S18" s="126">
        <v>0</v>
      </c>
      <c r="T18" s="126">
        <v>0</v>
      </c>
      <c r="U18" s="126">
        <v>0</v>
      </c>
    </row>
    <row r="19" spans="1:21" ht="12.75" customHeight="1" x14ac:dyDescent="0.3">
      <c r="A19" s="224"/>
      <c r="B19" s="227"/>
      <c r="C19" s="133" t="s">
        <v>204</v>
      </c>
      <c r="D19" s="134" t="s">
        <v>216</v>
      </c>
      <c r="E19" s="132" t="s">
        <v>217</v>
      </c>
      <c r="F19" s="223" t="s">
        <v>159</v>
      </c>
      <c r="G19" s="229"/>
      <c r="H19" s="126">
        <v>0</v>
      </c>
      <c r="I19" s="126">
        <v>0</v>
      </c>
      <c r="J19" s="126">
        <v>0</v>
      </c>
      <c r="K19" s="126">
        <v>0</v>
      </c>
      <c r="L19" s="126">
        <v>0</v>
      </c>
      <c r="M19" s="126">
        <v>0</v>
      </c>
      <c r="N19" s="126">
        <v>0</v>
      </c>
      <c r="O19" s="126">
        <v>0</v>
      </c>
      <c r="P19" s="126">
        <v>0</v>
      </c>
      <c r="Q19" s="126">
        <v>0</v>
      </c>
      <c r="R19" s="126">
        <v>0</v>
      </c>
      <c r="S19" s="126">
        <v>0</v>
      </c>
      <c r="T19" s="126">
        <v>0</v>
      </c>
      <c r="U19" s="126">
        <v>0</v>
      </c>
    </row>
    <row r="20" spans="1:21" ht="25.5" customHeight="1" x14ac:dyDescent="0.3">
      <c r="A20" s="224"/>
      <c r="B20" s="227"/>
      <c r="C20" s="133" t="s">
        <v>204</v>
      </c>
      <c r="D20" s="134" t="s">
        <v>218</v>
      </c>
      <c r="E20" s="132" t="s">
        <v>219</v>
      </c>
      <c r="F20" s="223" t="s">
        <v>159</v>
      </c>
      <c r="G20" s="229"/>
      <c r="H20" s="126">
        <v>0</v>
      </c>
      <c r="I20" s="126">
        <v>0</v>
      </c>
      <c r="J20" s="126">
        <v>0</v>
      </c>
      <c r="K20" s="126">
        <v>0</v>
      </c>
      <c r="L20" s="126">
        <v>0</v>
      </c>
      <c r="M20" s="126">
        <v>0</v>
      </c>
      <c r="N20" s="126">
        <v>0</v>
      </c>
      <c r="O20" s="126">
        <v>0</v>
      </c>
      <c r="P20" s="126">
        <v>0</v>
      </c>
      <c r="Q20" s="126">
        <v>0</v>
      </c>
      <c r="R20" s="126">
        <v>0</v>
      </c>
      <c r="S20" s="126">
        <v>0</v>
      </c>
      <c r="T20" s="126">
        <v>0</v>
      </c>
      <c r="U20" s="126">
        <v>0</v>
      </c>
    </row>
    <row r="21" spans="1:21" ht="15" x14ac:dyDescent="0.3">
      <c r="A21" s="225"/>
      <c r="B21" s="228"/>
      <c r="C21" s="230" t="s">
        <v>220</v>
      </c>
      <c r="D21" s="229"/>
      <c r="E21" s="229"/>
      <c r="F21" s="229"/>
      <c r="G21" s="229"/>
      <c r="H21" s="127">
        <v>0</v>
      </c>
      <c r="I21" s="127">
        <v>0</v>
      </c>
      <c r="J21" s="127">
        <v>0</v>
      </c>
      <c r="K21" s="127">
        <v>0</v>
      </c>
      <c r="L21" s="127">
        <v>0</v>
      </c>
      <c r="M21" s="127">
        <v>0</v>
      </c>
      <c r="N21" s="127">
        <v>0</v>
      </c>
      <c r="O21" s="127">
        <v>0</v>
      </c>
      <c r="P21" s="127">
        <v>0</v>
      </c>
      <c r="Q21" s="127">
        <v>0</v>
      </c>
      <c r="R21" s="127">
        <v>0</v>
      </c>
      <c r="S21" s="127">
        <v>0</v>
      </c>
      <c r="T21" s="127">
        <v>1078656</v>
      </c>
      <c r="U21" s="127">
        <v>1078656</v>
      </c>
    </row>
    <row r="22" spans="1:21" ht="15" customHeight="1" x14ac:dyDescent="0.3">
      <c r="A22" s="230" t="s">
        <v>221</v>
      </c>
      <c r="B22" s="231"/>
      <c r="C22" s="231"/>
      <c r="D22" s="231"/>
      <c r="E22" s="231"/>
      <c r="F22" s="231"/>
      <c r="G22" s="231"/>
      <c r="H22" s="127">
        <v>0</v>
      </c>
      <c r="I22" s="127">
        <v>0</v>
      </c>
      <c r="J22" s="127">
        <v>0</v>
      </c>
      <c r="K22" s="127">
        <v>0</v>
      </c>
      <c r="L22" s="127">
        <v>0</v>
      </c>
      <c r="M22" s="127">
        <v>0</v>
      </c>
      <c r="N22" s="127">
        <v>0</v>
      </c>
      <c r="O22" s="127">
        <v>0</v>
      </c>
      <c r="P22" s="127">
        <v>0</v>
      </c>
      <c r="Q22" s="127">
        <v>0</v>
      </c>
      <c r="R22" s="127">
        <v>0</v>
      </c>
      <c r="S22" s="127">
        <v>0</v>
      </c>
      <c r="T22" s="127">
        <v>13624042</v>
      </c>
      <c r="U22" s="127">
        <v>13624042</v>
      </c>
    </row>
    <row r="23" spans="1:21" ht="12.75" customHeight="1" x14ac:dyDescent="0.3">
      <c r="A23" s="223" t="s">
        <v>81</v>
      </c>
      <c r="B23" s="226" t="s">
        <v>222</v>
      </c>
      <c r="C23" s="133" t="s">
        <v>204</v>
      </c>
      <c r="D23" s="134" t="s">
        <v>223</v>
      </c>
      <c r="E23" s="132" t="s">
        <v>224</v>
      </c>
      <c r="F23" s="223" t="s">
        <v>159</v>
      </c>
      <c r="G23" s="229"/>
      <c r="H23" s="126">
        <v>42840</v>
      </c>
      <c r="I23" s="126">
        <v>0</v>
      </c>
      <c r="J23" s="126">
        <v>0</v>
      </c>
      <c r="K23" s="126">
        <v>0</v>
      </c>
      <c r="L23" s="126">
        <v>0</v>
      </c>
      <c r="M23" s="126">
        <v>0</v>
      </c>
      <c r="N23" s="126">
        <v>0</v>
      </c>
      <c r="O23" s="126">
        <v>0</v>
      </c>
      <c r="P23" s="126">
        <v>0</v>
      </c>
      <c r="Q23" s="126">
        <v>0</v>
      </c>
      <c r="R23" s="126">
        <v>0</v>
      </c>
      <c r="S23" s="126">
        <v>0</v>
      </c>
      <c r="T23" s="126">
        <v>0</v>
      </c>
      <c r="U23" s="126">
        <v>42840</v>
      </c>
    </row>
    <row r="24" spans="1:21" ht="19.5" customHeight="1" x14ac:dyDescent="0.3">
      <c r="A24" s="224"/>
      <c r="B24" s="227"/>
      <c r="C24" s="133" t="s">
        <v>204</v>
      </c>
      <c r="D24" s="134" t="s">
        <v>225</v>
      </c>
      <c r="E24" s="132" t="s">
        <v>226</v>
      </c>
      <c r="F24" s="223" t="s">
        <v>159</v>
      </c>
      <c r="G24" s="229"/>
      <c r="H24" s="126">
        <v>3510</v>
      </c>
      <c r="I24" s="126">
        <v>0</v>
      </c>
      <c r="J24" s="126">
        <v>0</v>
      </c>
      <c r="K24" s="126">
        <v>0</v>
      </c>
      <c r="L24" s="126">
        <v>0</v>
      </c>
      <c r="M24" s="126">
        <v>0</v>
      </c>
      <c r="N24" s="126">
        <v>0</v>
      </c>
      <c r="O24" s="126">
        <v>0</v>
      </c>
      <c r="P24" s="126">
        <v>0</v>
      </c>
      <c r="Q24" s="126">
        <v>0</v>
      </c>
      <c r="R24" s="126">
        <v>0</v>
      </c>
      <c r="S24" s="126">
        <v>0</v>
      </c>
      <c r="T24" s="126">
        <v>0</v>
      </c>
      <c r="U24" s="126">
        <v>3510</v>
      </c>
    </row>
    <row r="25" spans="1:21" ht="12.75" customHeight="1" x14ac:dyDescent="0.3">
      <c r="A25" s="224"/>
      <c r="B25" s="227"/>
      <c r="C25" s="133" t="s">
        <v>204</v>
      </c>
      <c r="D25" s="134" t="s">
        <v>227</v>
      </c>
      <c r="E25" s="132" t="s">
        <v>228</v>
      </c>
      <c r="F25" s="223" t="s">
        <v>159</v>
      </c>
      <c r="G25" s="229"/>
      <c r="H25" s="126">
        <v>3510</v>
      </c>
      <c r="I25" s="126">
        <v>0</v>
      </c>
      <c r="J25" s="126">
        <v>0</v>
      </c>
      <c r="K25" s="126">
        <v>0</v>
      </c>
      <c r="L25" s="126">
        <v>0</v>
      </c>
      <c r="M25" s="126">
        <v>0</v>
      </c>
      <c r="N25" s="126">
        <v>0</v>
      </c>
      <c r="O25" s="126">
        <v>0</v>
      </c>
      <c r="P25" s="126">
        <v>0</v>
      </c>
      <c r="Q25" s="126">
        <v>0</v>
      </c>
      <c r="R25" s="126">
        <v>0</v>
      </c>
      <c r="S25" s="126">
        <v>0</v>
      </c>
      <c r="T25" s="126">
        <v>0</v>
      </c>
      <c r="U25" s="126">
        <v>3510</v>
      </c>
    </row>
    <row r="26" spans="1:21" ht="32.25" customHeight="1" x14ac:dyDescent="0.3">
      <c r="A26" s="224"/>
      <c r="B26" s="227"/>
      <c r="C26" s="133" t="s">
        <v>204</v>
      </c>
      <c r="D26" s="134" t="s">
        <v>229</v>
      </c>
      <c r="E26" s="132" t="s">
        <v>230</v>
      </c>
      <c r="F26" s="223" t="s">
        <v>159</v>
      </c>
      <c r="G26" s="229"/>
      <c r="H26" s="126">
        <v>7200</v>
      </c>
      <c r="I26" s="126">
        <v>0</v>
      </c>
      <c r="J26" s="126">
        <v>0</v>
      </c>
      <c r="K26" s="126">
        <v>0</v>
      </c>
      <c r="L26" s="126">
        <v>0</v>
      </c>
      <c r="M26" s="126">
        <v>0</v>
      </c>
      <c r="N26" s="126">
        <v>0</v>
      </c>
      <c r="O26" s="126">
        <v>0</v>
      </c>
      <c r="P26" s="126">
        <v>0</v>
      </c>
      <c r="Q26" s="126">
        <v>0</v>
      </c>
      <c r="R26" s="126">
        <v>0</v>
      </c>
      <c r="S26" s="126">
        <v>0</v>
      </c>
      <c r="T26" s="126">
        <v>0</v>
      </c>
      <c r="U26" s="126">
        <v>7200</v>
      </c>
    </row>
    <row r="27" spans="1:21" ht="25.5" customHeight="1" x14ac:dyDescent="0.3">
      <c r="A27" s="224"/>
      <c r="B27" s="227"/>
      <c r="C27" s="133" t="s">
        <v>204</v>
      </c>
      <c r="D27" s="134" t="s">
        <v>231</v>
      </c>
      <c r="E27" s="132" t="s">
        <v>232</v>
      </c>
      <c r="F27" s="223" t="s">
        <v>159</v>
      </c>
      <c r="G27" s="229"/>
      <c r="H27" s="126">
        <v>157200</v>
      </c>
      <c r="I27" s="126">
        <v>0</v>
      </c>
      <c r="J27" s="126">
        <v>0</v>
      </c>
      <c r="K27" s="126">
        <v>0</v>
      </c>
      <c r="L27" s="126">
        <v>0</v>
      </c>
      <c r="M27" s="126">
        <v>0</v>
      </c>
      <c r="N27" s="126">
        <v>0</v>
      </c>
      <c r="O27" s="126">
        <v>0</v>
      </c>
      <c r="P27" s="126">
        <v>0</v>
      </c>
      <c r="Q27" s="126">
        <v>0</v>
      </c>
      <c r="R27" s="126">
        <v>0</v>
      </c>
      <c r="S27" s="126">
        <v>0</v>
      </c>
      <c r="T27" s="126">
        <v>0</v>
      </c>
      <c r="U27" s="126">
        <v>157200</v>
      </c>
    </row>
    <row r="28" spans="1:21" ht="15" x14ac:dyDescent="0.3">
      <c r="A28" s="225"/>
      <c r="B28" s="228"/>
      <c r="C28" s="230" t="s">
        <v>220</v>
      </c>
      <c r="D28" s="229"/>
      <c r="E28" s="229"/>
      <c r="F28" s="229"/>
      <c r="G28" s="229"/>
      <c r="H28" s="127">
        <v>214260</v>
      </c>
      <c r="I28" s="127">
        <v>0</v>
      </c>
      <c r="J28" s="127">
        <v>0</v>
      </c>
      <c r="K28" s="127">
        <v>0</v>
      </c>
      <c r="L28" s="127">
        <v>0</v>
      </c>
      <c r="M28" s="127">
        <v>0</v>
      </c>
      <c r="N28" s="127">
        <v>0</v>
      </c>
      <c r="O28" s="127">
        <v>0</v>
      </c>
      <c r="P28" s="127">
        <v>0</v>
      </c>
      <c r="Q28" s="127">
        <v>0</v>
      </c>
      <c r="R28" s="127">
        <v>0</v>
      </c>
      <c r="S28" s="127">
        <v>0</v>
      </c>
      <c r="T28" s="127">
        <v>0</v>
      </c>
      <c r="U28" s="127">
        <v>214260</v>
      </c>
    </row>
    <row r="29" spans="1:21" ht="15" x14ac:dyDescent="0.3">
      <c r="A29" s="230" t="s">
        <v>221</v>
      </c>
      <c r="B29" s="231"/>
      <c r="C29" s="231"/>
      <c r="D29" s="231"/>
      <c r="E29" s="231"/>
      <c r="F29" s="231"/>
      <c r="G29" s="231"/>
      <c r="H29" s="127">
        <v>2571120</v>
      </c>
      <c r="I29" s="127">
        <v>0</v>
      </c>
      <c r="J29" s="127">
        <v>0</v>
      </c>
      <c r="K29" s="127">
        <v>0</v>
      </c>
      <c r="L29" s="127">
        <v>0</v>
      </c>
      <c r="M29" s="127">
        <v>0</v>
      </c>
      <c r="N29" s="127">
        <v>0</v>
      </c>
      <c r="O29" s="127">
        <v>0</v>
      </c>
      <c r="P29" s="127">
        <v>0</v>
      </c>
      <c r="Q29" s="127">
        <v>0</v>
      </c>
      <c r="R29" s="127">
        <v>0</v>
      </c>
      <c r="S29" s="127">
        <v>0</v>
      </c>
      <c r="T29" s="127">
        <v>0</v>
      </c>
      <c r="U29" s="127">
        <v>2571120</v>
      </c>
    </row>
    <row r="30" spans="1:21" ht="12.75" customHeight="1" x14ac:dyDescent="0.3">
      <c r="A30" s="223" t="s">
        <v>83</v>
      </c>
      <c r="B30" s="226" t="s">
        <v>233</v>
      </c>
      <c r="C30" s="133" t="s">
        <v>204</v>
      </c>
      <c r="D30" s="134" t="s">
        <v>234</v>
      </c>
      <c r="E30" s="132" t="s">
        <v>235</v>
      </c>
      <c r="F30" s="223" t="s">
        <v>159</v>
      </c>
      <c r="G30" s="229"/>
      <c r="H30" s="126">
        <v>190330</v>
      </c>
      <c r="I30" s="126">
        <v>118870</v>
      </c>
      <c r="J30" s="126">
        <v>0</v>
      </c>
      <c r="K30" s="126">
        <v>17910</v>
      </c>
      <c r="L30" s="126">
        <v>0</v>
      </c>
      <c r="M30" s="126">
        <v>0</v>
      </c>
      <c r="N30" s="126">
        <v>49270</v>
      </c>
      <c r="O30" s="126">
        <v>0</v>
      </c>
      <c r="P30" s="126">
        <v>0</v>
      </c>
      <c r="Q30" s="126">
        <v>0</v>
      </c>
      <c r="R30" s="126">
        <v>0</v>
      </c>
      <c r="S30" s="126">
        <v>0</v>
      </c>
      <c r="T30" s="126">
        <v>0</v>
      </c>
      <c r="U30" s="126">
        <v>376380</v>
      </c>
    </row>
    <row r="31" spans="1:21" ht="12.75" customHeight="1" x14ac:dyDescent="0.3">
      <c r="A31" s="224"/>
      <c r="B31" s="227"/>
      <c r="C31" s="133" t="s">
        <v>204</v>
      </c>
      <c r="D31" s="134" t="s">
        <v>236</v>
      </c>
      <c r="E31" s="132" t="s">
        <v>237</v>
      </c>
      <c r="F31" s="223" t="s">
        <v>159</v>
      </c>
      <c r="G31" s="229"/>
      <c r="H31" s="126">
        <v>0</v>
      </c>
      <c r="I31" s="126">
        <v>0</v>
      </c>
      <c r="J31" s="126">
        <v>0</v>
      </c>
      <c r="K31" s="126">
        <v>0</v>
      </c>
      <c r="L31" s="126">
        <v>0</v>
      </c>
      <c r="M31" s="126">
        <v>0</v>
      </c>
      <c r="N31" s="126">
        <v>0</v>
      </c>
      <c r="O31" s="126">
        <v>0</v>
      </c>
      <c r="P31" s="126">
        <v>0</v>
      </c>
      <c r="Q31" s="126">
        <v>0</v>
      </c>
      <c r="R31" s="126">
        <v>0</v>
      </c>
      <c r="S31" s="126">
        <v>0</v>
      </c>
      <c r="T31" s="126">
        <v>0</v>
      </c>
      <c r="U31" s="126">
        <v>0</v>
      </c>
    </row>
    <row r="32" spans="1:21" ht="12.75" customHeight="1" x14ac:dyDescent="0.3">
      <c r="A32" s="224"/>
      <c r="B32" s="227"/>
      <c r="C32" s="133" t="s">
        <v>204</v>
      </c>
      <c r="D32" s="134" t="s">
        <v>238</v>
      </c>
      <c r="E32" s="132" t="s">
        <v>239</v>
      </c>
      <c r="F32" s="223" t="s">
        <v>159</v>
      </c>
      <c r="G32" s="229"/>
      <c r="H32" s="126">
        <v>17500</v>
      </c>
      <c r="I32" s="126">
        <v>3500</v>
      </c>
      <c r="J32" s="126">
        <v>0</v>
      </c>
      <c r="K32" s="126">
        <v>0</v>
      </c>
      <c r="L32" s="126">
        <v>0</v>
      </c>
      <c r="M32" s="126">
        <v>0</v>
      </c>
      <c r="N32" s="126">
        <v>3500</v>
      </c>
      <c r="O32" s="126">
        <v>0</v>
      </c>
      <c r="P32" s="126">
        <v>0</v>
      </c>
      <c r="Q32" s="126">
        <v>0</v>
      </c>
      <c r="R32" s="126">
        <v>0</v>
      </c>
      <c r="S32" s="126">
        <v>0</v>
      </c>
      <c r="T32" s="126">
        <v>0</v>
      </c>
      <c r="U32" s="126">
        <v>24500</v>
      </c>
    </row>
    <row r="33" spans="1:21" ht="12.75" customHeight="1" x14ac:dyDescent="0.3">
      <c r="A33" s="224"/>
      <c r="B33" s="227"/>
      <c r="C33" s="133" t="s">
        <v>204</v>
      </c>
      <c r="D33" s="134" t="s">
        <v>240</v>
      </c>
      <c r="E33" s="132" t="s">
        <v>241</v>
      </c>
      <c r="F33" s="223" t="s">
        <v>159</v>
      </c>
      <c r="G33" s="229"/>
      <c r="H33" s="126">
        <v>39690</v>
      </c>
      <c r="I33" s="126">
        <v>26710</v>
      </c>
      <c r="J33" s="126">
        <v>0</v>
      </c>
      <c r="K33" s="126">
        <v>11880</v>
      </c>
      <c r="L33" s="126">
        <v>0</v>
      </c>
      <c r="M33" s="126">
        <v>0</v>
      </c>
      <c r="N33" s="126">
        <v>20960</v>
      </c>
      <c r="O33" s="126">
        <v>0</v>
      </c>
      <c r="P33" s="126">
        <v>0</v>
      </c>
      <c r="Q33" s="126">
        <v>0</v>
      </c>
      <c r="R33" s="126">
        <v>0</v>
      </c>
      <c r="S33" s="126">
        <v>0</v>
      </c>
      <c r="T33" s="126">
        <v>0</v>
      </c>
      <c r="U33" s="126">
        <v>99240</v>
      </c>
    </row>
    <row r="34" spans="1:21" ht="12.75" customHeight="1" x14ac:dyDescent="0.3">
      <c r="A34" s="224"/>
      <c r="B34" s="227"/>
      <c r="C34" s="133" t="s">
        <v>204</v>
      </c>
      <c r="D34" s="134" t="s">
        <v>242</v>
      </c>
      <c r="E34" s="132" t="s">
        <v>243</v>
      </c>
      <c r="F34" s="223" t="s">
        <v>159</v>
      </c>
      <c r="G34" s="229"/>
      <c r="H34" s="126">
        <v>5325</v>
      </c>
      <c r="I34" s="126">
        <v>1265</v>
      </c>
      <c r="J34" s="126">
        <v>0</v>
      </c>
      <c r="K34" s="126">
        <v>1405</v>
      </c>
      <c r="L34" s="126">
        <v>0</v>
      </c>
      <c r="M34" s="126">
        <v>0</v>
      </c>
      <c r="N34" s="126">
        <v>2325</v>
      </c>
      <c r="O34" s="126">
        <v>0</v>
      </c>
      <c r="P34" s="126">
        <v>0</v>
      </c>
      <c r="Q34" s="126">
        <v>0</v>
      </c>
      <c r="R34" s="126">
        <v>0</v>
      </c>
      <c r="S34" s="126">
        <v>0</v>
      </c>
      <c r="T34" s="126">
        <v>0</v>
      </c>
      <c r="U34" s="126">
        <v>10320</v>
      </c>
    </row>
    <row r="35" spans="1:21" ht="15" customHeight="1" x14ac:dyDescent="0.3">
      <c r="A35" s="225"/>
      <c r="B35" s="228"/>
      <c r="C35" s="230" t="s">
        <v>220</v>
      </c>
      <c r="D35" s="229"/>
      <c r="E35" s="229"/>
      <c r="F35" s="229"/>
      <c r="G35" s="229"/>
      <c r="H35" s="127">
        <v>252845</v>
      </c>
      <c r="I35" s="127">
        <v>150345</v>
      </c>
      <c r="J35" s="127">
        <v>0</v>
      </c>
      <c r="K35" s="127">
        <v>31195</v>
      </c>
      <c r="L35" s="127">
        <v>0</v>
      </c>
      <c r="M35" s="127">
        <v>0</v>
      </c>
      <c r="N35" s="127">
        <v>76055</v>
      </c>
      <c r="O35" s="127">
        <v>0</v>
      </c>
      <c r="P35" s="127">
        <v>0</v>
      </c>
      <c r="Q35" s="127">
        <v>0</v>
      </c>
      <c r="R35" s="127">
        <v>0</v>
      </c>
      <c r="S35" s="127">
        <v>0</v>
      </c>
      <c r="T35" s="127">
        <v>0</v>
      </c>
      <c r="U35" s="127">
        <v>510440</v>
      </c>
    </row>
    <row r="36" spans="1:21" ht="15" customHeight="1" x14ac:dyDescent="0.3">
      <c r="A36" s="230" t="s">
        <v>221</v>
      </c>
      <c r="B36" s="231"/>
      <c r="C36" s="231"/>
      <c r="D36" s="231"/>
      <c r="E36" s="231"/>
      <c r="F36" s="231"/>
      <c r="G36" s="231"/>
      <c r="H36" s="127">
        <v>2998834</v>
      </c>
      <c r="I36" s="127">
        <v>1790580</v>
      </c>
      <c r="J36" s="127">
        <v>0</v>
      </c>
      <c r="K36" s="127">
        <v>371820</v>
      </c>
      <c r="L36" s="127">
        <v>0</v>
      </c>
      <c r="M36" s="127">
        <v>0</v>
      </c>
      <c r="N36" s="127">
        <v>884830</v>
      </c>
      <c r="O36" s="127">
        <v>0</v>
      </c>
      <c r="P36" s="127">
        <v>0</v>
      </c>
      <c r="Q36" s="127">
        <v>0</v>
      </c>
      <c r="R36" s="127">
        <v>0</v>
      </c>
      <c r="S36" s="127">
        <v>0</v>
      </c>
      <c r="T36" s="127">
        <v>0</v>
      </c>
      <c r="U36" s="127">
        <v>6046064</v>
      </c>
    </row>
    <row r="37" spans="1:21" ht="33.75" customHeight="1" x14ac:dyDescent="0.3">
      <c r="A37" s="223" t="s">
        <v>85</v>
      </c>
      <c r="B37" s="226" t="s">
        <v>244</v>
      </c>
      <c r="C37" s="133" t="s">
        <v>204</v>
      </c>
      <c r="D37" s="134" t="s">
        <v>245</v>
      </c>
      <c r="E37" s="132" t="s">
        <v>246</v>
      </c>
      <c r="F37" s="223" t="s">
        <v>159</v>
      </c>
      <c r="G37" s="229"/>
      <c r="H37" s="126">
        <v>0</v>
      </c>
      <c r="I37" s="126">
        <v>0</v>
      </c>
      <c r="J37" s="126">
        <v>7000</v>
      </c>
      <c r="K37" s="126">
        <v>0</v>
      </c>
      <c r="L37" s="126">
        <v>0</v>
      </c>
      <c r="M37" s="126">
        <v>0</v>
      </c>
      <c r="N37" s="126">
        <v>106600</v>
      </c>
      <c r="O37" s="126">
        <v>0</v>
      </c>
      <c r="P37" s="126">
        <v>0</v>
      </c>
      <c r="Q37" s="126">
        <v>0</v>
      </c>
      <c r="R37" s="126">
        <v>0</v>
      </c>
      <c r="S37" s="126">
        <v>0</v>
      </c>
      <c r="T37" s="126">
        <v>0</v>
      </c>
      <c r="U37" s="126">
        <v>113600</v>
      </c>
    </row>
    <row r="38" spans="1:21" ht="12.75" customHeight="1" x14ac:dyDescent="0.3">
      <c r="A38" s="224"/>
      <c r="B38" s="227"/>
      <c r="C38" s="133" t="s">
        <v>204</v>
      </c>
      <c r="D38" s="134" t="s">
        <v>247</v>
      </c>
      <c r="E38" s="132" t="s">
        <v>248</v>
      </c>
      <c r="F38" s="223" t="s">
        <v>159</v>
      </c>
      <c r="G38" s="229"/>
      <c r="H38" s="126">
        <v>0</v>
      </c>
      <c r="I38" s="126">
        <v>0</v>
      </c>
      <c r="J38" s="126">
        <v>0</v>
      </c>
      <c r="K38" s="126">
        <v>0</v>
      </c>
      <c r="L38" s="126">
        <v>0</v>
      </c>
      <c r="M38" s="126">
        <v>0</v>
      </c>
      <c r="N38" s="126">
        <v>0</v>
      </c>
      <c r="O38" s="126">
        <v>0</v>
      </c>
      <c r="P38" s="126">
        <v>0</v>
      </c>
      <c r="Q38" s="126">
        <v>0</v>
      </c>
      <c r="R38" s="126">
        <v>0</v>
      </c>
      <c r="S38" s="126">
        <v>0</v>
      </c>
      <c r="T38" s="126">
        <v>0</v>
      </c>
      <c r="U38" s="126">
        <v>0</v>
      </c>
    </row>
    <row r="39" spans="1:21" ht="12.75" customHeight="1" x14ac:dyDescent="0.3">
      <c r="A39" s="224"/>
      <c r="B39" s="227"/>
      <c r="C39" s="133" t="s">
        <v>204</v>
      </c>
      <c r="D39" s="134" t="s">
        <v>249</v>
      </c>
      <c r="E39" s="132" t="s">
        <v>250</v>
      </c>
      <c r="F39" s="223" t="s">
        <v>159</v>
      </c>
      <c r="G39" s="229"/>
      <c r="H39" s="126">
        <v>0</v>
      </c>
      <c r="I39" s="126">
        <v>2200</v>
      </c>
      <c r="J39" s="126">
        <v>0</v>
      </c>
      <c r="K39" s="126">
        <v>0</v>
      </c>
      <c r="L39" s="126">
        <v>0</v>
      </c>
      <c r="M39" s="126">
        <v>0</v>
      </c>
      <c r="N39" s="126">
        <v>3500</v>
      </c>
      <c r="O39" s="126">
        <v>0</v>
      </c>
      <c r="P39" s="126">
        <v>0</v>
      </c>
      <c r="Q39" s="126">
        <v>0</v>
      </c>
      <c r="R39" s="126">
        <v>0</v>
      </c>
      <c r="S39" s="126">
        <v>0</v>
      </c>
      <c r="T39" s="126">
        <v>0</v>
      </c>
      <c r="U39" s="126">
        <v>5700</v>
      </c>
    </row>
    <row r="40" spans="1:21" ht="12.75" customHeight="1" x14ac:dyDescent="0.3">
      <c r="A40" s="224"/>
      <c r="B40" s="227"/>
      <c r="C40" s="133" t="s">
        <v>204</v>
      </c>
      <c r="D40" s="134" t="s">
        <v>251</v>
      </c>
      <c r="E40" s="132" t="s">
        <v>252</v>
      </c>
      <c r="F40" s="223" t="s">
        <v>159</v>
      </c>
      <c r="G40" s="229"/>
      <c r="H40" s="126">
        <v>0</v>
      </c>
      <c r="I40" s="126">
        <v>0</v>
      </c>
      <c r="J40" s="126">
        <v>0</v>
      </c>
      <c r="K40" s="126">
        <v>0</v>
      </c>
      <c r="L40" s="126">
        <v>0</v>
      </c>
      <c r="M40" s="126">
        <v>0</v>
      </c>
      <c r="N40" s="126">
        <v>0</v>
      </c>
      <c r="O40" s="126">
        <v>0</v>
      </c>
      <c r="P40" s="126">
        <v>0</v>
      </c>
      <c r="Q40" s="126">
        <v>0</v>
      </c>
      <c r="R40" s="126">
        <v>0</v>
      </c>
      <c r="S40" s="126">
        <v>0</v>
      </c>
      <c r="T40" s="126">
        <v>0</v>
      </c>
      <c r="U40" s="126">
        <v>0</v>
      </c>
    </row>
    <row r="41" spans="1:21" ht="15" x14ac:dyDescent="0.3">
      <c r="A41" s="225"/>
      <c r="B41" s="228"/>
      <c r="C41" s="230" t="s">
        <v>220</v>
      </c>
      <c r="D41" s="229"/>
      <c r="E41" s="229"/>
      <c r="F41" s="229"/>
      <c r="G41" s="229"/>
      <c r="H41" s="127">
        <v>0</v>
      </c>
      <c r="I41" s="127">
        <v>2200</v>
      </c>
      <c r="J41" s="127">
        <v>7000</v>
      </c>
      <c r="K41" s="127">
        <v>0</v>
      </c>
      <c r="L41" s="127">
        <v>0</v>
      </c>
      <c r="M41" s="127">
        <v>0</v>
      </c>
      <c r="N41" s="127">
        <v>110100</v>
      </c>
      <c r="O41" s="127">
        <v>0</v>
      </c>
      <c r="P41" s="127">
        <v>0</v>
      </c>
      <c r="Q41" s="127">
        <v>0</v>
      </c>
      <c r="R41" s="127">
        <v>0</v>
      </c>
      <c r="S41" s="127">
        <v>0</v>
      </c>
      <c r="T41" s="127">
        <v>0</v>
      </c>
      <c r="U41" s="127">
        <v>119300</v>
      </c>
    </row>
    <row r="42" spans="1:21" ht="15" customHeight="1" x14ac:dyDescent="0.3">
      <c r="A42" s="230" t="s">
        <v>221</v>
      </c>
      <c r="B42" s="231"/>
      <c r="C42" s="231"/>
      <c r="D42" s="231"/>
      <c r="E42" s="231"/>
      <c r="F42" s="231"/>
      <c r="G42" s="231"/>
      <c r="H42" s="127">
        <v>41800</v>
      </c>
      <c r="I42" s="127">
        <v>46400</v>
      </c>
      <c r="J42" s="127">
        <v>9000</v>
      </c>
      <c r="K42" s="127">
        <v>0</v>
      </c>
      <c r="L42" s="127">
        <v>0</v>
      </c>
      <c r="M42" s="127">
        <v>0</v>
      </c>
      <c r="N42" s="127">
        <v>260170</v>
      </c>
      <c r="O42" s="127">
        <v>0</v>
      </c>
      <c r="P42" s="127">
        <v>0</v>
      </c>
      <c r="Q42" s="127">
        <v>0</v>
      </c>
      <c r="R42" s="127">
        <v>0</v>
      </c>
      <c r="S42" s="127">
        <v>0</v>
      </c>
      <c r="T42" s="127">
        <v>0</v>
      </c>
      <c r="U42" s="127">
        <v>357370</v>
      </c>
    </row>
    <row r="43" spans="1:21" ht="12.75" customHeight="1" x14ac:dyDescent="0.3">
      <c r="A43" s="223" t="s">
        <v>87</v>
      </c>
      <c r="B43" s="226" t="s">
        <v>253</v>
      </c>
      <c r="C43" s="133" t="s">
        <v>204</v>
      </c>
      <c r="D43" s="134" t="s">
        <v>254</v>
      </c>
      <c r="E43" s="132" t="s">
        <v>255</v>
      </c>
      <c r="F43" s="223" t="s">
        <v>159</v>
      </c>
      <c r="G43" s="229"/>
      <c r="H43" s="126">
        <v>16388</v>
      </c>
      <c r="I43" s="126">
        <v>0</v>
      </c>
      <c r="J43" s="126">
        <v>0</v>
      </c>
      <c r="K43" s="126">
        <v>0</v>
      </c>
      <c r="L43" s="126">
        <v>0</v>
      </c>
      <c r="M43" s="126">
        <v>0</v>
      </c>
      <c r="N43" s="126">
        <v>149577</v>
      </c>
      <c r="O43" s="126">
        <v>0</v>
      </c>
      <c r="P43" s="126">
        <v>0</v>
      </c>
      <c r="Q43" s="126">
        <v>0</v>
      </c>
      <c r="R43" s="126">
        <v>0</v>
      </c>
      <c r="S43" s="126">
        <v>0</v>
      </c>
      <c r="T43" s="126">
        <v>0</v>
      </c>
      <c r="U43" s="126">
        <v>165965</v>
      </c>
    </row>
    <row r="44" spans="1:21" ht="12.75" customHeight="1" x14ac:dyDescent="0.3">
      <c r="A44" s="224"/>
      <c r="B44" s="227"/>
      <c r="C44" s="133" t="s">
        <v>204</v>
      </c>
      <c r="D44" s="134" t="s">
        <v>256</v>
      </c>
      <c r="E44" s="132" t="s">
        <v>257</v>
      </c>
      <c r="F44" s="223" t="s">
        <v>159</v>
      </c>
      <c r="G44" s="229"/>
      <c r="H44" s="126">
        <v>0</v>
      </c>
      <c r="I44" s="126">
        <v>0</v>
      </c>
      <c r="J44" s="126">
        <v>0</v>
      </c>
      <c r="K44" s="126">
        <v>0</v>
      </c>
      <c r="L44" s="126">
        <v>0</v>
      </c>
      <c r="M44" s="126">
        <v>0</v>
      </c>
      <c r="N44" s="126">
        <v>0</v>
      </c>
      <c r="O44" s="126">
        <v>0</v>
      </c>
      <c r="P44" s="126">
        <v>0</v>
      </c>
      <c r="Q44" s="126">
        <v>0</v>
      </c>
      <c r="R44" s="126">
        <v>0</v>
      </c>
      <c r="S44" s="126">
        <v>0</v>
      </c>
      <c r="T44" s="126">
        <v>0</v>
      </c>
      <c r="U44" s="126">
        <v>0</v>
      </c>
    </row>
    <row r="45" spans="1:21" ht="36" customHeight="1" x14ac:dyDescent="0.3">
      <c r="A45" s="224"/>
      <c r="B45" s="227"/>
      <c r="C45" s="133" t="s">
        <v>204</v>
      </c>
      <c r="D45" s="134" t="s">
        <v>258</v>
      </c>
      <c r="E45" s="132" t="s">
        <v>259</v>
      </c>
      <c r="F45" s="223" t="s">
        <v>159</v>
      </c>
      <c r="G45" s="229"/>
      <c r="H45" s="126">
        <v>154328</v>
      </c>
      <c r="I45" s="126">
        <v>14685</v>
      </c>
      <c r="J45" s="126">
        <v>0</v>
      </c>
      <c r="K45" s="126">
        <v>0</v>
      </c>
      <c r="L45" s="126">
        <v>26400</v>
      </c>
      <c r="M45" s="126">
        <v>0</v>
      </c>
      <c r="N45" s="126">
        <v>448</v>
      </c>
      <c r="O45" s="126">
        <v>0</v>
      </c>
      <c r="P45" s="126">
        <v>0</v>
      </c>
      <c r="Q45" s="126">
        <v>0</v>
      </c>
      <c r="R45" s="126">
        <v>0</v>
      </c>
      <c r="S45" s="126">
        <v>0</v>
      </c>
      <c r="T45" s="126">
        <v>0</v>
      </c>
      <c r="U45" s="126">
        <v>195861</v>
      </c>
    </row>
    <row r="46" spans="1:21" ht="12.75" customHeight="1" x14ac:dyDescent="0.3">
      <c r="A46" s="224"/>
      <c r="B46" s="227"/>
      <c r="C46" s="133" t="s">
        <v>204</v>
      </c>
      <c r="D46" s="134" t="s">
        <v>260</v>
      </c>
      <c r="E46" s="132" t="s">
        <v>261</v>
      </c>
      <c r="F46" s="223" t="s">
        <v>159</v>
      </c>
      <c r="G46" s="229"/>
      <c r="H46" s="126">
        <v>0</v>
      </c>
      <c r="I46" s="126">
        <v>12070</v>
      </c>
      <c r="J46" s="126">
        <v>0</v>
      </c>
      <c r="K46" s="126">
        <v>0</v>
      </c>
      <c r="L46" s="126">
        <v>0</v>
      </c>
      <c r="M46" s="126">
        <v>0</v>
      </c>
      <c r="N46" s="126">
        <v>77600</v>
      </c>
      <c r="O46" s="126">
        <v>0</v>
      </c>
      <c r="P46" s="126">
        <v>0</v>
      </c>
      <c r="Q46" s="126">
        <v>0</v>
      </c>
      <c r="R46" s="126">
        <v>0</v>
      </c>
      <c r="S46" s="126">
        <v>0</v>
      </c>
      <c r="T46" s="126">
        <v>0</v>
      </c>
      <c r="U46" s="126">
        <v>89670</v>
      </c>
    </row>
    <row r="47" spans="1:21" ht="15" customHeight="1" x14ac:dyDescent="0.3">
      <c r="A47" s="225"/>
      <c r="B47" s="228"/>
      <c r="C47" s="230" t="s">
        <v>220</v>
      </c>
      <c r="D47" s="229"/>
      <c r="E47" s="229"/>
      <c r="F47" s="229"/>
      <c r="G47" s="229"/>
      <c r="H47" s="127">
        <v>170716</v>
      </c>
      <c r="I47" s="127">
        <v>26755</v>
      </c>
      <c r="J47" s="127">
        <v>0</v>
      </c>
      <c r="K47" s="127">
        <v>0</v>
      </c>
      <c r="L47" s="127">
        <v>26400</v>
      </c>
      <c r="M47" s="127">
        <v>0</v>
      </c>
      <c r="N47" s="127">
        <v>227625</v>
      </c>
      <c r="O47" s="127">
        <v>0</v>
      </c>
      <c r="P47" s="127">
        <v>0</v>
      </c>
      <c r="Q47" s="127">
        <v>0</v>
      </c>
      <c r="R47" s="127">
        <v>0</v>
      </c>
      <c r="S47" s="127">
        <v>0</v>
      </c>
      <c r="T47" s="127">
        <v>0</v>
      </c>
      <c r="U47" s="127">
        <v>451496</v>
      </c>
    </row>
    <row r="48" spans="1:21" ht="15" customHeight="1" x14ac:dyDescent="0.3">
      <c r="A48" s="230" t="s">
        <v>221</v>
      </c>
      <c r="B48" s="231"/>
      <c r="C48" s="231"/>
      <c r="D48" s="231"/>
      <c r="E48" s="231"/>
      <c r="F48" s="231"/>
      <c r="G48" s="231"/>
      <c r="H48" s="127">
        <v>617622.75</v>
      </c>
      <c r="I48" s="127">
        <v>219361</v>
      </c>
      <c r="J48" s="127">
        <v>0</v>
      </c>
      <c r="K48" s="127">
        <v>0</v>
      </c>
      <c r="L48" s="127">
        <v>292991</v>
      </c>
      <c r="M48" s="127">
        <v>0</v>
      </c>
      <c r="N48" s="127">
        <v>741850.8</v>
      </c>
      <c r="O48" s="127">
        <v>0</v>
      </c>
      <c r="P48" s="127">
        <v>1134.7</v>
      </c>
      <c r="Q48" s="127">
        <v>0</v>
      </c>
      <c r="R48" s="127">
        <v>504497</v>
      </c>
      <c r="S48" s="127">
        <v>250170</v>
      </c>
      <c r="T48" s="127">
        <v>0</v>
      </c>
      <c r="U48" s="127">
        <v>2627627.25</v>
      </c>
    </row>
    <row r="49" spans="1:21" ht="12.75" customHeight="1" x14ac:dyDescent="0.3">
      <c r="A49" s="223" t="s">
        <v>89</v>
      </c>
      <c r="B49" s="226" t="s">
        <v>262</v>
      </c>
      <c r="C49" s="133" t="s">
        <v>204</v>
      </c>
      <c r="D49" s="134" t="s">
        <v>263</v>
      </c>
      <c r="E49" s="132" t="s">
        <v>264</v>
      </c>
      <c r="F49" s="223" t="s">
        <v>159</v>
      </c>
      <c r="G49" s="229"/>
      <c r="H49" s="126">
        <v>23655</v>
      </c>
      <c r="I49" s="126">
        <v>22865</v>
      </c>
      <c r="J49" s="126">
        <v>0</v>
      </c>
      <c r="K49" s="126">
        <v>0</v>
      </c>
      <c r="L49" s="126">
        <v>0</v>
      </c>
      <c r="M49" s="126">
        <v>0</v>
      </c>
      <c r="N49" s="126">
        <v>1980</v>
      </c>
      <c r="O49" s="126">
        <v>0</v>
      </c>
      <c r="P49" s="126">
        <v>0</v>
      </c>
      <c r="Q49" s="126">
        <v>0</v>
      </c>
      <c r="R49" s="126">
        <v>0</v>
      </c>
      <c r="S49" s="126">
        <v>0</v>
      </c>
      <c r="T49" s="126">
        <v>0</v>
      </c>
      <c r="U49" s="126">
        <v>48500</v>
      </c>
    </row>
    <row r="50" spans="1:21" ht="12.75" customHeight="1" x14ac:dyDescent="0.3">
      <c r="A50" s="224"/>
      <c r="B50" s="227"/>
      <c r="C50" s="133" t="s">
        <v>204</v>
      </c>
      <c r="D50" s="134" t="s">
        <v>265</v>
      </c>
      <c r="E50" s="132" t="s">
        <v>266</v>
      </c>
      <c r="F50" s="223" t="s">
        <v>159</v>
      </c>
      <c r="G50" s="229"/>
      <c r="H50" s="126">
        <v>3550</v>
      </c>
      <c r="I50" s="126">
        <v>0</v>
      </c>
      <c r="J50" s="126">
        <v>0</v>
      </c>
      <c r="K50" s="126">
        <v>0</v>
      </c>
      <c r="L50" s="126">
        <v>0</v>
      </c>
      <c r="M50" s="126">
        <v>0</v>
      </c>
      <c r="N50" s="126">
        <v>0</v>
      </c>
      <c r="O50" s="126">
        <v>0</v>
      </c>
      <c r="P50" s="126">
        <v>0</v>
      </c>
      <c r="Q50" s="126">
        <v>0</v>
      </c>
      <c r="R50" s="126">
        <v>0</v>
      </c>
      <c r="S50" s="126">
        <v>0</v>
      </c>
      <c r="T50" s="126">
        <v>0</v>
      </c>
      <c r="U50" s="126">
        <v>3550</v>
      </c>
    </row>
    <row r="51" spans="1:21" ht="12.75" customHeight="1" x14ac:dyDescent="0.3">
      <c r="A51" s="224"/>
      <c r="B51" s="227"/>
      <c r="C51" s="133" t="s">
        <v>204</v>
      </c>
      <c r="D51" s="134" t="s">
        <v>267</v>
      </c>
      <c r="E51" s="132" t="s">
        <v>268</v>
      </c>
      <c r="F51" s="223" t="s">
        <v>159</v>
      </c>
      <c r="G51" s="229"/>
      <c r="H51" s="126">
        <v>0</v>
      </c>
      <c r="I51" s="126">
        <v>0</v>
      </c>
      <c r="J51" s="126">
        <v>0</v>
      </c>
      <c r="K51" s="126">
        <v>0</v>
      </c>
      <c r="L51" s="126">
        <v>193938.92</v>
      </c>
      <c r="M51" s="126">
        <v>0</v>
      </c>
      <c r="N51" s="126">
        <v>0</v>
      </c>
      <c r="O51" s="126">
        <v>0</v>
      </c>
      <c r="P51" s="126">
        <v>0</v>
      </c>
      <c r="Q51" s="126">
        <v>0</v>
      </c>
      <c r="R51" s="126">
        <v>0</v>
      </c>
      <c r="S51" s="126">
        <v>0</v>
      </c>
      <c r="T51" s="126">
        <v>0</v>
      </c>
      <c r="U51" s="126">
        <v>193938.92</v>
      </c>
    </row>
    <row r="52" spans="1:21" ht="12.75" customHeight="1" x14ac:dyDescent="0.3">
      <c r="A52" s="224"/>
      <c r="B52" s="227"/>
      <c r="C52" s="133" t="s">
        <v>204</v>
      </c>
      <c r="D52" s="134" t="s">
        <v>269</v>
      </c>
      <c r="E52" s="132" t="s">
        <v>270</v>
      </c>
      <c r="F52" s="223" t="s">
        <v>159</v>
      </c>
      <c r="G52" s="229"/>
      <c r="H52" s="126">
        <v>0</v>
      </c>
      <c r="I52" s="126">
        <v>0</v>
      </c>
      <c r="J52" s="126">
        <v>0</v>
      </c>
      <c r="K52" s="126">
        <v>0</v>
      </c>
      <c r="L52" s="126">
        <v>0</v>
      </c>
      <c r="M52" s="126">
        <v>0</v>
      </c>
      <c r="N52" s="126">
        <v>24000</v>
      </c>
      <c r="O52" s="126">
        <v>0</v>
      </c>
      <c r="P52" s="126">
        <v>0</v>
      </c>
      <c r="Q52" s="126">
        <v>0</v>
      </c>
      <c r="R52" s="126">
        <v>0</v>
      </c>
      <c r="S52" s="126">
        <v>0</v>
      </c>
      <c r="T52" s="126">
        <v>0</v>
      </c>
      <c r="U52" s="126">
        <v>24000</v>
      </c>
    </row>
    <row r="53" spans="1:21" ht="12.75" customHeight="1" x14ac:dyDescent="0.3">
      <c r="A53" s="224"/>
      <c r="B53" s="227"/>
      <c r="C53" s="133" t="s">
        <v>204</v>
      </c>
      <c r="D53" s="134" t="s">
        <v>271</v>
      </c>
      <c r="E53" s="132" t="s">
        <v>272</v>
      </c>
      <c r="F53" s="223" t="s">
        <v>159</v>
      </c>
      <c r="G53" s="229"/>
      <c r="H53" s="126">
        <v>0</v>
      </c>
      <c r="I53" s="126">
        <v>0</v>
      </c>
      <c r="J53" s="126">
        <v>0</v>
      </c>
      <c r="K53" s="126">
        <v>0</v>
      </c>
      <c r="L53" s="126">
        <v>0</v>
      </c>
      <c r="M53" s="126">
        <v>0</v>
      </c>
      <c r="N53" s="126">
        <v>0</v>
      </c>
      <c r="O53" s="126">
        <v>0</v>
      </c>
      <c r="P53" s="126">
        <v>0</v>
      </c>
      <c r="Q53" s="126">
        <v>0</v>
      </c>
      <c r="R53" s="126">
        <v>0</v>
      </c>
      <c r="S53" s="126">
        <v>0</v>
      </c>
      <c r="T53" s="126">
        <v>0</v>
      </c>
      <c r="U53" s="126">
        <v>0</v>
      </c>
    </row>
    <row r="54" spans="1:21" ht="12.75" customHeight="1" x14ac:dyDescent="0.3">
      <c r="A54" s="224"/>
      <c r="B54" s="227"/>
      <c r="C54" s="133" t="s">
        <v>204</v>
      </c>
      <c r="D54" s="134" t="s">
        <v>273</v>
      </c>
      <c r="E54" s="132" t="s">
        <v>274</v>
      </c>
      <c r="F54" s="223" t="s">
        <v>159</v>
      </c>
      <c r="G54" s="229"/>
      <c r="H54" s="126">
        <v>25140.560000000001</v>
      </c>
      <c r="I54" s="126">
        <v>0</v>
      </c>
      <c r="J54" s="126">
        <v>0</v>
      </c>
      <c r="K54" s="126">
        <v>0</v>
      </c>
      <c r="L54" s="126">
        <v>0</v>
      </c>
      <c r="M54" s="126">
        <v>0</v>
      </c>
      <c r="N54" s="126">
        <v>41650</v>
      </c>
      <c r="O54" s="126">
        <v>0</v>
      </c>
      <c r="P54" s="126">
        <v>0</v>
      </c>
      <c r="Q54" s="126">
        <v>0</v>
      </c>
      <c r="R54" s="126">
        <v>0</v>
      </c>
      <c r="S54" s="126">
        <v>0</v>
      </c>
      <c r="T54" s="126">
        <v>0</v>
      </c>
      <c r="U54" s="126">
        <v>66790.559999999998</v>
      </c>
    </row>
    <row r="55" spans="1:21" ht="12.75" customHeight="1" x14ac:dyDescent="0.3">
      <c r="A55" s="224"/>
      <c r="B55" s="227"/>
      <c r="C55" s="133" t="s">
        <v>204</v>
      </c>
      <c r="D55" s="134" t="s">
        <v>275</v>
      </c>
      <c r="E55" s="132" t="s">
        <v>276</v>
      </c>
      <c r="F55" s="223" t="s">
        <v>159</v>
      </c>
      <c r="G55" s="229"/>
      <c r="H55" s="126">
        <v>0</v>
      </c>
      <c r="I55" s="126">
        <v>0</v>
      </c>
      <c r="J55" s="126">
        <v>0</v>
      </c>
      <c r="K55" s="126">
        <v>0</v>
      </c>
      <c r="L55" s="126">
        <v>0</v>
      </c>
      <c r="M55" s="126">
        <v>0</v>
      </c>
      <c r="N55" s="126">
        <v>0</v>
      </c>
      <c r="O55" s="126">
        <v>0</v>
      </c>
      <c r="P55" s="126">
        <v>0</v>
      </c>
      <c r="Q55" s="126">
        <v>0</v>
      </c>
      <c r="R55" s="126">
        <v>0</v>
      </c>
      <c r="S55" s="126">
        <v>0</v>
      </c>
      <c r="T55" s="126">
        <v>0</v>
      </c>
      <c r="U55" s="126">
        <v>0</v>
      </c>
    </row>
    <row r="56" spans="1:21" ht="12.75" customHeight="1" x14ac:dyDescent="0.3">
      <c r="A56" s="224"/>
      <c r="B56" s="227"/>
      <c r="C56" s="133" t="s">
        <v>204</v>
      </c>
      <c r="D56" s="134" t="s">
        <v>277</v>
      </c>
      <c r="E56" s="132" t="s">
        <v>278</v>
      </c>
      <c r="F56" s="223" t="s">
        <v>159</v>
      </c>
      <c r="G56" s="229"/>
      <c r="H56" s="126">
        <v>46240</v>
      </c>
      <c r="I56" s="126">
        <v>70539</v>
      </c>
      <c r="J56" s="126">
        <v>0</v>
      </c>
      <c r="K56" s="126">
        <v>0</v>
      </c>
      <c r="L56" s="126">
        <v>0</v>
      </c>
      <c r="M56" s="126">
        <v>0</v>
      </c>
      <c r="N56" s="126">
        <v>13125</v>
      </c>
      <c r="O56" s="126">
        <v>0</v>
      </c>
      <c r="P56" s="126">
        <v>0</v>
      </c>
      <c r="Q56" s="126">
        <v>0</v>
      </c>
      <c r="R56" s="126">
        <v>0</v>
      </c>
      <c r="S56" s="126">
        <v>0</v>
      </c>
      <c r="T56" s="126">
        <v>0</v>
      </c>
      <c r="U56" s="126">
        <v>129904</v>
      </c>
    </row>
    <row r="57" spans="1:21" ht="15" customHeight="1" x14ac:dyDescent="0.3">
      <c r="A57" s="225"/>
      <c r="B57" s="228"/>
      <c r="C57" s="230" t="s">
        <v>220</v>
      </c>
      <c r="D57" s="229"/>
      <c r="E57" s="229"/>
      <c r="F57" s="229"/>
      <c r="G57" s="229"/>
      <c r="H57" s="127">
        <v>98585.56</v>
      </c>
      <c r="I57" s="127">
        <v>93404</v>
      </c>
      <c r="J57" s="127">
        <v>0</v>
      </c>
      <c r="K57" s="127">
        <v>0</v>
      </c>
      <c r="L57" s="127">
        <v>193938.92</v>
      </c>
      <c r="M57" s="127">
        <v>0</v>
      </c>
      <c r="N57" s="127">
        <v>80755</v>
      </c>
      <c r="O57" s="127">
        <v>0</v>
      </c>
      <c r="P57" s="127">
        <v>0</v>
      </c>
      <c r="Q57" s="127">
        <v>0</v>
      </c>
      <c r="R57" s="127">
        <v>0</v>
      </c>
      <c r="S57" s="127">
        <v>0</v>
      </c>
      <c r="T57" s="127">
        <v>0</v>
      </c>
      <c r="U57" s="127">
        <v>466683.48</v>
      </c>
    </row>
    <row r="58" spans="1:21" ht="15" customHeight="1" x14ac:dyDescent="0.3">
      <c r="A58" s="230" t="s">
        <v>221</v>
      </c>
      <c r="B58" s="231"/>
      <c r="C58" s="231"/>
      <c r="D58" s="231"/>
      <c r="E58" s="231"/>
      <c r="F58" s="231"/>
      <c r="G58" s="231"/>
      <c r="H58" s="127">
        <v>280016.92</v>
      </c>
      <c r="I58" s="127">
        <v>133608</v>
      </c>
      <c r="J58" s="127">
        <v>0</v>
      </c>
      <c r="K58" s="127">
        <v>0</v>
      </c>
      <c r="L58" s="127">
        <v>575971.72</v>
      </c>
      <c r="M58" s="127">
        <v>113200</v>
      </c>
      <c r="N58" s="127">
        <v>993251.8</v>
      </c>
      <c r="O58" s="127">
        <v>0</v>
      </c>
      <c r="P58" s="127">
        <v>0</v>
      </c>
      <c r="Q58" s="127">
        <v>0</v>
      </c>
      <c r="R58" s="127">
        <v>0</v>
      </c>
      <c r="S58" s="127">
        <v>0</v>
      </c>
      <c r="T58" s="127">
        <v>0</v>
      </c>
      <c r="U58" s="127">
        <v>2096048.44</v>
      </c>
    </row>
    <row r="59" spans="1:21" ht="12.75" customHeight="1" x14ac:dyDescent="0.3">
      <c r="A59" s="223" t="s">
        <v>91</v>
      </c>
      <c r="B59" s="226" t="s">
        <v>279</v>
      </c>
      <c r="C59" s="133" t="s">
        <v>204</v>
      </c>
      <c r="D59" s="134" t="s">
        <v>280</v>
      </c>
      <c r="E59" s="132" t="s">
        <v>281</v>
      </c>
      <c r="F59" s="223" t="s">
        <v>159</v>
      </c>
      <c r="G59" s="229"/>
      <c r="H59" s="126">
        <v>19652.39</v>
      </c>
      <c r="I59" s="126">
        <v>0</v>
      </c>
      <c r="J59" s="126">
        <v>0</v>
      </c>
      <c r="K59" s="126">
        <v>0</v>
      </c>
      <c r="L59" s="126">
        <v>0</v>
      </c>
      <c r="M59" s="126">
        <v>0</v>
      </c>
      <c r="N59" s="126">
        <v>0</v>
      </c>
      <c r="O59" s="126">
        <v>0</v>
      </c>
      <c r="P59" s="126">
        <v>0</v>
      </c>
      <c r="Q59" s="126">
        <v>0</v>
      </c>
      <c r="R59" s="126">
        <v>0</v>
      </c>
      <c r="S59" s="126">
        <v>0</v>
      </c>
      <c r="T59" s="126">
        <v>0</v>
      </c>
      <c r="U59" s="126">
        <v>19652.39</v>
      </c>
    </row>
    <row r="60" spans="1:21" ht="12.75" customHeight="1" x14ac:dyDescent="0.3">
      <c r="A60" s="224"/>
      <c r="B60" s="227"/>
      <c r="C60" s="133" t="s">
        <v>204</v>
      </c>
      <c r="D60" s="134" t="s">
        <v>282</v>
      </c>
      <c r="E60" s="132" t="s">
        <v>283</v>
      </c>
      <c r="F60" s="223" t="s">
        <v>159</v>
      </c>
      <c r="G60" s="229"/>
      <c r="H60" s="126">
        <v>770</v>
      </c>
      <c r="I60" s="126">
        <v>0</v>
      </c>
      <c r="J60" s="126">
        <v>0</v>
      </c>
      <c r="K60" s="126">
        <v>0</v>
      </c>
      <c r="L60" s="126">
        <v>0</v>
      </c>
      <c r="M60" s="126">
        <v>0</v>
      </c>
      <c r="N60" s="126">
        <v>0</v>
      </c>
      <c r="O60" s="126">
        <v>0</v>
      </c>
      <c r="P60" s="126">
        <v>0</v>
      </c>
      <c r="Q60" s="126">
        <v>0</v>
      </c>
      <c r="R60" s="126">
        <v>0</v>
      </c>
      <c r="S60" s="126">
        <v>0</v>
      </c>
      <c r="T60" s="126">
        <v>0</v>
      </c>
      <c r="U60" s="126">
        <v>770</v>
      </c>
    </row>
    <row r="61" spans="1:21" ht="12.75" customHeight="1" x14ac:dyDescent="0.3">
      <c r="A61" s="224"/>
      <c r="B61" s="227"/>
      <c r="C61" s="133" t="s">
        <v>204</v>
      </c>
      <c r="D61" s="134" t="s">
        <v>284</v>
      </c>
      <c r="E61" s="132" t="s">
        <v>285</v>
      </c>
      <c r="F61" s="223" t="s">
        <v>159</v>
      </c>
      <c r="G61" s="229"/>
      <c r="H61" s="126">
        <v>0</v>
      </c>
      <c r="I61" s="126">
        <v>0</v>
      </c>
      <c r="J61" s="126">
        <v>0</v>
      </c>
      <c r="K61" s="126">
        <v>0</v>
      </c>
      <c r="L61" s="126">
        <v>0</v>
      </c>
      <c r="M61" s="126">
        <v>0</v>
      </c>
      <c r="N61" s="126">
        <v>0</v>
      </c>
      <c r="O61" s="126">
        <v>0</v>
      </c>
      <c r="P61" s="126">
        <v>0</v>
      </c>
      <c r="Q61" s="126">
        <v>0</v>
      </c>
      <c r="R61" s="126">
        <v>0</v>
      </c>
      <c r="S61" s="126">
        <v>0</v>
      </c>
      <c r="T61" s="126">
        <v>0</v>
      </c>
      <c r="U61" s="126">
        <v>0</v>
      </c>
    </row>
    <row r="62" spans="1:21" ht="12.75" customHeight="1" x14ac:dyDescent="0.3">
      <c r="A62" s="224"/>
      <c r="B62" s="227"/>
      <c r="C62" s="133" t="s">
        <v>204</v>
      </c>
      <c r="D62" s="134" t="s">
        <v>286</v>
      </c>
      <c r="E62" s="132" t="s">
        <v>287</v>
      </c>
      <c r="F62" s="223" t="s">
        <v>159</v>
      </c>
      <c r="G62" s="229"/>
      <c r="H62" s="126">
        <v>2372</v>
      </c>
      <c r="I62" s="126">
        <v>0</v>
      </c>
      <c r="J62" s="126">
        <v>0</v>
      </c>
      <c r="K62" s="126">
        <v>0</v>
      </c>
      <c r="L62" s="126">
        <v>0</v>
      </c>
      <c r="M62" s="126">
        <v>0</v>
      </c>
      <c r="N62" s="126">
        <v>0</v>
      </c>
      <c r="O62" s="126">
        <v>0</v>
      </c>
      <c r="P62" s="126">
        <v>0</v>
      </c>
      <c r="Q62" s="126">
        <v>0</v>
      </c>
      <c r="R62" s="126">
        <v>0</v>
      </c>
      <c r="S62" s="126">
        <v>0</v>
      </c>
      <c r="T62" s="126">
        <v>0</v>
      </c>
      <c r="U62" s="126">
        <v>2372</v>
      </c>
    </row>
    <row r="63" spans="1:21" ht="12.75" customHeight="1" x14ac:dyDescent="0.3">
      <c r="A63" s="224"/>
      <c r="B63" s="227"/>
      <c r="C63" s="133" t="s">
        <v>204</v>
      </c>
      <c r="D63" s="134" t="s">
        <v>288</v>
      </c>
      <c r="E63" s="132" t="s">
        <v>289</v>
      </c>
      <c r="F63" s="223" t="s">
        <v>159</v>
      </c>
      <c r="G63" s="229"/>
      <c r="H63" s="126">
        <v>5210.8999999999996</v>
      </c>
      <c r="I63" s="126">
        <v>0</v>
      </c>
      <c r="J63" s="126">
        <v>0</v>
      </c>
      <c r="K63" s="126">
        <v>0</v>
      </c>
      <c r="L63" s="126">
        <v>0</v>
      </c>
      <c r="M63" s="126">
        <v>0</v>
      </c>
      <c r="N63" s="126">
        <v>0</v>
      </c>
      <c r="O63" s="126">
        <v>0</v>
      </c>
      <c r="P63" s="126">
        <v>0</v>
      </c>
      <c r="Q63" s="126">
        <v>0</v>
      </c>
      <c r="R63" s="126">
        <v>0</v>
      </c>
      <c r="S63" s="126">
        <v>0</v>
      </c>
      <c r="T63" s="126">
        <v>0</v>
      </c>
      <c r="U63" s="126">
        <v>5210.8999999999996</v>
      </c>
    </row>
    <row r="64" spans="1:21" ht="15" x14ac:dyDescent="0.3">
      <c r="A64" s="225"/>
      <c r="B64" s="228"/>
      <c r="C64" s="230" t="s">
        <v>220</v>
      </c>
      <c r="D64" s="229"/>
      <c r="E64" s="229"/>
      <c r="F64" s="229"/>
      <c r="G64" s="229"/>
      <c r="H64" s="127">
        <v>28005.29</v>
      </c>
      <c r="I64" s="127">
        <v>0</v>
      </c>
      <c r="J64" s="127">
        <v>0</v>
      </c>
      <c r="K64" s="127">
        <v>0</v>
      </c>
      <c r="L64" s="127">
        <v>0</v>
      </c>
      <c r="M64" s="127">
        <v>0</v>
      </c>
      <c r="N64" s="127">
        <v>0</v>
      </c>
      <c r="O64" s="127">
        <v>0</v>
      </c>
      <c r="P64" s="127">
        <v>0</v>
      </c>
      <c r="Q64" s="127">
        <v>0</v>
      </c>
      <c r="R64" s="127">
        <v>0</v>
      </c>
      <c r="S64" s="127">
        <v>0</v>
      </c>
      <c r="T64" s="127">
        <v>0</v>
      </c>
      <c r="U64" s="127">
        <v>28005.29</v>
      </c>
    </row>
    <row r="65" spans="1:21" ht="15" x14ac:dyDescent="0.3">
      <c r="A65" s="230" t="s">
        <v>221</v>
      </c>
      <c r="B65" s="231"/>
      <c r="C65" s="231"/>
      <c r="D65" s="231"/>
      <c r="E65" s="231"/>
      <c r="F65" s="231"/>
      <c r="G65" s="231"/>
      <c r="H65" s="127">
        <v>291330.90999999997</v>
      </c>
      <c r="I65" s="127">
        <v>0</v>
      </c>
      <c r="J65" s="127">
        <v>0</v>
      </c>
      <c r="K65" s="127">
        <v>0</v>
      </c>
      <c r="L65" s="127">
        <v>0</v>
      </c>
      <c r="M65" s="127">
        <v>0</v>
      </c>
      <c r="N65" s="127">
        <v>0</v>
      </c>
      <c r="O65" s="127">
        <v>0</v>
      </c>
      <c r="P65" s="127">
        <v>0</v>
      </c>
      <c r="Q65" s="127">
        <v>0</v>
      </c>
      <c r="R65" s="127">
        <v>0</v>
      </c>
      <c r="S65" s="127">
        <v>0</v>
      </c>
      <c r="T65" s="127">
        <v>0</v>
      </c>
      <c r="U65" s="127">
        <v>291330.90999999997</v>
      </c>
    </row>
    <row r="66" spans="1:21" ht="12.75" customHeight="1" x14ac:dyDescent="0.3">
      <c r="A66" s="223" t="s">
        <v>93</v>
      </c>
      <c r="B66" s="226" t="s">
        <v>290</v>
      </c>
      <c r="C66" s="133" t="s">
        <v>204</v>
      </c>
      <c r="D66" s="134" t="s">
        <v>291</v>
      </c>
      <c r="E66" s="132" t="s">
        <v>292</v>
      </c>
      <c r="F66" s="223" t="s">
        <v>159</v>
      </c>
      <c r="G66" s="229"/>
      <c r="H66" s="126">
        <v>0</v>
      </c>
      <c r="I66" s="126">
        <v>0</v>
      </c>
      <c r="J66" s="126">
        <v>0</v>
      </c>
      <c r="K66" s="126">
        <v>0</v>
      </c>
      <c r="L66" s="126">
        <v>0</v>
      </c>
      <c r="M66" s="126">
        <v>0</v>
      </c>
      <c r="N66" s="126">
        <v>0</v>
      </c>
      <c r="O66" s="126">
        <v>0</v>
      </c>
      <c r="P66" s="126">
        <v>0</v>
      </c>
      <c r="Q66" s="126">
        <v>0</v>
      </c>
      <c r="R66" s="126">
        <v>0</v>
      </c>
      <c r="S66" s="126">
        <v>0</v>
      </c>
      <c r="T66" s="126">
        <v>0</v>
      </c>
      <c r="U66" s="126">
        <v>0</v>
      </c>
    </row>
    <row r="67" spans="1:21" ht="12.75" customHeight="1" x14ac:dyDescent="0.3">
      <c r="A67" s="224"/>
      <c r="B67" s="227"/>
      <c r="C67" s="133" t="s">
        <v>204</v>
      </c>
      <c r="D67" s="134" t="s">
        <v>293</v>
      </c>
      <c r="E67" s="132" t="s">
        <v>294</v>
      </c>
      <c r="F67" s="223" t="s">
        <v>159</v>
      </c>
      <c r="G67" s="229"/>
      <c r="H67" s="126">
        <v>0</v>
      </c>
      <c r="I67" s="126">
        <v>0</v>
      </c>
      <c r="J67" s="126">
        <v>0</v>
      </c>
      <c r="K67" s="126">
        <v>0</v>
      </c>
      <c r="L67" s="126">
        <v>0</v>
      </c>
      <c r="M67" s="126">
        <v>0</v>
      </c>
      <c r="N67" s="126">
        <v>18090</v>
      </c>
      <c r="O67" s="126">
        <v>0</v>
      </c>
      <c r="P67" s="126">
        <v>0</v>
      </c>
      <c r="Q67" s="126">
        <v>0</v>
      </c>
      <c r="R67" s="126">
        <v>0</v>
      </c>
      <c r="S67" s="126">
        <v>0</v>
      </c>
      <c r="T67" s="126">
        <v>0</v>
      </c>
      <c r="U67" s="126">
        <v>18090</v>
      </c>
    </row>
    <row r="68" spans="1:21" ht="15" x14ac:dyDescent="0.3">
      <c r="A68" s="225"/>
      <c r="B68" s="228"/>
      <c r="C68" s="230" t="s">
        <v>220</v>
      </c>
      <c r="D68" s="229"/>
      <c r="E68" s="229"/>
      <c r="F68" s="229"/>
      <c r="G68" s="229"/>
      <c r="H68" s="127">
        <v>0</v>
      </c>
      <c r="I68" s="127">
        <v>0</v>
      </c>
      <c r="J68" s="127">
        <v>0</v>
      </c>
      <c r="K68" s="127">
        <v>0</v>
      </c>
      <c r="L68" s="127">
        <v>0</v>
      </c>
      <c r="M68" s="127">
        <v>0</v>
      </c>
      <c r="N68" s="127">
        <v>18090</v>
      </c>
      <c r="O68" s="127">
        <v>0</v>
      </c>
      <c r="P68" s="127">
        <v>0</v>
      </c>
      <c r="Q68" s="127">
        <v>0</v>
      </c>
      <c r="R68" s="127">
        <v>0</v>
      </c>
      <c r="S68" s="127">
        <v>0</v>
      </c>
      <c r="T68" s="127">
        <v>0</v>
      </c>
      <c r="U68" s="127">
        <v>18090</v>
      </c>
    </row>
    <row r="69" spans="1:21" ht="15" customHeight="1" x14ac:dyDescent="0.3">
      <c r="A69" s="230" t="s">
        <v>221</v>
      </c>
      <c r="B69" s="231"/>
      <c r="C69" s="231"/>
      <c r="D69" s="231"/>
      <c r="E69" s="231"/>
      <c r="F69" s="231"/>
      <c r="G69" s="231"/>
      <c r="H69" s="127">
        <v>36950</v>
      </c>
      <c r="I69" s="127">
        <v>21650</v>
      </c>
      <c r="J69" s="127">
        <v>0</v>
      </c>
      <c r="K69" s="127">
        <v>0</v>
      </c>
      <c r="L69" s="127">
        <v>0</v>
      </c>
      <c r="M69" s="127">
        <v>0</v>
      </c>
      <c r="N69" s="127">
        <v>58156.4</v>
      </c>
      <c r="O69" s="127">
        <v>0</v>
      </c>
      <c r="P69" s="127">
        <v>0</v>
      </c>
      <c r="Q69" s="127">
        <v>0</v>
      </c>
      <c r="R69" s="127">
        <v>0</v>
      </c>
      <c r="S69" s="127">
        <v>0</v>
      </c>
      <c r="T69" s="127">
        <v>0</v>
      </c>
      <c r="U69" s="127">
        <v>116756.4</v>
      </c>
    </row>
    <row r="70" spans="1:21" ht="12.75" customHeight="1" x14ac:dyDescent="0.3">
      <c r="A70" s="223" t="s">
        <v>95</v>
      </c>
      <c r="B70" s="226" t="s">
        <v>295</v>
      </c>
      <c r="C70" s="133" t="s">
        <v>204</v>
      </c>
      <c r="D70" s="134" t="s">
        <v>164</v>
      </c>
      <c r="E70" s="132" t="s">
        <v>296</v>
      </c>
      <c r="F70" s="223" t="s">
        <v>159</v>
      </c>
      <c r="G70" s="229"/>
      <c r="H70" s="126">
        <v>0</v>
      </c>
      <c r="I70" s="126">
        <v>0</v>
      </c>
      <c r="J70" s="126">
        <v>0</v>
      </c>
      <c r="K70" s="126">
        <v>0</v>
      </c>
      <c r="L70" s="126">
        <v>0</v>
      </c>
      <c r="M70" s="126">
        <v>0</v>
      </c>
      <c r="N70" s="126">
        <v>0</v>
      </c>
      <c r="O70" s="126">
        <v>0</v>
      </c>
      <c r="P70" s="126">
        <v>0</v>
      </c>
      <c r="Q70" s="126">
        <v>0</v>
      </c>
      <c r="R70" s="126">
        <v>0</v>
      </c>
      <c r="S70" s="126">
        <v>0</v>
      </c>
      <c r="T70" s="126">
        <v>0</v>
      </c>
      <c r="U70" s="126">
        <v>0</v>
      </c>
    </row>
    <row r="71" spans="1:21" ht="15" x14ac:dyDescent="0.3">
      <c r="A71" s="225"/>
      <c r="B71" s="228"/>
      <c r="C71" s="230" t="s">
        <v>220</v>
      </c>
      <c r="D71" s="229"/>
      <c r="E71" s="229"/>
      <c r="F71" s="229"/>
      <c r="G71" s="229"/>
      <c r="H71" s="127">
        <v>0</v>
      </c>
      <c r="I71" s="127">
        <v>0</v>
      </c>
      <c r="J71" s="127">
        <v>0</v>
      </c>
      <c r="K71" s="127">
        <v>0</v>
      </c>
      <c r="L71" s="127">
        <v>0</v>
      </c>
      <c r="M71" s="127">
        <v>0</v>
      </c>
      <c r="N71" s="127">
        <v>0</v>
      </c>
      <c r="O71" s="127">
        <v>0</v>
      </c>
      <c r="P71" s="127">
        <v>0</v>
      </c>
      <c r="Q71" s="127">
        <v>0</v>
      </c>
      <c r="R71" s="127">
        <v>0</v>
      </c>
      <c r="S71" s="127">
        <v>0</v>
      </c>
      <c r="T71" s="127">
        <v>0</v>
      </c>
      <c r="U71" s="127">
        <v>0</v>
      </c>
    </row>
    <row r="72" spans="1:21" ht="15" x14ac:dyDescent="0.3">
      <c r="A72" s="230" t="s">
        <v>221</v>
      </c>
      <c r="B72" s="231"/>
      <c r="C72" s="231"/>
      <c r="D72" s="231"/>
      <c r="E72" s="231"/>
      <c r="F72" s="231"/>
      <c r="G72" s="231"/>
      <c r="H72" s="127">
        <v>0</v>
      </c>
      <c r="I72" s="127">
        <v>0</v>
      </c>
      <c r="J72" s="127">
        <v>0</v>
      </c>
      <c r="K72" s="127">
        <v>0</v>
      </c>
      <c r="L72" s="127">
        <v>0</v>
      </c>
      <c r="M72" s="127">
        <v>0</v>
      </c>
      <c r="N72" s="127">
        <v>0</v>
      </c>
      <c r="O72" s="127">
        <v>1639000</v>
      </c>
      <c r="P72" s="127">
        <v>0</v>
      </c>
      <c r="Q72" s="127">
        <v>0</v>
      </c>
      <c r="R72" s="127">
        <v>0</v>
      </c>
      <c r="S72" s="127">
        <v>0</v>
      </c>
      <c r="T72" s="127">
        <v>0</v>
      </c>
      <c r="U72" s="127">
        <v>1639000</v>
      </c>
    </row>
    <row r="73" spans="1:21" ht="12.75" customHeight="1" x14ac:dyDescent="0.3">
      <c r="A73" s="223" t="s">
        <v>97</v>
      </c>
      <c r="B73" s="226" t="s">
        <v>297</v>
      </c>
      <c r="C73" s="133" t="s">
        <v>204</v>
      </c>
      <c r="D73" s="134" t="s">
        <v>298</v>
      </c>
      <c r="E73" s="132" t="s">
        <v>299</v>
      </c>
      <c r="F73" s="223" t="s">
        <v>159</v>
      </c>
      <c r="G73" s="229"/>
      <c r="H73" s="126">
        <v>0</v>
      </c>
      <c r="I73" s="126">
        <v>0</v>
      </c>
      <c r="J73" s="126">
        <v>0</v>
      </c>
      <c r="K73" s="126">
        <v>0</v>
      </c>
      <c r="L73" s="126">
        <v>0</v>
      </c>
      <c r="M73" s="126">
        <v>0</v>
      </c>
      <c r="N73" s="126">
        <v>0</v>
      </c>
      <c r="O73" s="126">
        <v>0</v>
      </c>
      <c r="P73" s="126">
        <v>0</v>
      </c>
      <c r="Q73" s="126">
        <v>0</v>
      </c>
      <c r="R73" s="126">
        <v>0</v>
      </c>
      <c r="S73" s="126">
        <v>0</v>
      </c>
      <c r="T73" s="126">
        <v>0</v>
      </c>
      <c r="U73" s="126">
        <v>0</v>
      </c>
    </row>
    <row r="74" spans="1:21" ht="12.75" customHeight="1" x14ac:dyDescent="0.3">
      <c r="A74" s="224"/>
      <c r="B74" s="227"/>
      <c r="C74" s="133" t="s">
        <v>204</v>
      </c>
      <c r="D74" s="134" t="s">
        <v>300</v>
      </c>
      <c r="E74" s="132" t="s">
        <v>301</v>
      </c>
      <c r="F74" s="223" t="s">
        <v>159</v>
      </c>
      <c r="G74" s="229"/>
      <c r="H74" s="126">
        <v>0</v>
      </c>
      <c r="I74" s="126">
        <v>0</v>
      </c>
      <c r="J74" s="126">
        <v>0</v>
      </c>
      <c r="K74" s="126">
        <v>0</v>
      </c>
      <c r="L74" s="126">
        <v>0</v>
      </c>
      <c r="M74" s="126">
        <v>0</v>
      </c>
      <c r="N74" s="126">
        <v>0</v>
      </c>
      <c r="O74" s="126">
        <v>0</v>
      </c>
      <c r="P74" s="126">
        <v>0</v>
      </c>
      <c r="Q74" s="126">
        <v>0</v>
      </c>
      <c r="R74" s="126">
        <v>0</v>
      </c>
      <c r="S74" s="126">
        <v>60000</v>
      </c>
      <c r="T74" s="126">
        <v>0</v>
      </c>
      <c r="U74" s="126">
        <v>60000</v>
      </c>
    </row>
    <row r="75" spans="1:21" ht="12.75" customHeight="1" x14ac:dyDescent="0.3">
      <c r="A75" s="224"/>
      <c r="B75" s="227"/>
      <c r="C75" s="133" t="s">
        <v>204</v>
      </c>
      <c r="D75" s="134" t="s">
        <v>302</v>
      </c>
      <c r="E75" s="132" t="s">
        <v>303</v>
      </c>
      <c r="F75" s="223" t="s">
        <v>159</v>
      </c>
      <c r="G75" s="229"/>
      <c r="H75" s="126">
        <v>0</v>
      </c>
      <c r="I75" s="126">
        <v>0</v>
      </c>
      <c r="J75" s="126">
        <v>0</v>
      </c>
      <c r="K75" s="126">
        <v>0</v>
      </c>
      <c r="L75" s="126">
        <v>0</v>
      </c>
      <c r="M75" s="126">
        <v>0</v>
      </c>
      <c r="N75" s="126">
        <v>0</v>
      </c>
      <c r="O75" s="126">
        <v>0</v>
      </c>
      <c r="P75" s="126">
        <v>0</v>
      </c>
      <c r="Q75" s="126">
        <v>0</v>
      </c>
      <c r="R75" s="126">
        <v>0</v>
      </c>
      <c r="S75" s="126">
        <v>0</v>
      </c>
      <c r="T75" s="126">
        <v>0</v>
      </c>
      <c r="U75" s="126">
        <v>0</v>
      </c>
    </row>
    <row r="76" spans="1:21" ht="15" x14ac:dyDescent="0.3">
      <c r="A76" s="225"/>
      <c r="B76" s="228"/>
      <c r="C76" s="230" t="s">
        <v>220</v>
      </c>
      <c r="D76" s="229"/>
      <c r="E76" s="229"/>
      <c r="F76" s="229"/>
      <c r="G76" s="229"/>
      <c r="H76" s="127">
        <v>0</v>
      </c>
      <c r="I76" s="127">
        <v>0</v>
      </c>
      <c r="J76" s="127">
        <v>0</v>
      </c>
      <c r="K76" s="127">
        <v>0</v>
      </c>
      <c r="L76" s="127">
        <v>0</v>
      </c>
      <c r="M76" s="127">
        <v>0</v>
      </c>
      <c r="N76" s="127">
        <v>0</v>
      </c>
      <c r="O76" s="127">
        <v>0</v>
      </c>
      <c r="P76" s="127">
        <v>0</v>
      </c>
      <c r="Q76" s="127">
        <v>0</v>
      </c>
      <c r="R76" s="127">
        <v>0</v>
      </c>
      <c r="S76" s="127">
        <v>60000</v>
      </c>
      <c r="T76" s="127">
        <v>0</v>
      </c>
      <c r="U76" s="127">
        <v>60000</v>
      </c>
    </row>
    <row r="77" spans="1:21" ht="15" x14ac:dyDescent="0.3">
      <c r="A77" s="230" t="s">
        <v>221</v>
      </c>
      <c r="B77" s="231"/>
      <c r="C77" s="231"/>
      <c r="D77" s="231"/>
      <c r="E77" s="231"/>
      <c r="F77" s="231"/>
      <c r="G77" s="231"/>
      <c r="H77" s="127">
        <v>30000</v>
      </c>
      <c r="I77" s="127">
        <v>0</v>
      </c>
      <c r="J77" s="127">
        <v>0</v>
      </c>
      <c r="K77" s="127">
        <v>0</v>
      </c>
      <c r="L77" s="127">
        <v>1574000</v>
      </c>
      <c r="M77" s="127">
        <v>20000</v>
      </c>
      <c r="N77" s="127">
        <v>0</v>
      </c>
      <c r="O77" s="127">
        <v>0</v>
      </c>
      <c r="P77" s="127">
        <v>0</v>
      </c>
      <c r="Q77" s="127">
        <v>21000</v>
      </c>
      <c r="R77" s="127">
        <v>0</v>
      </c>
      <c r="S77" s="127">
        <v>63000</v>
      </c>
      <c r="T77" s="127">
        <v>0</v>
      </c>
      <c r="U77" s="127">
        <v>1708000</v>
      </c>
    </row>
    <row r="78" spans="1:21" ht="15" customHeight="1" x14ac:dyDescent="0.3">
      <c r="A78" s="230" t="s">
        <v>304</v>
      </c>
      <c r="B78" s="231"/>
      <c r="C78" s="231"/>
      <c r="D78" s="231"/>
      <c r="E78" s="231"/>
      <c r="F78" s="231"/>
      <c r="G78" s="231"/>
      <c r="H78" s="127">
        <v>764411.85</v>
      </c>
      <c r="I78" s="127">
        <v>272704</v>
      </c>
      <c r="J78" s="127">
        <v>7000</v>
      </c>
      <c r="K78" s="127">
        <v>31195</v>
      </c>
      <c r="L78" s="127">
        <v>220338.92</v>
      </c>
      <c r="M78" s="127">
        <v>0</v>
      </c>
      <c r="N78" s="127">
        <v>512625</v>
      </c>
      <c r="O78" s="127">
        <v>0</v>
      </c>
      <c r="P78" s="127">
        <v>0</v>
      </c>
      <c r="Q78" s="127">
        <v>0</v>
      </c>
      <c r="R78" s="127">
        <v>0</v>
      </c>
      <c r="S78" s="127">
        <v>60000</v>
      </c>
      <c r="T78" s="127">
        <v>1078656</v>
      </c>
      <c r="U78" s="127">
        <v>2946930.77</v>
      </c>
    </row>
    <row r="79" spans="1:21" ht="15" customHeight="1" x14ac:dyDescent="0.3">
      <c r="A79" s="230" t="s">
        <v>305</v>
      </c>
      <c r="B79" s="231"/>
      <c r="C79" s="231"/>
      <c r="D79" s="231"/>
      <c r="E79" s="231"/>
      <c r="F79" s="231"/>
      <c r="G79" s="231"/>
      <c r="H79" s="127">
        <v>6867674.5800000001</v>
      </c>
      <c r="I79" s="127">
        <v>2211599</v>
      </c>
      <c r="J79" s="127">
        <v>9000</v>
      </c>
      <c r="K79" s="127">
        <v>371820</v>
      </c>
      <c r="L79" s="127">
        <v>2442962.7200000002</v>
      </c>
      <c r="M79" s="127">
        <v>133200</v>
      </c>
      <c r="N79" s="127">
        <v>2938259</v>
      </c>
      <c r="O79" s="127">
        <v>1639000</v>
      </c>
      <c r="P79" s="127">
        <v>1134.7</v>
      </c>
      <c r="Q79" s="127">
        <v>21000</v>
      </c>
      <c r="R79" s="127">
        <v>504497</v>
      </c>
      <c r="S79" s="127">
        <v>313170</v>
      </c>
      <c r="T79" s="127">
        <v>13624042</v>
      </c>
      <c r="U79" s="127">
        <v>31077359</v>
      </c>
    </row>
    <row r="80" spans="1:21" ht="0" hidden="1" customHeight="1" x14ac:dyDescent="0.3"/>
  </sheetData>
  <mergeCells count="120">
    <mergeCell ref="A1:E1"/>
    <mergeCell ref="H6:I7"/>
    <mergeCell ref="J6:J7"/>
    <mergeCell ref="K6:L7"/>
    <mergeCell ref="G7:G9"/>
    <mergeCell ref="H8:I8"/>
    <mergeCell ref="K8:L8"/>
    <mergeCell ref="F6:G6"/>
    <mergeCell ref="A2:U2"/>
    <mergeCell ref="A3:U3"/>
    <mergeCell ref="A4:U4"/>
    <mergeCell ref="M6:M7"/>
    <mergeCell ref="N6:O7"/>
    <mergeCell ref="P6:P7"/>
    <mergeCell ref="Q6:S7"/>
    <mergeCell ref="T6:T7"/>
    <mergeCell ref="U6:U13"/>
    <mergeCell ref="N8:O8"/>
    <mergeCell ref="Q8:S8"/>
    <mergeCell ref="N9:N12"/>
    <mergeCell ref="O9:O12"/>
    <mergeCell ref="P9:P12"/>
    <mergeCell ref="Q9:Q12"/>
    <mergeCell ref="R9:R12"/>
    <mergeCell ref="A13:B13"/>
    <mergeCell ref="F17:G17"/>
    <mergeCell ref="F18:G18"/>
    <mergeCell ref="F15:G15"/>
    <mergeCell ref="F16:G16"/>
    <mergeCell ref="C21:G21"/>
    <mergeCell ref="S9:S12"/>
    <mergeCell ref="T9:T12"/>
    <mergeCell ref="A11:B11"/>
    <mergeCell ref="H9:H12"/>
    <mergeCell ref="I9:I12"/>
    <mergeCell ref="J9:J12"/>
    <mergeCell ref="K9:K12"/>
    <mergeCell ref="L9:L12"/>
    <mergeCell ref="M9:M12"/>
    <mergeCell ref="A22:G22"/>
    <mergeCell ref="F19:G19"/>
    <mergeCell ref="F20:G20"/>
    <mergeCell ref="F24:G24"/>
    <mergeCell ref="F25:G25"/>
    <mergeCell ref="F23:G23"/>
    <mergeCell ref="A30:A35"/>
    <mergeCell ref="B30:B35"/>
    <mergeCell ref="F30:G30"/>
    <mergeCell ref="F27:G27"/>
    <mergeCell ref="C28:G28"/>
    <mergeCell ref="A23:A28"/>
    <mergeCell ref="B23:B28"/>
    <mergeCell ref="F26:G26"/>
    <mergeCell ref="A29:G29"/>
    <mergeCell ref="F31:G31"/>
    <mergeCell ref="F32:G32"/>
    <mergeCell ref="C35:G35"/>
    <mergeCell ref="A14:A21"/>
    <mergeCell ref="B14:B21"/>
    <mergeCell ref="F14:G14"/>
    <mergeCell ref="A36:G36"/>
    <mergeCell ref="F33:G33"/>
    <mergeCell ref="F34:G34"/>
    <mergeCell ref="A37:A41"/>
    <mergeCell ref="B37:B41"/>
    <mergeCell ref="F37:G37"/>
    <mergeCell ref="F40:G40"/>
    <mergeCell ref="C41:G41"/>
    <mergeCell ref="A42:G42"/>
    <mergeCell ref="F38:G38"/>
    <mergeCell ref="F39:G39"/>
    <mergeCell ref="A43:A47"/>
    <mergeCell ref="B43:B47"/>
    <mergeCell ref="F43:G43"/>
    <mergeCell ref="F46:G46"/>
    <mergeCell ref="C47:G47"/>
    <mergeCell ref="A48:G48"/>
    <mergeCell ref="F44:G44"/>
    <mergeCell ref="F45:G45"/>
    <mergeCell ref="A49:A57"/>
    <mergeCell ref="B49:B57"/>
    <mergeCell ref="F49:G49"/>
    <mergeCell ref="F52:G52"/>
    <mergeCell ref="F50:G50"/>
    <mergeCell ref="F51:G51"/>
    <mergeCell ref="F53:G53"/>
    <mergeCell ref="F54:G54"/>
    <mergeCell ref="C57:G57"/>
    <mergeCell ref="A58:G58"/>
    <mergeCell ref="F55:G55"/>
    <mergeCell ref="F56:G56"/>
    <mergeCell ref="F63:G63"/>
    <mergeCell ref="C64:G64"/>
    <mergeCell ref="F60:G60"/>
    <mergeCell ref="F61:G61"/>
    <mergeCell ref="F59:G59"/>
    <mergeCell ref="F62:G62"/>
    <mergeCell ref="F67:G67"/>
    <mergeCell ref="C68:G68"/>
    <mergeCell ref="A66:A68"/>
    <mergeCell ref="B66:B68"/>
    <mergeCell ref="F66:G66"/>
    <mergeCell ref="A59:A64"/>
    <mergeCell ref="B59:B64"/>
    <mergeCell ref="A65:G65"/>
    <mergeCell ref="A72:G72"/>
    <mergeCell ref="A69:G69"/>
    <mergeCell ref="A70:A71"/>
    <mergeCell ref="B70:B71"/>
    <mergeCell ref="F70:G70"/>
    <mergeCell ref="A73:A76"/>
    <mergeCell ref="B73:B76"/>
    <mergeCell ref="F73:G73"/>
    <mergeCell ref="C76:G76"/>
    <mergeCell ref="C71:G71"/>
    <mergeCell ref="F74:G74"/>
    <mergeCell ref="F75:G75"/>
    <mergeCell ref="A79:G79"/>
    <mergeCell ref="A77:G77"/>
    <mergeCell ref="A78:G78"/>
  </mergeCells>
  <pageMargins left="0.15748031496062992" right="0.15748031496062992" top="0.15748031496062992" bottom="0.15748031496062992" header="0.23622047244094491" footer="0.19685039370078741"/>
  <pageSetup paperSize="5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showGridLines="0" tabSelected="1" workbookViewId="0">
      <pane ySplit="2" topLeftCell="A3" activePane="bottomLeft" state="frozen"/>
      <selection pane="bottomLeft" activeCell="L8" sqref="L8:L14"/>
    </sheetView>
  </sheetViews>
  <sheetFormatPr defaultRowHeight="25.5" x14ac:dyDescent="0.7"/>
  <cols>
    <col min="1" max="1" width="15.75" style="18" customWidth="1"/>
    <col min="2" max="2" width="3.75" style="18" customWidth="1"/>
    <col min="3" max="3" width="5.75" style="18" customWidth="1"/>
    <col min="4" max="4" width="0.375" style="18" customWidth="1"/>
    <col min="5" max="5" width="16.625" style="18" customWidth="1"/>
    <col min="6" max="6" width="4.125" style="18" customWidth="1"/>
    <col min="7" max="7" width="0.75" style="18" customWidth="1"/>
    <col min="8" max="8" width="0.25" style="18" customWidth="1"/>
    <col min="9" max="9" width="9.625" style="18" customWidth="1"/>
    <col min="10" max="10" width="0.5" style="18" customWidth="1"/>
    <col min="11" max="11" width="16.125" style="18" customWidth="1"/>
    <col min="12" max="12" width="17.25" style="18" customWidth="1"/>
    <col min="13" max="13" width="3" style="18" customWidth="1"/>
    <col min="14" max="14" width="33.875" style="18" customWidth="1"/>
    <col min="15" max="15" width="13.875" style="18" customWidth="1"/>
    <col min="16" max="16" width="0.25" style="18" customWidth="1"/>
    <col min="17" max="16384" width="9" style="18"/>
  </cols>
  <sheetData>
    <row r="1" spans="1:16" x14ac:dyDescent="0.7">
      <c r="A1" s="165"/>
      <c r="B1" s="165"/>
      <c r="C1" s="165"/>
      <c r="D1" s="165"/>
      <c r="E1" s="165"/>
      <c r="F1" s="165"/>
      <c r="O1" s="91"/>
    </row>
    <row r="2" spans="1:16" x14ac:dyDescent="0.7">
      <c r="A2" s="278" t="s">
        <v>0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</row>
    <row r="3" spans="1:16" x14ac:dyDescent="0.7">
      <c r="A3" s="278" t="s">
        <v>306</v>
      </c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</row>
    <row r="4" spans="1:16" x14ac:dyDescent="0.7">
      <c r="A4" s="278" t="s">
        <v>308</v>
      </c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</row>
    <row r="5" spans="1:16" ht="18" customHeight="1" x14ac:dyDescent="0.7">
      <c r="A5" s="165"/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</row>
    <row r="6" spans="1:16" ht="0" hidden="1" customHeight="1" x14ac:dyDescent="0.7"/>
    <row r="7" spans="1:16" ht="2.65" customHeight="1" x14ac:dyDescent="0.7"/>
    <row r="8" spans="1:16" x14ac:dyDescent="0.7">
      <c r="A8" s="111"/>
      <c r="B8" s="112"/>
      <c r="C8" s="112"/>
      <c r="D8" s="112"/>
      <c r="E8" s="112"/>
      <c r="F8" s="266" t="s">
        <v>172</v>
      </c>
      <c r="G8" s="267"/>
      <c r="H8" s="267"/>
      <c r="I8" s="267"/>
      <c r="J8" s="113"/>
      <c r="K8" s="268" t="s">
        <v>162</v>
      </c>
      <c r="L8" s="168" t="s">
        <v>99</v>
      </c>
    </row>
    <row r="9" spans="1:16" x14ac:dyDescent="0.7">
      <c r="A9" s="114"/>
      <c r="B9" s="115"/>
      <c r="C9" s="115"/>
      <c r="D9" s="115"/>
      <c r="E9" s="115"/>
      <c r="F9" s="115"/>
      <c r="G9" s="115"/>
      <c r="H9" s="115"/>
      <c r="I9" s="115"/>
      <c r="J9" s="116"/>
      <c r="K9" s="269"/>
      <c r="L9" s="270"/>
    </row>
    <row r="10" spans="1:16" x14ac:dyDescent="0.7">
      <c r="A10" s="114"/>
      <c r="B10" s="115"/>
      <c r="C10" s="115"/>
      <c r="D10" s="115"/>
      <c r="E10" s="115"/>
      <c r="F10" s="115"/>
      <c r="G10" s="115"/>
      <c r="H10" s="115"/>
      <c r="I10" s="115"/>
      <c r="J10" s="116"/>
      <c r="K10" s="117" t="s">
        <v>177</v>
      </c>
      <c r="L10" s="270"/>
    </row>
    <row r="11" spans="1:16" x14ac:dyDescent="0.7">
      <c r="A11" s="114"/>
      <c r="B11" s="115"/>
      <c r="C11" s="115"/>
      <c r="D11" s="115"/>
      <c r="E11" s="115"/>
      <c r="F11" s="115"/>
      <c r="G11" s="115"/>
      <c r="H11" s="115"/>
      <c r="I11" s="115"/>
      <c r="J11" s="116"/>
      <c r="K11" s="272" t="s">
        <v>163</v>
      </c>
      <c r="L11" s="270"/>
    </row>
    <row r="12" spans="1:16" x14ac:dyDescent="0.7">
      <c r="A12" s="273"/>
      <c r="B12" s="274"/>
      <c r="C12" s="115"/>
      <c r="D12" s="115"/>
      <c r="E12" s="115"/>
      <c r="F12" s="115"/>
      <c r="G12" s="115"/>
      <c r="H12" s="115"/>
      <c r="I12" s="115"/>
      <c r="J12" s="116"/>
      <c r="K12" s="269"/>
      <c r="L12" s="270"/>
    </row>
    <row r="13" spans="1:16" x14ac:dyDescent="0.7">
      <c r="A13" s="273"/>
      <c r="B13" s="274"/>
      <c r="C13" s="115"/>
      <c r="D13" s="115"/>
      <c r="E13" s="115"/>
      <c r="F13" s="115"/>
      <c r="G13" s="115"/>
      <c r="H13" s="115"/>
      <c r="I13" s="115"/>
      <c r="J13" s="116"/>
      <c r="K13" s="275" t="s">
        <v>198</v>
      </c>
      <c r="L13" s="270"/>
    </row>
    <row r="14" spans="1:16" ht="28.5" customHeight="1" x14ac:dyDescent="0.7">
      <c r="A14" s="276" t="s">
        <v>485</v>
      </c>
      <c r="B14" s="277"/>
      <c r="C14" s="118"/>
      <c r="D14" s="118"/>
      <c r="E14" s="118"/>
      <c r="F14" s="118"/>
      <c r="G14" s="118"/>
      <c r="H14" s="118"/>
      <c r="I14" s="118"/>
      <c r="J14" s="119"/>
      <c r="K14" s="271"/>
      <c r="L14" s="271"/>
    </row>
    <row r="15" spans="1:16" x14ac:dyDescent="0.7">
      <c r="A15" s="256" t="s">
        <v>95</v>
      </c>
      <c r="B15" s="258" t="s">
        <v>295</v>
      </c>
      <c r="C15" s="259"/>
      <c r="D15" s="138" t="s">
        <v>204</v>
      </c>
      <c r="E15" s="262" t="s">
        <v>164</v>
      </c>
      <c r="F15" s="175"/>
      <c r="G15" s="175"/>
      <c r="H15" s="263"/>
      <c r="I15" s="264" t="s">
        <v>296</v>
      </c>
      <c r="J15" s="169"/>
      <c r="K15" s="139">
        <v>438000</v>
      </c>
      <c r="L15" s="139">
        <v>438000</v>
      </c>
    </row>
    <row r="16" spans="1:16" x14ac:dyDescent="0.7">
      <c r="A16" s="257"/>
      <c r="B16" s="260"/>
      <c r="C16" s="261"/>
      <c r="D16" s="265" t="s">
        <v>220</v>
      </c>
      <c r="E16" s="175"/>
      <c r="F16" s="175"/>
      <c r="G16" s="175"/>
      <c r="H16" s="175"/>
      <c r="I16" s="175"/>
      <c r="J16" s="169"/>
      <c r="K16" s="139">
        <v>438000</v>
      </c>
      <c r="L16" s="139">
        <v>438000</v>
      </c>
    </row>
    <row r="17" spans="1:12" x14ac:dyDescent="0.7">
      <c r="A17" s="265" t="s">
        <v>221</v>
      </c>
      <c r="B17" s="175"/>
      <c r="C17" s="175"/>
      <c r="D17" s="175"/>
      <c r="E17" s="175"/>
      <c r="F17" s="175"/>
      <c r="G17" s="175"/>
      <c r="H17" s="175"/>
      <c r="I17" s="175"/>
      <c r="J17" s="169"/>
      <c r="K17" s="139">
        <v>1954232.61</v>
      </c>
      <c r="L17" s="139">
        <v>1954232.61</v>
      </c>
    </row>
    <row r="18" spans="1:12" ht="0" hidden="1" customHeight="1" x14ac:dyDescent="0.7">
      <c r="A18" s="141"/>
    </row>
    <row r="19" spans="1:12" ht="2.85" customHeight="1" x14ac:dyDescent="0.7">
      <c r="A19" s="141"/>
    </row>
    <row r="20" spans="1:12" x14ac:dyDescent="0.7">
      <c r="A20" s="141"/>
      <c r="L20" s="254" t="s">
        <v>204</v>
      </c>
    </row>
    <row r="21" spans="1:12" x14ac:dyDescent="0.7">
      <c r="A21" s="141"/>
      <c r="L21" s="165"/>
    </row>
    <row r="22" spans="1:12" x14ac:dyDescent="0.7">
      <c r="A22" s="255"/>
      <c r="B22" s="175"/>
      <c r="C22" s="175"/>
      <c r="D22" s="175"/>
      <c r="E22" s="175"/>
      <c r="F22" s="175"/>
      <c r="G22" s="175"/>
      <c r="H22" s="175"/>
      <c r="I22" s="175"/>
      <c r="J22" s="169"/>
      <c r="K22" s="140">
        <v>438000</v>
      </c>
      <c r="L22" s="140">
        <v>438000</v>
      </c>
    </row>
    <row r="23" spans="1:12" x14ac:dyDescent="0.7">
      <c r="A23" s="255"/>
      <c r="B23" s="175"/>
      <c r="C23" s="175"/>
      <c r="D23" s="175"/>
      <c r="E23" s="175"/>
      <c r="F23" s="175"/>
      <c r="G23" s="175"/>
      <c r="H23" s="175"/>
      <c r="I23" s="175"/>
      <c r="J23" s="169"/>
      <c r="K23" s="140">
        <v>1954232.61</v>
      </c>
      <c r="L23" s="140">
        <v>1954232.61</v>
      </c>
    </row>
    <row r="24" spans="1:12" ht="0" hidden="1" customHeight="1" x14ac:dyDescent="0.7"/>
  </sheetData>
  <mergeCells count="21">
    <mergeCell ref="A1:F1"/>
    <mergeCell ref="A5:P5"/>
    <mergeCell ref="F8:I8"/>
    <mergeCell ref="K8:K9"/>
    <mergeCell ref="L8:L14"/>
    <mergeCell ref="K11:K12"/>
    <mergeCell ref="A12:B13"/>
    <mergeCell ref="K13:K14"/>
    <mergeCell ref="A14:B14"/>
    <mergeCell ref="A2:L2"/>
    <mergeCell ref="A3:L3"/>
    <mergeCell ref="A4:L4"/>
    <mergeCell ref="L20:L21"/>
    <mergeCell ref="A22:J22"/>
    <mergeCell ref="A23:J23"/>
    <mergeCell ref="A15:A16"/>
    <mergeCell ref="B15:C16"/>
    <mergeCell ref="E15:H15"/>
    <mergeCell ref="I15:J15"/>
    <mergeCell ref="D16:J16"/>
    <mergeCell ref="A17:J17"/>
  </mergeCells>
  <pageMargins left="0.47244094488188981" right="0.15748031496062992" top="0.47244094488188981" bottom="0.47244094488188981" header="0.47244094488188981" footer="0.47244094488188981"/>
  <pageSetup paperSize="9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"/>
  <sheetViews>
    <sheetView showGridLines="0" zoomScale="150" zoomScaleNormal="150" workbookViewId="0">
      <selection activeCell="B15" sqref="B15:D15"/>
    </sheetView>
  </sheetViews>
  <sheetFormatPr defaultRowHeight="12.75" x14ac:dyDescent="0.3"/>
  <cols>
    <col min="1" max="1" width="9.875" style="143" customWidth="1"/>
    <col min="2" max="2" width="0.375" style="143" customWidth="1"/>
    <col min="3" max="3" width="18.5" style="143" customWidth="1"/>
    <col min="4" max="4" width="6.375" style="135" customWidth="1"/>
    <col min="5" max="5" width="8.75" style="143" customWidth="1"/>
    <col min="6" max="6" width="8" style="143" customWidth="1"/>
    <col min="7" max="7" width="8.875" style="143" customWidth="1"/>
    <col min="8" max="8" width="8.25" style="143" customWidth="1"/>
    <col min="9" max="9" width="8.5" style="143" customWidth="1"/>
    <col min="10" max="10" width="8.625" style="143" customWidth="1"/>
    <col min="11" max="12" width="8.875" style="143" customWidth="1"/>
    <col min="13" max="13" width="8.375" style="143" customWidth="1"/>
    <col min="14" max="14" width="8.5" style="143" customWidth="1"/>
    <col min="15" max="15" width="8.25" style="143" customWidth="1"/>
    <col min="16" max="16" width="8.5" style="143" customWidth="1"/>
    <col min="17" max="17" width="8" style="143" customWidth="1"/>
    <col min="18" max="18" width="8.625" style="143" customWidth="1"/>
    <col min="19" max="19" width="9.125" style="143" customWidth="1"/>
    <col min="20" max="16384" width="9" style="143"/>
  </cols>
  <sheetData>
    <row r="1" spans="1:20" ht="12.95" customHeight="1" x14ac:dyDescent="0.3">
      <c r="A1" s="239"/>
      <c r="B1" s="239"/>
      <c r="C1" s="239"/>
    </row>
    <row r="2" spans="1:20" ht="15.75" customHeight="1" x14ac:dyDescent="0.3">
      <c r="A2" s="251" t="s">
        <v>0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</row>
    <row r="3" spans="1:20" ht="15.75" customHeight="1" x14ac:dyDescent="0.3">
      <c r="A3" s="251" t="s">
        <v>307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</row>
    <row r="4" spans="1:20" ht="15.75" customHeight="1" x14ac:dyDescent="0.3">
      <c r="A4" s="251" t="s">
        <v>487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</row>
    <row r="5" spans="1:20" ht="0" hidden="1" customHeight="1" x14ac:dyDescent="0.3"/>
    <row r="6" spans="1:20" ht="2.65" customHeight="1" x14ac:dyDescent="0.3"/>
    <row r="7" spans="1:20" ht="34.5" customHeight="1" x14ac:dyDescent="0.3">
      <c r="A7" s="121"/>
      <c r="B7" s="121"/>
      <c r="C7" s="284" t="s">
        <v>486</v>
      </c>
      <c r="D7" s="285"/>
      <c r="E7" s="240" t="s">
        <v>160</v>
      </c>
      <c r="F7" s="241"/>
      <c r="G7" s="240" t="s">
        <v>166</v>
      </c>
      <c r="H7" s="240" t="s">
        <v>167</v>
      </c>
      <c r="I7" s="241"/>
      <c r="J7" s="240" t="s">
        <v>168</v>
      </c>
      <c r="K7" s="240" t="s">
        <v>309</v>
      </c>
      <c r="L7" s="240" t="s">
        <v>162</v>
      </c>
      <c r="M7" s="243"/>
      <c r="N7" s="240" t="s">
        <v>169</v>
      </c>
      <c r="O7" s="240" t="s">
        <v>170</v>
      </c>
      <c r="P7" s="243"/>
      <c r="Q7" s="240" t="s">
        <v>310</v>
      </c>
      <c r="R7" s="240" t="s">
        <v>171</v>
      </c>
      <c r="S7" s="252" t="s">
        <v>99</v>
      </c>
    </row>
    <row r="8" spans="1:20" x14ac:dyDescent="0.3">
      <c r="A8" s="144"/>
      <c r="B8" s="144"/>
      <c r="C8" s="144"/>
      <c r="D8" s="137"/>
      <c r="E8" s="238"/>
      <c r="F8" s="242"/>
      <c r="G8" s="235"/>
      <c r="H8" s="238"/>
      <c r="I8" s="242"/>
      <c r="J8" s="235"/>
      <c r="K8" s="235"/>
      <c r="L8" s="238"/>
      <c r="M8" s="244"/>
      <c r="N8" s="235"/>
      <c r="O8" s="238"/>
      <c r="P8" s="244"/>
      <c r="Q8" s="235"/>
      <c r="R8" s="235"/>
      <c r="S8" s="234"/>
    </row>
    <row r="9" spans="1:20" ht="15" x14ac:dyDescent="0.3">
      <c r="A9" s="144"/>
      <c r="B9" s="144"/>
      <c r="C9" s="144"/>
      <c r="D9" s="137"/>
      <c r="E9" s="246" t="s">
        <v>173</v>
      </c>
      <c r="F9" s="247"/>
      <c r="G9" s="145" t="s">
        <v>174</v>
      </c>
      <c r="H9" s="246" t="s">
        <v>175</v>
      </c>
      <c r="I9" s="247"/>
      <c r="J9" s="145" t="s">
        <v>176</v>
      </c>
      <c r="K9" s="145" t="s">
        <v>311</v>
      </c>
      <c r="L9" s="246" t="s">
        <v>177</v>
      </c>
      <c r="M9" s="248"/>
      <c r="N9" s="145" t="s">
        <v>178</v>
      </c>
      <c r="O9" s="246" t="s">
        <v>179</v>
      </c>
      <c r="P9" s="248"/>
      <c r="Q9" s="145" t="s">
        <v>312</v>
      </c>
      <c r="R9" s="145" t="s">
        <v>180</v>
      </c>
      <c r="S9" s="234"/>
    </row>
    <row r="10" spans="1:20" ht="51" customHeight="1" x14ac:dyDescent="0.3">
      <c r="A10" s="144"/>
      <c r="B10" s="144"/>
      <c r="C10" s="144"/>
      <c r="D10" s="137"/>
      <c r="E10" s="233" t="s">
        <v>161</v>
      </c>
      <c r="F10" s="233" t="s">
        <v>181</v>
      </c>
      <c r="G10" s="233" t="s">
        <v>182</v>
      </c>
      <c r="H10" s="233" t="s">
        <v>183</v>
      </c>
      <c r="I10" s="233" t="s">
        <v>184</v>
      </c>
      <c r="J10" s="233" t="s">
        <v>185</v>
      </c>
      <c r="K10" s="233" t="s">
        <v>313</v>
      </c>
      <c r="L10" s="233" t="s">
        <v>186</v>
      </c>
      <c r="M10" s="233" t="s">
        <v>163</v>
      </c>
      <c r="N10" s="233" t="s">
        <v>187</v>
      </c>
      <c r="O10" s="233" t="s">
        <v>189</v>
      </c>
      <c r="P10" s="233" t="s">
        <v>190</v>
      </c>
      <c r="Q10" s="233" t="s">
        <v>314</v>
      </c>
      <c r="R10" s="233" t="s">
        <v>79</v>
      </c>
      <c r="S10" s="234"/>
    </row>
    <row r="11" spans="1:20" ht="12.75" customHeight="1" x14ac:dyDescent="0.3">
      <c r="A11" s="283" t="s">
        <v>485</v>
      </c>
      <c r="B11" s="283"/>
      <c r="C11" s="283"/>
      <c r="D11" s="137"/>
      <c r="E11" s="235"/>
      <c r="F11" s="238"/>
      <c r="G11" s="235"/>
      <c r="H11" s="238"/>
      <c r="I11" s="238"/>
      <c r="J11" s="235"/>
      <c r="K11" s="235"/>
      <c r="L11" s="235"/>
      <c r="M11" s="235"/>
      <c r="N11" s="235"/>
      <c r="O11" s="235"/>
      <c r="P11" s="235"/>
      <c r="Q11" s="235"/>
      <c r="R11" s="235"/>
      <c r="S11" s="234"/>
    </row>
    <row r="12" spans="1:20" x14ac:dyDescent="0.3">
      <c r="A12" s="232"/>
      <c r="B12" s="232"/>
      <c r="C12" s="232"/>
      <c r="D12" s="154"/>
      <c r="E12" s="125" t="s">
        <v>191</v>
      </c>
      <c r="F12" s="125" t="s">
        <v>192</v>
      </c>
      <c r="G12" s="125" t="s">
        <v>193</v>
      </c>
      <c r="H12" s="125" t="s">
        <v>194</v>
      </c>
      <c r="I12" s="125" t="s">
        <v>195</v>
      </c>
      <c r="J12" s="125" t="s">
        <v>196</v>
      </c>
      <c r="K12" s="125" t="s">
        <v>315</v>
      </c>
      <c r="L12" s="125" t="s">
        <v>197</v>
      </c>
      <c r="M12" s="125" t="s">
        <v>198</v>
      </c>
      <c r="N12" s="125" t="s">
        <v>199</v>
      </c>
      <c r="O12" s="125" t="s">
        <v>201</v>
      </c>
      <c r="P12" s="125" t="s">
        <v>202</v>
      </c>
      <c r="Q12" s="125" t="s">
        <v>316</v>
      </c>
      <c r="R12" s="125" t="s">
        <v>203</v>
      </c>
      <c r="S12" s="253"/>
    </row>
    <row r="13" spans="1:20" ht="0" hidden="1" customHeight="1" x14ac:dyDescent="0.3"/>
    <row r="14" spans="1:20" ht="27.75" customHeight="1" x14ac:dyDescent="0.3">
      <c r="A14" s="279" t="s">
        <v>81</v>
      </c>
      <c r="B14" s="156" t="s">
        <v>204</v>
      </c>
      <c r="C14" s="134" t="s">
        <v>231</v>
      </c>
      <c r="D14" s="146" t="s">
        <v>232</v>
      </c>
      <c r="E14" s="151">
        <v>86400</v>
      </c>
      <c r="F14" s="151">
        <v>0</v>
      </c>
      <c r="G14" s="151">
        <v>0</v>
      </c>
      <c r="H14" s="151">
        <v>0</v>
      </c>
      <c r="I14" s="151">
        <v>0</v>
      </c>
      <c r="J14" s="151">
        <v>0</v>
      </c>
      <c r="K14" s="151">
        <v>0</v>
      </c>
      <c r="L14" s="151">
        <v>0</v>
      </c>
      <c r="M14" s="151">
        <v>0</v>
      </c>
      <c r="N14" s="151">
        <v>0</v>
      </c>
      <c r="O14" s="151">
        <v>0</v>
      </c>
      <c r="P14" s="151">
        <v>0</v>
      </c>
      <c r="Q14" s="151">
        <v>0</v>
      </c>
      <c r="R14" s="151">
        <v>0</v>
      </c>
      <c r="S14" s="151">
        <f>SUM(E14:R14)</f>
        <v>86400</v>
      </c>
    </row>
    <row r="15" spans="1:20" ht="15" x14ac:dyDescent="0.3">
      <c r="A15" s="280"/>
      <c r="B15" s="230" t="s">
        <v>220</v>
      </c>
      <c r="C15" s="281"/>
      <c r="D15" s="281"/>
      <c r="E15" s="152">
        <f>SUM(E14)</f>
        <v>86400</v>
      </c>
      <c r="F15" s="152">
        <f t="shared" ref="F15:R15" si="0">SUM(F14)</f>
        <v>0</v>
      </c>
      <c r="G15" s="152">
        <f t="shared" si="0"/>
        <v>0</v>
      </c>
      <c r="H15" s="152">
        <f t="shared" si="0"/>
        <v>0</v>
      </c>
      <c r="I15" s="152">
        <f t="shared" si="0"/>
        <v>0</v>
      </c>
      <c r="J15" s="152">
        <f t="shared" si="0"/>
        <v>0</v>
      </c>
      <c r="K15" s="152">
        <f t="shared" si="0"/>
        <v>0</v>
      </c>
      <c r="L15" s="152">
        <f t="shared" si="0"/>
        <v>0</v>
      </c>
      <c r="M15" s="152">
        <f t="shared" si="0"/>
        <v>0</v>
      </c>
      <c r="N15" s="152">
        <f t="shared" si="0"/>
        <v>0</v>
      </c>
      <c r="O15" s="152">
        <f t="shared" si="0"/>
        <v>0</v>
      </c>
      <c r="P15" s="152">
        <f t="shared" si="0"/>
        <v>0</v>
      </c>
      <c r="Q15" s="152">
        <f t="shared" si="0"/>
        <v>0</v>
      </c>
      <c r="R15" s="152">
        <f t="shared" si="0"/>
        <v>0</v>
      </c>
      <c r="S15" s="152">
        <f>SUM(S14)</f>
        <v>86400</v>
      </c>
      <c r="T15" s="155">
        <f>SUM(E15:R15)</f>
        <v>86400</v>
      </c>
    </row>
    <row r="16" spans="1:20" ht="15" customHeight="1" x14ac:dyDescent="0.3">
      <c r="A16" s="279" t="s">
        <v>83</v>
      </c>
      <c r="B16" s="156" t="s">
        <v>204</v>
      </c>
      <c r="C16" s="134" t="s">
        <v>234</v>
      </c>
      <c r="D16" s="146" t="s">
        <v>235</v>
      </c>
      <c r="E16" s="151">
        <v>54667</v>
      </c>
      <c r="F16" s="151">
        <v>53640</v>
      </c>
      <c r="G16" s="151">
        <v>0</v>
      </c>
      <c r="H16" s="151">
        <v>6840</v>
      </c>
      <c r="I16" s="151">
        <v>0</v>
      </c>
      <c r="J16" s="151">
        <v>0</v>
      </c>
      <c r="K16" s="151">
        <v>0</v>
      </c>
      <c r="L16" s="151">
        <v>80520</v>
      </c>
      <c r="M16" s="151">
        <v>0</v>
      </c>
      <c r="N16" s="151">
        <v>0</v>
      </c>
      <c r="O16" s="151">
        <v>0</v>
      </c>
      <c r="P16" s="151">
        <v>0</v>
      </c>
      <c r="Q16" s="151">
        <v>0</v>
      </c>
      <c r="R16" s="151">
        <v>0</v>
      </c>
      <c r="S16" s="151">
        <f t="shared" ref="S16:S19" si="1">SUM(E16:R16)</f>
        <v>195667</v>
      </c>
    </row>
    <row r="17" spans="1:20" ht="15" customHeight="1" x14ac:dyDescent="0.3">
      <c r="A17" s="282"/>
      <c r="B17" s="156" t="s">
        <v>204</v>
      </c>
      <c r="C17" s="134" t="s">
        <v>236</v>
      </c>
      <c r="D17" s="146" t="s">
        <v>237</v>
      </c>
      <c r="E17" s="151">
        <v>0</v>
      </c>
      <c r="F17" s="151">
        <v>0</v>
      </c>
      <c r="G17" s="151">
        <v>0</v>
      </c>
      <c r="H17" s="151">
        <v>0</v>
      </c>
      <c r="I17" s="151">
        <v>0</v>
      </c>
      <c r="J17" s="151">
        <v>0</v>
      </c>
      <c r="K17" s="151">
        <v>0</v>
      </c>
      <c r="L17" s="151">
        <v>23670</v>
      </c>
      <c r="M17" s="151">
        <v>0</v>
      </c>
      <c r="N17" s="151">
        <v>0</v>
      </c>
      <c r="O17" s="151">
        <v>0</v>
      </c>
      <c r="P17" s="151">
        <v>0</v>
      </c>
      <c r="Q17" s="151">
        <v>0</v>
      </c>
      <c r="R17" s="151">
        <v>0</v>
      </c>
      <c r="S17" s="151">
        <f t="shared" si="1"/>
        <v>23670</v>
      </c>
    </row>
    <row r="18" spans="1:20" ht="15" customHeight="1" x14ac:dyDescent="0.3">
      <c r="A18" s="282"/>
      <c r="B18" s="156" t="s">
        <v>204</v>
      </c>
      <c r="C18" s="134" t="s">
        <v>240</v>
      </c>
      <c r="D18" s="146" t="s">
        <v>241</v>
      </c>
      <c r="E18" s="151">
        <v>10641</v>
      </c>
      <c r="F18" s="151">
        <v>120</v>
      </c>
      <c r="G18" s="151">
        <v>0</v>
      </c>
      <c r="H18" s="151">
        <v>0</v>
      </c>
      <c r="I18" s="151">
        <v>0</v>
      </c>
      <c r="J18" s="151">
        <v>0</v>
      </c>
      <c r="K18" s="151">
        <v>0</v>
      </c>
      <c r="L18" s="151">
        <v>18460</v>
      </c>
      <c r="M18" s="151">
        <v>0</v>
      </c>
      <c r="N18" s="151">
        <v>0</v>
      </c>
      <c r="O18" s="151">
        <v>0</v>
      </c>
      <c r="P18" s="151">
        <v>0</v>
      </c>
      <c r="Q18" s="151">
        <v>0</v>
      </c>
      <c r="R18" s="151">
        <v>0</v>
      </c>
      <c r="S18" s="151">
        <f t="shared" si="1"/>
        <v>29221</v>
      </c>
    </row>
    <row r="19" spans="1:20" ht="15" customHeight="1" x14ac:dyDescent="0.3">
      <c r="A19" s="282"/>
      <c r="B19" s="156" t="s">
        <v>204</v>
      </c>
      <c r="C19" s="134" t="s">
        <v>242</v>
      </c>
      <c r="D19" s="146" t="s">
        <v>243</v>
      </c>
      <c r="E19" s="151">
        <v>1505</v>
      </c>
      <c r="F19" s="151">
        <v>2220</v>
      </c>
      <c r="G19" s="151">
        <v>0</v>
      </c>
      <c r="H19" s="151">
        <v>2340</v>
      </c>
      <c r="I19" s="151">
        <v>0</v>
      </c>
      <c r="J19" s="151">
        <v>0</v>
      </c>
      <c r="K19" s="151">
        <v>0</v>
      </c>
      <c r="L19" s="151">
        <v>3040</v>
      </c>
      <c r="M19" s="151">
        <v>0</v>
      </c>
      <c r="N19" s="151">
        <v>0</v>
      </c>
      <c r="O19" s="151">
        <v>0</v>
      </c>
      <c r="P19" s="151">
        <v>0</v>
      </c>
      <c r="Q19" s="151">
        <v>0</v>
      </c>
      <c r="R19" s="151">
        <v>0</v>
      </c>
      <c r="S19" s="151">
        <f t="shared" si="1"/>
        <v>9105</v>
      </c>
    </row>
    <row r="20" spans="1:20" ht="15" x14ac:dyDescent="0.3">
      <c r="A20" s="280"/>
      <c r="B20" s="230" t="s">
        <v>220</v>
      </c>
      <c r="C20" s="281"/>
      <c r="D20" s="281"/>
      <c r="E20" s="152">
        <f>SUM(E16:E19)</f>
        <v>66813</v>
      </c>
      <c r="F20" s="152">
        <f t="shared" ref="F20:R20" si="2">SUM(F16:F19)</f>
        <v>55980</v>
      </c>
      <c r="G20" s="152">
        <f t="shared" si="2"/>
        <v>0</v>
      </c>
      <c r="H20" s="152">
        <f t="shared" si="2"/>
        <v>9180</v>
      </c>
      <c r="I20" s="152">
        <f t="shared" si="2"/>
        <v>0</v>
      </c>
      <c r="J20" s="152">
        <f t="shared" si="2"/>
        <v>0</v>
      </c>
      <c r="K20" s="152">
        <f t="shared" si="2"/>
        <v>0</v>
      </c>
      <c r="L20" s="152">
        <f t="shared" si="2"/>
        <v>125690</v>
      </c>
      <c r="M20" s="152">
        <f t="shared" si="2"/>
        <v>0</v>
      </c>
      <c r="N20" s="152">
        <f t="shared" si="2"/>
        <v>0</v>
      </c>
      <c r="O20" s="152">
        <f t="shared" si="2"/>
        <v>0</v>
      </c>
      <c r="P20" s="152">
        <f t="shared" si="2"/>
        <v>0</v>
      </c>
      <c r="Q20" s="152">
        <f t="shared" si="2"/>
        <v>0</v>
      </c>
      <c r="R20" s="152">
        <f t="shared" si="2"/>
        <v>0</v>
      </c>
      <c r="S20" s="152">
        <f>SUM(S16:S19)</f>
        <v>257663</v>
      </c>
      <c r="T20" s="155">
        <f>SUM(E20:R20)</f>
        <v>257663</v>
      </c>
    </row>
    <row r="21" spans="1:20" ht="45.75" customHeight="1" x14ac:dyDescent="0.3">
      <c r="A21" s="279" t="s">
        <v>85</v>
      </c>
      <c r="B21" s="156" t="s">
        <v>204</v>
      </c>
      <c r="C21" s="134" t="s">
        <v>245</v>
      </c>
      <c r="D21" s="146" t="s">
        <v>246</v>
      </c>
      <c r="E21" s="151">
        <v>0</v>
      </c>
      <c r="F21" s="151">
        <v>0</v>
      </c>
      <c r="G21" s="151">
        <v>21000</v>
      </c>
      <c r="H21" s="151">
        <v>0</v>
      </c>
      <c r="I21" s="151">
        <v>0</v>
      </c>
      <c r="J21" s="151">
        <v>0</v>
      </c>
      <c r="K21" s="151">
        <v>0</v>
      </c>
      <c r="L21" s="151">
        <v>56350</v>
      </c>
      <c r="M21" s="151">
        <v>0</v>
      </c>
      <c r="N21" s="151">
        <v>0</v>
      </c>
      <c r="O21" s="151">
        <v>0</v>
      </c>
      <c r="P21" s="151">
        <v>0</v>
      </c>
      <c r="Q21" s="151">
        <v>0</v>
      </c>
      <c r="R21" s="151">
        <v>0</v>
      </c>
      <c r="S21" s="151">
        <f t="shared" ref="S21:S24" si="3">SUM(E21:R21)</f>
        <v>77350</v>
      </c>
    </row>
    <row r="22" spans="1:20" ht="23.25" customHeight="1" x14ac:dyDescent="0.3">
      <c r="A22" s="282"/>
      <c r="B22" s="156" t="s">
        <v>204</v>
      </c>
      <c r="C22" s="134" t="s">
        <v>247</v>
      </c>
      <c r="D22" s="146" t="s">
        <v>248</v>
      </c>
      <c r="E22" s="151">
        <v>19000</v>
      </c>
      <c r="F22" s="151">
        <v>40000</v>
      </c>
      <c r="G22" s="151">
        <v>0</v>
      </c>
      <c r="H22" s="151">
        <v>0</v>
      </c>
      <c r="I22" s="151">
        <v>0</v>
      </c>
      <c r="J22" s="151">
        <v>0</v>
      </c>
      <c r="K22" s="151">
        <v>0</v>
      </c>
      <c r="L22" s="151">
        <v>20480</v>
      </c>
      <c r="M22" s="151">
        <v>0</v>
      </c>
      <c r="N22" s="151">
        <v>0</v>
      </c>
      <c r="O22" s="151">
        <v>0</v>
      </c>
      <c r="P22" s="151">
        <v>0</v>
      </c>
      <c r="Q22" s="151">
        <v>0</v>
      </c>
      <c r="R22" s="151">
        <v>0</v>
      </c>
      <c r="S22" s="151">
        <f t="shared" si="3"/>
        <v>79480</v>
      </c>
    </row>
    <row r="23" spans="1:20" ht="15" customHeight="1" x14ac:dyDescent="0.3">
      <c r="A23" s="282"/>
      <c r="B23" s="156" t="s">
        <v>204</v>
      </c>
      <c r="C23" s="134" t="s">
        <v>249</v>
      </c>
      <c r="D23" s="146" t="s">
        <v>250</v>
      </c>
      <c r="E23" s="151">
        <v>3000</v>
      </c>
      <c r="F23" s="151">
        <v>15600</v>
      </c>
      <c r="G23" s="151">
        <v>0</v>
      </c>
      <c r="H23" s="151">
        <v>0</v>
      </c>
      <c r="I23" s="151">
        <v>0</v>
      </c>
      <c r="J23" s="151">
        <v>0</v>
      </c>
      <c r="K23" s="151">
        <v>0</v>
      </c>
      <c r="L23" s="151">
        <v>0</v>
      </c>
      <c r="M23" s="151">
        <v>0</v>
      </c>
      <c r="N23" s="151">
        <v>0</v>
      </c>
      <c r="O23" s="151">
        <v>0</v>
      </c>
      <c r="P23" s="151">
        <v>0</v>
      </c>
      <c r="Q23" s="151">
        <v>0</v>
      </c>
      <c r="R23" s="151">
        <v>0</v>
      </c>
      <c r="S23" s="151">
        <f t="shared" si="3"/>
        <v>18600</v>
      </c>
    </row>
    <row r="24" spans="1:20" ht="15" customHeight="1" x14ac:dyDescent="0.3">
      <c r="A24" s="282"/>
      <c r="B24" s="156" t="s">
        <v>204</v>
      </c>
      <c r="C24" s="134" t="s">
        <v>251</v>
      </c>
      <c r="D24" s="146" t="s">
        <v>252</v>
      </c>
      <c r="E24" s="151">
        <v>9200</v>
      </c>
      <c r="F24" s="151">
        <v>0</v>
      </c>
      <c r="G24" s="151">
        <v>0</v>
      </c>
      <c r="H24" s="151">
        <v>0</v>
      </c>
      <c r="I24" s="151">
        <v>0</v>
      </c>
      <c r="J24" s="151">
        <v>0</v>
      </c>
      <c r="K24" s="151">
        <v>0</v>
      </c>
      <c r="L24" s="151">
        <v>0</v>
      </c>
      <c r="M24" s="151">
        <v>0</v>
      </c>
      <c r="N24" s="151">
        <v>0</v>
      </c>
      <c r="O24" s="151">
        <v>0</v>
      </c>
      <c r="P24" s="151">
        <v>0</v>
      </c>
      <c r="Q24" s="151">
        <v>0</v>
      </c>
      <c r="R24" s="151">
        <v>0</v>
      </c>
      <c r="S24" s="151">
        <f t="shared" si="3"/>
        <v>9200</v>
      </c>
    </row>
    <row r="25" spans="1:20" ht="15" x14ac:dyDescent="0.3">
      <c r="A25" s="280"/>
      <c r="B25" s="230" t="s">
        <v>220</v>
      </c>
      <c r="C25" s="281"/>
      <c r="D25" s="281"/>
      <c r="E25" s="152">
        <f>SUM(E21:E24)</f>
        <v>31200</v>
      </c>
      <c r="F25" s="152">
        <f t="shared" ref="F25:R25" si="4">SUM(F21:F24)</f>
        <v>55600</v>
      </c>
      <c r="G25" s="152">
        <f t="shared" si="4"/>
        <v>21000</v>
      </c>
      <c r="H25" s="152">
        <f t="shared" si="4"/>
        <v>0</v>
      </c>
      <c r="I25" s="152">
        <f t="shared" si="4"/>
        <v>0</v>
      </c>
      <c r="J25" s="152">
        <f t="shared" si="4"/>
        <v>0</v>
      </c>
      <c r="K25" s="152">
        <f t="shared" si="4"/>
        <v>0</v>
      </c>
      <c r="L25" s="152">
        <f t="shared" si="4"/>
        <v>76830</v>
      </c>
      <c r="M25" s="152">
        <f t="shared" si="4"/>
        <v>0</v>
      </c>
      <c r="N25" s="152">
        <f t="shared" si="4"/>
        <v>0</v>
      </c>
      <c r="O25" s="152">
        <f t="shared" si="4"/>
        <v>0</v>
      </c>
      <c r="P25" s="152">
        <f t="shared" si="4"/>
        <v>0</v>
      </c>
      <c r="Q25" s="152">
        <f t="shared" si="4"/>
        <v>0</v>
      </c>
      <c r="R25" s="152">
        <f t="shared" si="4"/>
        <v>0</v>
      </c>
      <c r="S25" s="152">
        <f>SUM(S21:S24)</f>
        <v>184630</v>
      </c>
      <c r="T25" s="155">
        <f>SUM(E25:R25)</f>
        <v>184630</v>
      </c>
    </row>
    <row r="26" spans="1:20" ht="15" customHeight="1" x14ac:dyDescent="0.3">
      <c r="A26" s="279" t="s">
        <v>87</v>
      </c>
      <c r="B26" s="156" t="s">
        <v>204</v>
      </c>
      <c r="C26" s="134" t="s">
        <v>254</v>
      </c>
      <c r="D26" s="146" t="s">
        <v>255</v>
      </c>
      <c r="E26" s="151">
        <v>87091.96</v>
      </c>
      <c r="F26" s="151">
        <v>175644</v>
      </c>
      <c r="G26" s="151">
        <v>0</v>
      </c>
      <c r="H26" s="151">
        <v>0</v>
      </c>
      <c r="I26" s="151">
        <v>0</v>
      </c>
      <c r="J26" s="151">
        <v>0</v>
      </c>
      <c r="K26" s="151">
        <v>0</v>
      </c>
      <c r="L26" s="151">
        <v>303443</v>
      </c>
      <c r="M26" s="151">
        <v>0</v>
      </c>
      <c r="N26" s="151">
        <v>0</v>
      </c>
      <c r="O26" s="151">
        <v>0</v>
      </c>
      <c r="P26" s="151">
        <v>0</v>
      </c>
      <c r="Q26" s="151">
        <v>0</v>
      </c>
      <c r="R26" s="151">
        <v>0</v>
      </c>
      <c r="S26" s="151">
        <f t="shared" ref="S26:S29" si="5">SUM(E26:R26)</f>
        <v>566178.96</v>
      </c>
    </row>
    <row r="27" spans="1:20" ht="15" customHeight="1" x14ac:dyDescent="0.3">
      <c r="A27" s="282"/>
      <c r="B27" s="156" t="s">
        <v>204</v>
      </c>
      <c r="C27" s="134" t="s">
        <v>256</v>
      </c>
      <c r="D27" s="146" t="s">
        <v>257</v>
      </c>
      <c r="E27" s="151">
        <v>27225</v>
      </c>
      <c r="F27" s="151">
        <v>0</v>
      </c>
      <c r="G27" s="151">
        <v>0</v>
      </c>
      <c r="H27" s="151">
        <v>0</v>
      </c>
      <c r="I27" s="151">
        <v>0</v>
      </c>
      <c r="J27" s="151">
        <v>0</v>
      </c>
      <c r="K27" s="151">
        <v>0</v>
      </c>
      <c r="L27" s="151">
        <v>0</v>
      </c>
      <c r="M27" s="151">
        <v>0</v>
      </c>
      <c r="N27" s="151">
        <v>0</v>
      </c>
      <c r="O27" s="151">
        <v>0</v>
      </c>
      <c r="P27" s="151">
        <v>0</v>
      </c>
      <c r="Q27" s="151">
        <v>0</v>
      </c>
      <c r="R27" s="151">
        <v>0</v>
      </c>
      <c r="S27" s="151">
        <f t="shared" si="5"/>
        <v>27225</v>
      </c>
    </row>
    <row r="28" spans="1:20" ht="43.5" customHeight="1" x14ac:dyDescent="0.3">
      <c r="A28" s="282"/>
      <c r="B28" s="156" t="s">
        <v>204</v>
      </c>
      <c r="C28" s="134" t="s">
        <v>258</v>
      </c>
      <c r="D28" s="146" t="s">
        <v>259</v>
      </c>
      <c r="E28" s="151">
        <v>195985.29</v>
      </c>
      <c r="F28" s="151">
        <v>36955</v>
      </c>
      <c r="G28" s="151">
        <v>10000</v>
      </c>
      <c r="H28" s="151">
        <v>0</v>
      </c>
      <c r="I28" s="151">
        <v>109</v>
      </c>
      <c r="J28" s="151">
        <v>40000</v>
      </c>
      <c r="K28" s="151">
        <v>15000</v>
      </c>
      <c r="L28" s="151">
        <v>33908</v>
      </c>
      <c r="M28" s="151">
        <v>0</v>
      </c>
      <c r="N28" s="151">
        <v>228865.3</v>
      </c>
      <c r="O28" s="151">
        <v>125503</v>
      </c>
      <c r="P28" s="151">
        <v>199830</v>
      </c>
      <c r="Q28" s="151">
        <v>0</v>
      </c>
      <c r="R28" s="151">
        <v>0</v>
      </c>
      <c r="S28" s="151">
        <f t="shared" si="5"/>
        <v>886155.59000000008</v>
      </c>
    </row>
    <row r="29" spans="1:20" ht="15" customHeight="1" x14ac:dyDescent="0.3">
      <c r="A29" s="282"/>
      <c r="B29" s="156" t="s">
        <v>204</v>
      </c>
      <c r="C29" s="134" t="s">
        <v>260</v>
      </c>
      <c r="D29" s="146" t="s">
        <v>261</v>
      </c>
      <c r="E29" s="151">
        <v>144575</v>
      </c>
      <c r="F29" s="151">
        <v>79040</v>
      </c>
      <c r="G29" s="151">
        <v>0</v>
      </c>
      <c r="H29" s="151">
        <v>0</v>
      </c>
      <c r="I29" s="151">
        <v>0</v>
      </c>
      <c r="J29" s="151">
        <v>0</v>
      </c>
      <c r="K29" s="151">
        <v>0</v>
      </c>
      <c r="L29" s="151">
        <v>260798.2</v>
      </c>
      <c r="M29" s="151">
        <v>0</v>
      </c>
      <c r="N29" s="151">
        <v>0</v>
      </c>
      <c r="O29" s="151">
        <v>0</v>
      </c>
      <c r="P29" s="151">
        <v>0</v>
      </c>
      <c r="Q29" s="151">
        <v>0</v>
      </c>
      <c r="R29" s="151">
        <v>0</v>
      </c>
      <c r="S29" s="151">
        <f t="shared" si="5"/>
        <v>484413.2</v>
      </c>
    </row>
    <row r="30" spans="1:20" ht="15" x14ac:dyDescent="0.3">
      <c r="A30" s="280"/>
      <c r="B30" s="230" t="s">
        <v>220</v>
      </c>
      <c r="C30" s="281"/>
      <c r="D30" s="281"/>
      <c r="E30" s="152">
        <f>SUM(E26:E29)</f>
        <v>454877.25</v>
      </c>
      <c r="F30" s="152">
        <f t="shared" ref="F30:R30" si="6">SUM(F26:F29)</f>
        <v>291639</v>
      </c>
      <c r="G30" s="152">
        <f t="shared" si="6"/>
        <v>10000</v>
      </c>
      <c r="H30" s="152">
        <f t="shared" si="6"/>
        <v>0</v>
      </c>
      <c r="I30" s="152">
        <f t="shared" si="6"/>
        <v>109</v>
      </c>
      <c r="J30" s="152">
        <f t="shared" si="6"/>
        <v>40000</v>
      </c>
      <c r="K30" s="152">
        <f t="shared" si="6"/>
        <v>15000</v>
      </c>
      <c r="L30" s="152">
        <f t="shared" si="6"/>
        <v>598149.19999999995</v>
      </c>
      <c r="M30" s="152">
        <f t="shared" si="6"/>
        <v>0</v>
      </c>
      <c r="N30" s="152">
        <f t="shared" si="6"/>
        <v>228865.3</v>
      </c>
      <c r="O30" s="152">
        <f t="shared" si="6"/>
        <v>125503</v>
      </c>
      <c r="P30" s="152">
        <f t="shared" si="6"/>
        <v>199830</v>
      </c>
      <c r="Q30" s="152">
        <f t="shared" si="6"/>
        <v>0</v>
      </c>
      <c r="R30" s="152">
        <f t="shared" si="6"/>
        <v>0</v>
      </c>
      <c r="S30" s="152">
        <f>SUM(S26:S29)</f>
        <v>1963972.75</v>
      </c>
      <c r="T30" s="155">
        <f>SUM(E30:E30)</f>
        <v>454877.25</v>
      </c>
    </row>
    <row r="31" spans="1:20" ht="15" customHeight="1" x14ac:dyDescent="0.3">
      <c r="A31" s="279" t="s">
        <v>89</v>
      </c>
      <c r="B31" s="156" t="s">
        <v>204</v>
      </c>
      <c r="C31" s="134" t="s">
        <v>263</v>
      </c>
      <c r="D31" s="146" t="s">
        <v>264</v>
      </c>
      <c r="E31" s="151">
        <v>29671</v>
      </c>
      <c r="F31" s="151">
        <v>44041</v>
      </c>
      <c r="G31" s="151">
        <v>0</v>
      </c>
      <c r="H31" s="151">
        <v>0</v>
      </c>
      <c r="I31" s="151">
        <v>0</v>
      </c>
      <c r="J31" s="151">
        <v>0</v>
      </c>
      <c r="K31" s="151">
        <v>0</v>
      </c>
      <c r="L31" s="151">
        <v>29270</v>
      </c>
      <c r="M31" s="151">
        <v>0</v>
      </c>
      <c r="N31" s="151">
        <v>0</v>
      </c>
      <c r="O31" s="151">
        <v>0</v>
      </c>
      <c r="P31" s="151">
        <v>0</v>
      </c>
      <c r="Q31" s="151">
        <v>0</v>
      </c>
      <c r="R31" s="151">
        <v>0</v>
      </c>
      <c r="S31" s="151">
        <f t="shared" ref="S31:S41" si="7">SUM(E31:R31)</f>
        <v>102982</v>
      </c>
    </row>
    <row r="32" spans="1:20" ht="15" customHeight="1" x14ac:dyDescent="0.3">
      <c r="A32" s="282"/>
      <c r="B32" s="156" t="s">
        <v>204</v>
      </c>
      <c r="C32" s="134" t="s">
        <v>317</v>
      </c>
      <c r="D32" s="146" t="s">
        <v>318</v>
      </c>
      <c r="E32" s="151">
        <v>0</v>
      </c>
      <c r="F32" s="151">
        <v>0</v>
      </c>
      <c r="G32" s="151">
        <v>0</v>
      </c>
      <c r="H32" s="151">
        <v>0</v>
      </c>
      <c r="I32" s="151">
        <v>0</v>
      </c>
      <c r="J32" s="151">
        <v>0</v>
      </c>
      <c r="K32" s="151">
        <v>0</v>
      </c>
      <c r="L32" s="151">
        <v>40000</v>
      </c>
      <c r="M32" s="151">
        <v>0</v>
      </c>
      <c r="N32" s="151">
        <v>0</v>
      </c>
      <c r="O32" s="151">
        <v>0</v>
      </c>
      <c r="P32" s="151">
        <v>0</v>
      </c>
      <c r="Q32" s="151">
        <v>0</v>
      </c>
      <c r="R32" s="151">
        <v>0</v>
      </c>
      <c r="S32" s="151">
        <f t="shared" si="7"/>
        <v>40000</v>
      </c>
    </row>
    <row r="33" spans="1:20" ht="15" customHeight="1" x14ac:dyDescent="0.3">
      <c r="A33" s="282"/>
      <c r="B33" s="156" t="s">
        <v>204</v>
      </c>
      <c r="C33" s="134" t="s">
        <v>265</v>
      </c>
      <c r="D33" s="146" t="s">
        <v>266</v>
      </c>
      <c r="E33" s="151">
        <v>13370</v>
      </c>
      <c r="F33" s="151">
        <v>0</v>
      </c>
      <c r="G33" s="151">
        <v>0</v>
      </c>
      <c r="H33" s="151">
        <v>0</v>
      </c>
      <c r="I33" s="151">
        <v>0</v>
      </c>
      <c r="J33" s="151">
        <v>0</v>
      </c>
      <c r="K33" s="151">
        <v>0</v>
      </c>
      <c r="L33" s="151">
        <v>0</v>
      </c>
      <c r="M33" s="151">
        <v>0</v>
      </c>
      <c r="N33" s="151">
        <v>0</v>
      </c>
      <c r="O33" s="151">
        <v>0</v>
      </c>
      <c r="P33" s="151">
        <v>0</v>
      </c>
      <c r="Q33" s="151">
        <v>0</v>
      </c>
      <c r="R33" s="151">
        <v>0</v>
      </c>
      <c r="S33" s="151">
        <f t="shared" si="7"/>
        <v>13370</v>
      </c>
    </row>
    <row r="34" spans="1:20" ht="15" customHeight="1" x14ac:dyDescent="0.3">
      <c r="A34" s="282"/>
      <c r="B34" s="156" t="s">
        <v>204</v>
      </c>
      <c r="C34" s="134" t="s">
        <v>267</v>
      </c>
      <c r="D34" s="146" t="s">
        <v>268</v>
      </c>
      <c r="E34" s="151">
        <v>0</v>
      </c>
      <c r="F34" s="151">
        <v>0</v>
      </c>
      <c r="G34" s="151">
        <v>0</v>
      </c>
      <c r="H34" s="151">
        <v>0</v>
      </c>
      <c r="I34" s="151">
        <v>71834.12</v>
      </c>
      <c r="J34" s="151">
        <v>0</v>
      </c>
      <c r="K34" s="151">
        <v>0</v>
      </c>
      <c r="L34" s="151">
        <v>0</v>
      </c>
      <c r="M34" s="151">
        <v>0</v>
      </c>
      <c r="N34" s="151">
        <v>0</v>
      </c>
      <c r="O34" s="151">
        <v>0</v>
      </c>
      <c r="P34" s="151">
        <v>0</v>
      </c>
      <c r="Q34" s="151">
        <v>0</v>
      </c>
      <c r="R34" s="151">
        <v>0</v>
      </c>
      <c r="S34" s="151">
        <f t="shared" si="7"/>
        <v>71834.12</v>
      </c>
    </row>
    <row r="35" spans="1:20" ht="15" customHeight="1" x14ac:dyDescent="0.3">
      <c r="A35" s="282"/>
      <c r="B35" s="156" t="s">
        <v>204</v>
      </c>
      <c r="C35" s="134" t="s">
        <v>269</v>
      </c>
      <c r="D35" s="146" t="s">
        <v>270</v>
      </c>
      <c r="E35" s="151">
        <v>35176</v>
      </c>
      <c r="F35" s="151">
        <v>0</v>
      </c>
      <c r="G35" s="151">
        <v>0</v>
      </c>
      <c r="H35" s="151">
        <v>0</v>
      </c>
      <c r="I35" s="151">
        <v>0</v>
      </c>
      <c r="J35" s="151">
        <v>0</v>
      </c>
      <c r="K35" s="151">
        <v>0</v>
      </c>
      <c r="L35" s="151">
        <v>30553.200000000001</v>
      </c>
      <c r="M35" s="151">
        <v>0</v>
      </c>
      <c r="N35" s="151">
        <v>0</v>
      </c>
      <c r="O35" s="151">
        <v>0</v>
      </c>
      <c r="P35" s="151">
        <v>0</v>
      </c>
      <c r="Q35" s="151">
        <v>0</v>
      </c>
      <c r="R35" s="151">
        <v>0</v>
      </c>
      <c r="S35" s="151">
        <f t="shared" si="7"/>
        <v>65729.2</v>
      </c>
    </row>
    <row r="36" spans="1:20" ht="15" customHeight="1" x14ac:dyDescent="0.3">
      <c r="A36" s="282"/>
      <c r="B36" s="156" t="s">
        <v>204</v>
      </c>
      <c r="C36" s="134" t="s">
        <v>271</v>
      </c>
      <c r="D36" s="146" t="s">
        <v>272</v>
      </c>
      <c r="E36" s="151">
        <v>50000</v>
      </c>
      <c r="F36" s="151">
        <v>0</v>
      </c>
      <c r="G36" s="151">
        <v>0</v>
      </c>
      <c r="H36" s="151">
        <v>0</v>
      </c>
      <c r="I36" s="151">
        <v>0</v>
      </c>
      <c r="J36" s="151">
        <v>0</v>
      </c>
      <c r="K36" s="151">
        <v>0</v>
      </c>
      <c r="L36" s="151">
        <v>128800</v>
      </c>
      <c r="M36" s="151">
        <v>0</v>
      </c>
      <c r="N36" s="151">
        <v>0</v>
      </c>
      <c r="O36" s="151">
        <v>0</v>
      </c>
      <c r="P36" s="151">
        <v>0</v>
      </c>
      <c r="Q36" s="151">
        <v>0</v>
      </c>
      <c r="R36" s="151">
        <v>0</v>
      </c>
      <c r="S36" s="151">
        <f t="shared" si="7"/>
        <v>178800</v>
      </c>
    </row>
    <row r="37" spans="1:20" ht="15" customHeight="1" x14ac:dyDescent="0.3">
      <c r="A37" s="282"/>
      <c r="B37" s="156" t="s">
        <v>204</v>
      </c>
      <c r="C37" s="134" t="s">
        <v>273</v>
      </c>
      <c r="D37" s="146" t="s">
        <v>274</v>
      </c>
      <c r="E37" s="151">
        <v>91526.080000000002</v>
      </c>
      <c r="F37" s="151">
        <v>0</v>
      </c>
      <c r="G37" s="151">
        <v>0</v>
      </c>
      <c r="H37" s="151">
        <v>0</v>
      </c>
      <c r="I37" s="151">
        <v>0</v>
      </c>
      <c r="J37" s="151">
        <v>0</v>
      </c>
      <c r="K37" s="151">
        <v>0</v>
      </c>
      <c r="L37" s="151">
        <v>48400</v>
      </c>
      <c r="M37" s="151">
        <v>0</v>
      </c>
      <c r="N37" s="151">
        <v>0</v>
      </c>
      <c r="O37" s="151">
        <v>0</v>
      </c>
      <c r="P37" s="151">
        <v>0</v>
      </c>
      <c r="Q37" s="151">
        <v>0</v>
      </c>
      <c r="R37" s="151">
        <v>0</v>
      </c>
      <c r="S37" s="151">
        <f t="shared" si="7"/>
        <v>139926.08000000002</v>
      </c>
    </row>
    <row r="38" spans="1:20" ht="15" customHeight="1" x14ac:dyDescent="0.3">
      <c r="A38" s="282"/>
      <c r="B38" s="156" t="s">
        <v>204</v>
      </c>
      <c r="C38" s="134" t="s">
        <v>275</v>
      </c>
      <c r="D38" s="146" t="s">
        <v>276</v>
      </c>
      <c r="E38" s="151">
        <v>0</v>
      </c>
      <c r="F38" s="151">
        <v>0</v>
      </c>
      <c r="G38" s="151">
        <v>0</v>
      </c>
      <c r="H38" s="151">
        <v>0</v>
      </c>
      <c r="I38" s="151">
        <v>0</v>
      </c>
      <c r="J38" s="151">
        <v>6800</v>
      </c>
      <c r="K38" s="151">
        <v>0</v>
      </c>
      <c r="L38" s="151">
        <v>0</v>
      </c>
      <c r="M38" s="151">
        <v>0</v>
      </c>
      <c r="N38" s="151">
        <v>0</v>
      </c>
      <c r="O38" s="151">
        <v>0</v>
      </c>
      <c r="P38" s="151">
        <v>0</v>
      </c>
      <c r="Q38" s="151">
        <v>0</v>
      </c>
      <c r="R38" s="151">
        <v>0</v>
      </c>
      <c r="S38" s="151">
        <f t="shared" si="7"/>
        <v>6800</v>
      </c>
    </row>
    <row r="39" spans="1:20" ht="15" customHeight="1" x14ac:dyDescent="0.3">
      <c r="A39" s="282"/>
      <c r="B39" s="156" t="s">
        <v>204</v>
      </c>
      <c r="C39" s="134" t="s">
        <v>319</v>
      </c>
      <c r="D39" s="146" t="s">
        <v>320</v>
      </c>
      <c r="E39" s="151">
        <v>0</v>
      </c>
      <c r="F39" s="151">
        <v>0</v>
      </c>
      <c r="G39" s="151">
        <v>0</v>
      </c>
      <c r="H39" s="151">
        <v>0</v>
      </c>
      <c r="I39" s="151">
        <v>0</v>
      </c>
      <c r="J39" s="151">
        <v>0</v>
      </c>
      <c r="K39" s="151">
        <v>0</v>
      </c>
      <c r="L39" s="151">
        <v>0</v>
      </c>
      <c r="M39" s="151">
        <v>0</v>
      </c>
      <c r="N39" s="151">
        <v>0</v>
      </c>
      <c r="O39" s="151">
        <v>0</v>
      </c>
      <c r="P39" s="151">
        <v>0</v>
      </c>
      <c r="Q39" s="151">
        <v>20000</v>
      </c>
      <c r="R39" s="151">
        <v>0</v>
      </c>
      <c r="S39" s="151">
        <f t="shared" si="7"/>
        <v>20000</v>
      </c>
    </row>
    <row r="40" spans="1:20" ht="15" customHeight="1" x14ac:dyDescent="0.3">
      <c r="A40" s="282"/>
      <c r="B40" s="156" t="s">
        <v>204</v>
      </c>
      <c r="C40" s="134" t="s">
        <v>321</v>
      </c>
      <c r="D40" s="146" t="s">
        <v>322</v>
      </c>
      <c r="E40" s="151">
        <v>3000</v>
      </c>
      <c r="F40" s="151">
        <v>0</v>
      </c>
      <c r="G40" s="151">
        <v>0</v>
      </c>
      <c r="H40" s="151">
        <v>0</v>
      </c>
      <c r="I40" s="151">
        <v>0</v>
      </c>
      <c r="J40" s="151">
        <v>0</v>
      </c>
      <c r="K40" s="151">
        <v>0</v>
      </c>
      <c r="L40" s="151">
        <v>0</v>
      </c>
      <c r="M40" s="151">
        <v>0</v>
      </c>
      <c r="N40" s="151">
        <v>0</v>
      </c>
      <c r="O40" s="151">
        <v>0</v>
      </c>
      <c r="P40" s="151">
        <v>0</v>
      </c>
      <c r="Q40" s="151">
        <v>0</v>
      </c>
      <c r="R40" s="151">
        <v>0</v>
      </c>
      <c r="S40" s="151">
        <f t="shared" si="7"/>
        <v>3000</v>
      </c>
    </row>
    <row r="41" spans="1:20" ht="15" customHeight="1" x14ac:dyDescent="0.3">
      <c r="A41" s="282"/>
      <c r="B41" s="156" t="s">
        <v>204</v>
      </c>
      <c r="C41" s="134" t="s">
        <v>277</v>
      </c>
      <c r="D41" s="146" t="s">
        <v>278</v>
      </c>
      <c r="E41" s="151">
        <v>30240</v>
      </c>
      <c r="F41" s="151">
        <v>351</v>
      </c>
      <c r="G41" s="151">
        <v>0</v>
      </c>
      <c r="H41" s="151">
        <v>0</v>
      </c>
      <c r="I41" s="151">
        <v>0</v>
      </c>
      <c r="J41" s="151">
        <v>0</v>
      </c>
      <c r="K41" s="151">
        <v>0</v>
      </c>
      <c r="L41" s="151">
        <v>9725</v>
      </c>
      <c r="M41" s="151">
        <v>0</v>
      </c>
      <c r="N41" s="151">
        <v>0</v>
      </c>
      <c r="O41" s="151">
        <v>0</v>
      </c>
      <c r="P41" s="151">
        <v>0</v>
      </c>
      <c r="Q41" s="151">
        <v>0</v>
      </c>
      <c r="R41" s="151">
        <v>0</v>
      </c>
      <c r="S41" s="151">
        <f t="shared" si="7"/>
        <v>40316</v>
      </c>
    </row>
    <row r="42" spans="1:20" ht="15" x14ac:dyDescent="0.3">
      <c r="A42" s="280"/>
      <c r="B42" s="230" t="s">
        <v>220</v>
      </c>
      <c r="C42" s="281"/>
      <c r="D42" s="281"/>
      <c r="E42" s="152">
        <f>SUM(E31:E41)</f>
        <v>252983.08000000002</v>
      </c>
      <c r="F42" s="152">
        <f t="shared" ref="F42:R42" si="8">SUM(F31:F41)</f>
        <v>44392</v>
      </c>
      <c r="G42" s="152">
        <f t="shared" si="8"/>
        <v>0</v>
      </c>
      <c r="H42" s="152">
        <f t="shared" si="8"/>
        <v>0</v>
      </c>
      <c r="I42" s="152">
        <f t="shared" si="8"/>
        <v>71834.12</v>
      </c>
      <c r="J42" s="152">
        <f t="shared" si="8"/>
        <v>6800</v>
      </c>
      <c r="K42" s="152">
        <f t="shared" si="8"/>
        <v>0</v>
      </c>
      <c r="L42" s="152">
        <f t="shared" si="8"/>
        <v>286748.2</v>
      </c>
      <c r="M42" s="152">
        <f t="shared" si="8"/>
        <v>0</v>
      </c>
      <c r="N42" s="152">
        <f t="shared" si="8"/>
        <v>0</v>
      </c>
      <c r="O42" s="152">
        <f t="shared" si="8"/>
        <v>0</v>
      </c>
      <c r="P42" s="152">
        <f t="shared" si="8"/>
        <v>0</v>
      </c>
      <c r="Q42" s="152">
        <f t="shared" si="8"/>
        <v>20000</v>
      </c>
      <c r="R42" s="152">
        <f t="shared" si="8"/>
        <v>0</v>
      </c>
      <c r="S42" s="152">
        <f>SUM(S31:S41)</f>
        <v>682757.4</v>
      </c>
      <c r="T42" s="155">
        <f>SUM(E42:R42)</f>
        <v>682757.4</v>
      </c>
    </row>
    <row r="43" spans="1:20" ht="15" customHeight="1" x14ac:dyDescent="0.3">
      <c r="A43" s="279" t="s">
        <v>91</v>
      </c>
      <c r="B43" s="156" t="s">
        <v>204</v>
      </c>
      <c r="C43" s="134" t="s">
        <v>280</v>
      </c>
      <c r="D43" s="146" t="s">
        <v>281</v>
      </c>
      <c r="E43" s="151">
        <v>18630.099999999999</v>
      </c>
      <c r="F43" s="151">
        <v>0</v>
      </c>
      <c r="G43" s="151">
        <v>0</v>
      </c>
      <c r="H43" s="151">
        <v>0</v>
      </c>
      <c r="I43" s="151">
        <v>0</v>
      </c>
      <c r="J43" s="151">
        <v>0</v>
      </c>
      <c r="K43" s="151">
        <v>0</v>
      </c>
      <c r="L43" s="151">
        <v>0</v>
      </c>
      <c r="M43" s="151">
        <v>0</v>
      </c>
      <c r="N43" s="151">
        <v>0</v>
      </c>
      <c r="O43" s="151">
        <v>0</v>
      </c>
      <c r="P43" s="151">
        <v>0</v>
      </c>
      <c r="Q43" s="151">
        <v>0</v>
      </c>
      <c r="R43" s="151">
        <v>0</v>
      </c>
      <c r="S43" s="151">
        <f t="shared" ref="S43:S47" si="9">SUM(E43:R43)</f>
        <v>18630.099999999999</v>
      </c>
    </row>
    <row r="44" spans="1:20" ht="15" customHeight="1" x14ac:dyDescent="0.3">
      <c r="A44" s="282"/>
      <c r="B44" s="156" t="s">
        <v>204</v>
      </c>
      <c r="C44" s="134" t="s">
        <v>282</v>
      </c>
      <c r="D44" s="146" t="s">
        <v>283</v>
      </c>
      <c r="E44" s="151">
        <v>3830</v>
      </c>
      <c r="F44" s="151">
        <v>0</v>
      </c>
      <c r="G44" s="151">
        <v>0</v>
      </c>
      <c r="H44" s="151">
        <v>0</v>
      </c>
      <c r="I44" s="151">
        <v>0</v>
      </c>
      <c r="J44" s="151">
        <v>0</v>
      </c>
      <c r="K44" s="151">
        <v>0</v>
      </c>
      <c r="L44" s="151">
        <v>0</v>
      </c>
      <c r="M44" s="151">
        <v>0</v>
      </c>
      <c r="N44" s="151">
        <v>0</v>
      </c>
      <c r="O44" s="151">
        <v>0</v>
      </c>
      <c r="P44" s="151">
        <v>0</v>
      </c>
      <c r="Q44" s="151">
        <v>0</v>
      </c>
      <c r="R44" s="151">
        <v>0</v>
      </c>
      <c r="S44" s="151">
        <f t="shared" si="9"/>
        <v>3830</v>
      </c>
    </row>
    <row r="45" spans="1:20" ht="15" customHeight="1" x14ac:dyDescent="0.3">
      <c r="A45" s="282"/>
      <c r="B45" s="156" t="s">
        <v>204</v>
      </c>
      <c r="C45" s="134" t="s">
        <v>284</v>
      </c>
      <c r="D45" s="146" t="s">
        <v>285</v>
      </c>
      <c r="E45" s="151">
        <v>2315.79</v>
      </c>
      <c r="F45" s="151">
        <v>0</v>
      </c>
      <c r="G45" s="151">
        <v>0</v>
      </c>
      <c r="H45" s="151">
        <v>0</v>
      </c>
      <c r="I45" s="151">
        <v>0</v>
      </c>
      <c r="J45" s="151">
        <v>0</v>
      </c>
      <c r="K45" s="151">
        <v>0</v>
      </c>
      <c r="L45" s="151">
        <v>0</v>
      </c>
      <c r="M45" s="151">
        <v>0</v>
      </c>
      <c r="N45" s="151">
        <v>0</v>
      </c>
      <c r="O45" s="151">
        <v>0</v>
      </c>
      <c r="P45" s="151">
        <v>0</v>
      </c>
      <c r="Q45" s="151">
        <v>0</v>
      </c>
      <c r="R45" s="151">
        <v>0</v>
      </c>
      <c r="S45" s="151">
        <f t="shared" si="9"/>
        <v>2315.79</v>
      </c>
    </row>
    <row r="46" spans="1:20" ht="15" customHeight="1" x14ac:dyDescent="0.3">
      <c r="A46" s="282"/>
      <c r="B46" s="156" t="s">
        <v>204</v>
      </c>
      <c r="C46" s="134" t="s">
        <v>286</v>
      </c>
      <c r="D46" s="146" t="s">
        <v>287</v>
      </c>
      <c r="E46" s="151">
        <v>14824</v>
      </c>
      <c r="F46" s="151">
        <v>0</v>
      </c>
      <c r="G46" s="151">
        <v>0</v>
      </c>
      <c r="H46" s="151">
        <v>0</v>
      </c>
      <c r="I46" s="151">
        <v>0</v>
      </c>
      <c r="J46" s="151">
        <v>0</v>
      </c>
      <c r="K46" s="151">
        <v>0</v>
      </c>
      <c r="L46" s="151">
        <v>0</v>
      </c>
      <c r="M46" s="151">
        <v>0</v>
      </c>
      <c r="N46" s="151">
        <v>0</v>
      </c>
      <c r="O46" s="151">
        <v>0</v>
      </c>
      <c r="P46" s="151">
        <v>0</v>
      </c>
      <c r="Q46" s="151">
        <v>0</v>
      </c>
      <c r="R46" s="151">
        <v>0</v>
      </c>
      <c r="S46" s="151">
        <f t="shared" si="9"/>
        <v>14824</v>
      </c>
    </row>
    <row r="47" spans="1:20" ht="15" customHeight="1" x14ac:dyDescent="0.3">
      <c r="A47" s="282"/>
      <c r="B47" s="156" t="s">
        <v>204</v>
      </c>
      <c r="C47" s="134" t="s">
        <v>288</v>
      </c>
      <c r="D47" s="146" t="s">
        <v>289</v>
      </c>
      <c r="E47" s="151">
        <v>7969.2</v>
      </c>
      <c r="F47" s="151">
        <v>0</v>
      </c>
      <c r="G47" s="151">
        <v>0</v>
      </c>
      <c r="H47" s="151">
        <v>0</v>
      </c>
      <c r="I47" s="151">
        <v>0</v>
      </c>
      <c r="J47" s="151">
        <v>0</v>
      </c>
      <c r="K47" s="151">
        <v>0</v>
      </c>
      <c r="L47" s="151">
        <v>0</v>
      </c>
      <c r="M47" s="151">
        <v>0</v>
      </c>
      <c r="N47" s="151">
        <v>0</v>
      </c>
      <c r="O47" s="151">
        <v>0</v>
      </c>
      <c r="P47" s="151">
        <v>0</v>
      </c>
      <c r="Q47" s="151">
        <v>0</v>
      </c>
      <c r="R47" s="151">
        <v>0</v>
      </c>
      <c r="S47" s="151">
        <f t="shared" si="9"/>
        <v>7969.2</v>
      </c>
    </row>
    <row r="48" spans="1:20" ht="15" x14ac:dyDescent="0.3">
      <c r="A48" s="280"/>
      <c r="B48" s="230" t="s">
        <v>220</v>
      </c>
      <c r="C48" s="281"/>
      <c r="D48" s="281"/>
      <c r="E48" s="152">
        <f>SUM(E43:E47)</f>
        <v>47569.09</v>
      </c>
      <c r="F48" s="152">
        <f t="shared" ref="F48:R48" si="10">SUM(F43:F47)</f>
        <v>0</v>
      </c>
      <c r="G48" s="152">
        <f t="shared" si="10"/>
        <v>0</v>
      </c>
      <c r="H48" s="152">
        <f t="shared" si="10"/>
        <v>0</v>
      </c>
      <c r="I48" s="152">
        <f t="shared" si="10"/>
        <v>0</v>
      </c>
      <c r="J48" s="152">
        <f t="shared" si="10"/>
        <v>0</v>
      </c>
      <c r="K48" s="152">
        <f t="shared" si="10"/>
        <v>0</v>
      </c>
      <c r="L48" s="152">
        <f t="shared" si="10"/>
        <v>0</v>
      </c>
      <c r="M48" s="152">
        <f t="shared" si="10"/>
        <v>0</v>
      </c>
      <c r="N48" s="152">
        <f t="shared" si="10"/>
        <v>0</v>
      </c>
      <c r="O48" s="152">
        <f t="shared" si="10"/>
        <v>0</v>
      </c>
      <c r="P48" s="152">
        <f t="shared" si="10"/>
        <v>0</v>
      </c>
      <c r="Q48" s="152">
        <f t="shared" si="10"/>
        <v>0</v>
      </c>
      <c r="R48" s="152">
        <f t="shared" si="10"/>
        <v>0</v>
      </c>
      <c r="S48" s="152">
        <f>SUM(S43:S47)</f>
        <v>47569.09</v>
      </c>
      <c r="T48" s="155">
        <f>SUM(E48:R48)</f>
        <v>47569.09</v>
      </c>
    </row>
    <row r="49" spans="1:20" ht="15" customHeight="1" x14ac:dyDescent="0.3">
      <c r="A49" s="279" t="s">
        <v>93</v>
      </c>
      <c r="B49" s="156" t="s">
        <v>204</v>
      </c>
      <c r="C49" s="134" t="s">
        <v>291</v>
      </c>
      <c r="D49" s="146" t="s">
        <v>292</v>
      </c>
      <c r="E49" s="151">
        <v>1450</v>
      </c>
      <c r="F49" s="151">
        <v>150</v>
      </c>
      <c r="G49" s="151">
        <v>0</v>
      </c>
      <c r="H49" s="151">
        <v>0</v>
      </c>
      <c r="I49" s="151">
        <v>0</v>
      </c>
      <c r="J49" s="151">
        <v>0</v>
      </c>
      <c r="K49" s="151">
        <v>0</v>
      </c>
      <c r="L49" s="151">
        <v>0</v>
      </c>
      <c r="M49" s="151">
        <v>0</v>
      </c>
      <c r="N49" s="151">
        <v>0</v>
      </c>
      <c r="O49" s="151">
        <v>0</v>
      </c>
      <c r="P49" s="151">
        <v>0</v>
      </c>
      <c r="Q49" s="151">
        <v>0</v>
      </c>
      <c r="R49" s="151">
        <v>0</v>
      </c>
      <c r="S49" s="151">
        <f t="shared" ref="S49:S50" si="11">SUM(E49:R49)</f>
        <v>1600</v>
      </c>
    </row>
    <row r="50" spans="1:20" ht="15" customHeight="1" x14ac:dyDescent="0.3">
      <c r="A50" s="282"/>
      <c r="B50" s="156" t="s">
        <v>204</v>
      </c>
      <c r="C50" s="134" t="s">
        <v>293</v>
      </c>
      <c r="D50" s="146" t="s">
        <v>294</v>
      </c>
      <c r="E50" s="151">
        <v>0</v>
      </c>
      <c r="F50" s="151">
        <v>0</v>
      </c>
      <c r="G50" s="151">
        <v>0</v>
      </c>
      <c r="H50" s="151">
        <v>0</v>
      </c>
      <c r="I50" s="151">
        <v>0</v>
      </c>
      <c r="J50" s="151">
        <v>0</v>
      </c>
      <c r="K50" s="151">
        <v>0</v>
      </c>
      <c r="L50" s="151">
        <v>391843.6</v>
      </c>
      <c r="M50" s="151">
        <v>0</v>
      </c>
      <c r="N50" s="151">
        <v>0</v>
      </c>
      <c r="O50" s="151">
        <v>0</v>
      </c>
      <c r="P50" s="151">
        <v>0</v>
      </c>
      <c r="Q50" s="151">
        <v>0</v>
      </c>
      <c r="R50" s="151">
        <v>0</v>
      </c>
      <c r="S50" s="151">
        <f t="shared" si="11"/>
        <v>391843.6</v>
      </c>
    </row>
    <row r="51" spans="1:20" ht="15" x14ac:dyDescent="0.3">
      <c r="A51" s="280"/>
      <c r="B51" s="230" t="s">
        <v>220</v>
      </c>
      <c r="C51" s="281"/>
      <c r="D51" s="281"/>
      <c r="E51" s="152">
        <f>SUM(E49:E50)</f>
        <v>1450</v>
      </c>
      <c r="F51" s="152">
        <f t="shared" ref="F51:R51" si="12">SUM(F49:F50)</f>
        <v>150</v>
      </c>
      <c r="G51" s="152">
        <f t="shared" si="12"/>
        <v>0</v>
      </c>
      <c r="H51" s="152">
        <f t="shared" si="12"/>
        <v>0</v>
      </c>
      <c r="I51" s="152">
        <f t="shared" si="12"/>
        <v>0</v>
      </c>
      <c r="J51" s="152">
        <f t="shared" si="12"/>
        <v>0</v>
      </c>
      <c r="K51" s="152">
        <f t="shared" si="12"/>
        <v>0</v>
      </c>
      <c r="L51" s="152">
        <f t="shared" si="12"/>
        <v>391843.6</v>
      </c>
      <c r="M51" s="152">
        <f t="shared" si="12"/>
        <v>0</v>
      </c>
      <c r="N51" s="152">
        <f t="shared" si="12"/>
        <v>0</v>
      </c>
      <c r="O51" s="152">
        <f t="shared" si="12"/>
        <v>0</v>
      </c>
      <c r="P51" s="152">
        <f t="shared" si="12"/>
        <v>0</v>
      </c>
      <c r="Q51" s="152">
        <f t="shared" si="12"/>
        <v>0</v>
      </c>
      <c r="R51" s="152">
        <f t="shared" si="12"/>
        <v>0</v>
      </c>
      <c r="S51" s="152">
        <f>SUM(S49:S50)</f>
        <v>393443.6</v>
      </c>
      <c r="T51" s="155">
        <f>SUM(E51:R51)</f>
        <v>393443.6</v>
      </c>
    </row>
    <row r="52" spans="1:20" ht="24.75" customHeight="1" x14ac:dyDescent="0.3">
      <c r="A52" s="279" t="s">
        <v>97</v>
      </c>
      <c r="B52" s="156" t="s">
        <v>204</v>
      </c>
      <c r="C52" s="134" t="s">
        <v>298</v>
      </c>
      <c r="D52" s="146" t="s">
        <v>299</v>
      </c>
      <c r="E52" s="151">
        <v>5000</v>
      </c>
      <c r="F52" s="151">
        <v>0</v>
      </c>
      <c r="G52" s="151">
        <v>0</v>
      </c>
      <c r="H52" s="151">
        <v>0</v>
      </c>
      <c r="I52" s="151">
        <v>0</v>
      </c>
      <c r="J52" s="151">
        <v>0</v>
      </c>
      <c r="K52" s="151">
        <v>0</v>
      </c>
      <c r="L52" s="151">
        <v>0</v>
      </c>
      <c r="M52" s="151">
        <v>0</v>
      </c>
      <c r="N52" s="151">
        <v>0</v>
      </c>
      <c r="O52" s="151">
        <v>0</v>
      </c>
      <c r="P52" s="151">
        <v>0</v>
      </c>
      <c r="Q52" s="151">
        <v>0</v>
      </c>
      <c r="R52" s="151">
        <v>0</v>
      </c>
      <c r="S52" s="151">
        <f t="shared" ref="S52:S54" si="13">SUM(E52:R52)</f>
        <v>5000</v>
      </c>
    </row>
    <row r="53" spans="1:20" ht="15" customHeight="1" x14ac:dyDescent="0.3">
      <c r="A53" s="282"/>
      <c r="B53" s="156" t="s">
        <v>204</v>
      </c>
      <c r="C53" s="134" t="s">
        <v>300</v>
      </c>
      <c r="D53" s="146" t="s">
        <v>301</v>
      </c>
      <c r="E53" s="151">
        <v>0</v>
      </c>
      <c r="F53" s="151">
        <v>0</v>
      </c>
      <c r="G53" s="151">
        <v>0</v>
      </c>
      <c r="H53" s="151">
        <v>0</v>
      </c>
      <c r="I53" s="151">
        <v>22000</v>
      </c>
      <c r="J53" s="151">
        <v>0</v>
      </c>
      <c r="K53" s="151">
        <v>0</v>
      </c>
      <c r="L53" s="151">
        <v>0</v>
      </c>
      <c r="M53" s="151">
        <v>0</v>
      </c>
      <c r="N53" s="151">
        <v>0</v>
      </c>
      <c r="O53" s="151">
        <v>20000</v>
      </c>
      <c r="P53" s="151">
        <v>0</v>
      </c>
      <c r="Q53" s="151">
        <v>0</v>
      </c>
      <c r="R53" s="151">
        <v>0</v>
      </c>
      <c r="S53" s="151">
        <f t="shared" si="13"/>
        <v>42000</v>
      </c>
    </row>
    <row r="54" spans="1:20" ht="27" customHeight="1" x14ac:dyDescent="0.3">
      <c r="A54" s="282"/>
      <c r="B54" s="156" t="s">
        <v>204</v>
      </c>
      <c r="C54" s="134" t="s">
        <v>302</v>
      </c>
      <c r="D54" s="146" t="s">
        <v>303</v>
      </c>
      <c r="E54" s="151">
        <v>0</v>
      </c>
      <c r="F54" s="151">
        <v>0</v>
      </c>
      <c r="G54" s="151">
        <v>0</v>
      </c>
      <c r="H54" s="151">
        <v>0</v>
      </c>
      <c r="I54" s="151">
        <v>0</v>
      </c>
      <c r="J54" s="151">
        <v>40000</v>
      </c>
      <c r="K54" s="151">
        <v>0</v>
      </c>
      <c r="L54" s="151">
        <v>0</v>
      </c>
      <c r="M54" s="151">
        <v>0</v>
      </c>
      <c r="N54" s="151">
        <v>0</v>
      </c>
      <c r="O54" s="151">
        <v>0</v>
      </c>
      <c r="P54" s="151">
        <v>0</v>
      </c>
      <c r="Q54" s="151">
        <v>0</v>
      </c>
      <c r="R54" s="151">
        <v>0</v>
      </c>
      <c r="S54" s="151">
        <f t="shared" si="13"/>
        <v>40000</v>
      </c>
    </row>
    <row r="55" spans="1:20" ht="15" x14ac:dyDescent="0.3">
      <c r="A55" s="280"/>
      <c r="B55" s="230" t="s">
        <v>220</v>
      </c>
      <c r="C55" s="281"/>
      <c r="D55" s="281"/>
      <c r="E55" s="152">
        <f>SUM(E52:E54)</f>
        <v>5000</v>
      </c>
      <c r="F55" s="152">
        <f t="shared" ref="F55:R55" si="14">SUM(F52:F54)</f>
        <v>0</v>
      </c>
      <c r="G55" s="152">
        <f t="shared" si="14"/>
        <v>0</v>
      </c>
      <c r="H55" s="152">
        <f t="shared" si="14"/>
        <v>0</v>
      </c>
      <c r="I55" s="152">
        <f t="shared" si="14"/>
        <v>22000</v>
      </c>
      <c r="J55" s="152">
        <f t="shared" si="14"/>
        <v>40000</v>
      </c>
      <c r="K55" s="152">
        <f t="shared" si="14"/>
        <v>0</v>
      </c>
      <c r="L55" s="152">
        <f t="shared" si="14"/>
        <v>0</v>
      </c>
      <c r="M55" s="152">
        <f t="shared" si="14"/>
        <v>0</v>
      </c>
      <c r="N55" s="152">
        <f t="shared" si="14"/>
        <v>0</v>
      </c>
      <c r="O55" s="152">
        <f t="shared" si="14"/>
        <v>20000</v>
      </c>
      <c r="P55" s="152">
        <f t="shared" si="14"/>
        <v>0</v>
      </c>
      <c r="Q55" s="152">
        <f t="shared" si="14"/>
        <v>0</v>
      </c>
      <c r="R55" s="152">
        <f t="shared" si="14"/>
        <v>0</v>
      </c>
      <c r="S55" s="152">
        <f>SUM(S52:S54)</f>
        <v>87000</v>
      </c>
      <c r="T55" s="155">
        <f>SUM(E55:R55)</f>
        <v>87000</v>
      </c>
    </row>
    <row r="56" spans="1:20" ht="15" customHeight="1" x14ac:dyDescent="0.3">
      <c r="A56" s="279" t="s">
        <v>95</v>
      </c>
      <c r="B56" s="156" t="s">
        <v>204</v>
      </c>
      <c r="C56" s="134" t="s">
        <v>164</v>
      </c>
      <c r="D56" s="146" t="s">
        <v>296</v>
      </c>
      <c r="E56" s="151">
        <v>0</v>
      </c>
      <c r="F56" s="151">
        <v>0</v>
      </c>
      <c r="G56" s="151">
        <v>0</v>
      </c>
      <c r="H56" s="151">
        <v>0</v>
      </c>
      <c r="I56" s="151">
        <v>0</v>
      </c>
      <c r="J56" s="151">
        <v>0</v>
      </c>
      <c r="K56" s="151">
        <v>0</v>
      </c>
      <c r="L56" s="151">
        <v>0</v>
      </c>
      <c r="M56" s="151">
        <v>558500</v>
      </c>
      <c r="N56" s="151">
        <v>0</v>
      </c>
      <c r="O56" s="151">
        <v>0</v>
      </c>
      <c r="P56" s="151">
        <v>0</v>
      </c>
      <c r="Q56" s="151">
        <v>0</v>
      </c>
      <c r="R56" s="151">
        <v>0</v>
      </c>
      <c r="S56" s="151">
        <f t="shared" ref="S56:S57" si="15">SUM(E56:R56)</f>
        <v>558500</v>
      </c>
    </row>
    <row r="57" spans="1:20" ht="29.25" customHeight="1" x14ac:dyDescent="0.3">
      <c r="A57" s="282"/>
      <c r="B57" s="156" t="s">
        <v>204</v>
      </c>
      <c r="C57" s="134" t="s">
        <v>323</v>
      </c>
      <c r="D57" s="146" t="s">
        <v>324</v>
      </c>
      <c r="E57" s="151">
        <v>0</v>
      </c>
      <c r="F57" s="151">
        <v>0</v>
      </c>
      <c r="G57" s="151">
        <v>0</v>
      </c>
      <c r="H57" s="151">
        <v>0</v>
      </c>
      <c r="I57" s="151">
        <v>0</v>
      </c>
      <c r="J57" s="151">
        <v>0</v>
      </c>
      <c r="K57" s="151">
        <v>0</v>
      </c>
      <c r="L57" s="151">
        <v>0</v>
      </c>
      <c r="M57" s="151">
        <v>350000</v>
      </c>
      <c r="N57" s="151">
        <v>0</v>
      </c>
      <c r="O57" s="151">
        <v>0</v>
      </c>
      <c r="P57" s="151">
        <v>0</v>
      </c>
      <c r="Q57" s="151">
        <v>0</v>
      </c>
      <c r="R57" s="151">
        <v>0</v>
      </c>
      <c r="S57" s="151">
        <f t="shared" si="15"/>
        <v>350000</v>
      </c>
    </row>
    <row r="58" spans="1:20" ht="15" x14ac:dyDescent="0.3">
      <c r="A58" s="280"/>
      <c r="B58" s="230" t="s">
        <v>220</v>
      </c>
      <c r="C58" s="281"/>
      <c r="D58" s="281"/>
      <c r="E58" s="152">
        <f>SUM(E56:E57)</f>
        <v>0</v>
      </c>
      <c r="F58" s="152">
        <f t="shared" ref="F58:R58" si="16">SUM(F56:F57)</f>
        <v>0</v>
      </c>
      <c r="G58" s="152">
        <f t="shared" si="16"/>
        <v>0</v>
      </c>
      <c r="H58" s="152">
        <f t="shared" si="16"/>
        <v>0</v>
      </c>
      <c r="I58" s="152">
        <f t="shared" si="16"/>
        <v>0</v>
      </c>
      <c r="J58" s="152">
        <f t="shared" si="16"/>
        <v>0</v>
      </c>
      <c r="K58" s="152">
        <f t="shared" si="16"/>
        <v>0</v>
      </c>
      <c r="L58" s="152">
        <f t="shared" si="16"/>
        <v>0</v>
      </c>
      <c r="M58" s="152">
        <f t="shared" si="16"/>
        <v>908500</v>
      </c>
      <c r="N58" s="152">
        <f t="shared" si="16"/>
        <v>0</v>
      </c>
      <c r="O58" s="152">
        <f t="shared" si="16"/>
        <v>0</v>
      </c>
      <c r="P58" s="152">
        <f t="shared" si="16"/>
        <v>0</v>
      </c>
      <c r="Q58" s="152">
        <f t="shared" si="16"/>
        <v>0</v>
      </c>
      <c r="R58" s="152">
        <f t="shared" si="16"/>
        <v>0</v>
      </c>
      <c r="S58" s="152">
        <f>SUM(S56:S57)</f>
        <v>908500</v>
      </c>
      <c r="T58" s="155">
        <f>SUM(E58:R58)</f>
        <v>908500</v>
      </c>
    </row>
    <row r="59" spans="1:20" ht="15" customHeight="1" x14ac:dyDescent="0.3">
      <c r="A59" s="279" t="s">
        <v>79</v>
      </c>
      <c r="B59" s="156" t="s">
        <v>204</v>
      </c>
      <c r="C59" s="134" t="s">
        <v>208</v>
      </c>
      <c r="D59" s="146" t="s">
        <v>209</v>
      </c>
      <c r="E59" s="151">
        <v>0</v>
      </c>
      <c r="F59" s="151">
        <v>0</v>
      </c>
      <c r="G59" s="151">
        <v>0</v>
      </c>
      <c r="H59" s="151">
        <v>0</v>
      </c>
      <c r="I59" s="151">
        <v>0</v>
      </c>
      <c r="J59" s="151">
        <v>0</v>
      </c>
      <c r="K59" s="151">
        <v>0</v>
      </c>
      <c r="L59" s="151">
        <v>0</v>
      </c>
      <c r="M59" s="151">
        <v>0</v>
      </c>
      <c r="N59" s="151">
        <v>0</v>
      </c>
      <c r="O59" s="151">
        <v>0</v>
      </c>
      <c r="P59" s="151">
        <v>0</v>
      </c>
      <c r="Q59" s="151">
        <v>0</v>
      </c>
      <c r="R59" s="151">
        <v>2307800</v>
      </c>
      <c r="S59" s="151">
        <f t="shared" ref="S59:S62" si="17">SUM(E59:R59)</f>
        <v>2307800</v>
      </c>
    </row>
    <row r="60" spans="1:20" ht="15" customHeight="1" x14ac:dyDescent="0.3">
      <c r="A60" s="282"/>
      <c r="B60" s="156" t="s">
        <v>204</v>
      </c>
      <c r="C60" s="134" t="s">
        <v>210</v>
      </c>
      <c r="D60" s="146" t="s">
        <v>211</v>
      </c>
      <c r="E60" s="151">
        <v>0</v>
      </c>
      <c r="F60" s="151">
        <v>0</v>
      </c>
      <c r="G60" s="151">
        <v>0</v>
      </c>
      <c r="H60" s="151">
        <v>0</v>
      </c>
      <c r="I60" s="151">
        <v>0</v>
      </c>
      <c r="J60" s="151">
        <v>0</v>
      </c>
      <c r="K60" s="151">
        <v>0</v>
      </c>
      <c r="L60" s="151">
        <v>0</v>
      </c>
      <c r="M60" s="151">
        <v>0</v>
      </c>
      <c r="N60" s="151">
        <v>0</v>
      </c>
      <c r="O60" s="151">
        <v>0</v>
      </c>
      <c r="P60" s="151">
        <v>0</v>
      </c>
      <c r="Q60" s="151">
        <v>0</v>
      </c>
      <c r="R60" s="151">
        <v>136800</v>
      </c>
      <c r="S60" s="151">
        <f t="shared" si="17"/>
        <v>136800</v>
      </c>
    </row>
    <row r="61" spans="1:20" ht="15" customHeight="1" x14ac:dyDescent="0.3">
      <c r="A61" s="282"/>
      <c r="B61" s="156" t="s">
        <v>204</v>
      </c>
      <c r="C61" s="134" t="s">
        <v>214</v>
      </c>
      <c r="D61" s="146" t="s">
        <v>215</v>
      </c>
      <c r="E61" s="151">
        <v>0</v>
      </c>
      <c r="F61" s="151">
        <v>0</v>
      </c>
      <c r="G61" s="151">
        <v>0</v>
      </c>
      <c r="H61" s="151">
        <v>0</v>
      </c>
      <c r="I61" s="151">
        <v>0</v>
      </c>
      <c r="J61" s="151">
        <v>0</v>
      </c>
      <c r="K61" s="151">
        <v>0</v>
      </c>
      <c r="L61" s="151">
        <v>0</v>
      </c>
      <c r="M61" s="151">
        <v>0</v>
      </c>
      <c r="N61" s="151">
        <v>0</v>
      </c>
      <c r="O61" s="151">
        <v>0</v>
      </c>
      <c r="P61" s="151">
        <v>0</v>
      </c>
      <c r="Q61" s="151">
        <v>0</v>
      </c>
      <c r="R61" s="151">
        <v>96211</v>
      </c>
      <c r="S61" s="151">
        <f t="shared" si="17"/>
        <v>96211</v>
      </c>
    </row>
    <row r="62" spans="1:20" ht="15" customHeight="1" x14ac:dyDescent="0.3">
      <c r="A62" s="282"/>
      <c r="B62" s="156" t="s">
        <v>204</v>
      </c>
      <c r="C62" s="134" t="s">
        <v>216</v>
      </c>
      <c r="D62" s="146" t="s">
        <v>217</v>
      </c>
      <c r="E62" s="151">
        <v>0</v>
      </c>
      <c r="F62" s="151">
        <v>0</v>
      </c>
      <c r="G62" s="151">
        <v>0</v>
      </c>
      <c r="H62" s="151">
        <v>0</v>
      </c>
      <c r="I62" s="151">
        <v>0</v>
      </c>
      <c r="J62" s="151">
        <v>0</v>
      </c>
      <c r="K62" s="151">
        <v>0</v>
      </c>
      <c r="L62" s="151">
        <v>0</v>
      </c>
      <c r="M62" s="151">
        <v>0</v>
      </c>
      <c r="N62" s="151">
        <v>0</v>
      </c>
      <c r="O62" s="151">
        <v>0</v>
      </c>
      <c r="P62" s="151">
        <v>0</v>
      </c>
      <c r="Q62" s="151">
        <v>0</v>
      </c>
      <c r="R62" s="151">
        <v>82896</v>
      </c>
      <c r="S62" s="151">
        <f t="shared" si="17"/>
        <v>82896</v>
      </c>
    </row>
    <row r="63" spans="1:20" ht="15" x14ac:dyDescent="0.3">
      <c r="A63" s="280"/>
      <c r="B63" s="230" t="s">
        <v>220</v>
      </c>
      <c r="C63" s="281"/>
      <c r="D63" s="281"/>
      <c r="E63" s="152">
        <f>SUM(E59:E62)</f>
        <v>0</v>
      </c>
      <c r="F63" s="152">
        <f t="shared" ref="F63:R63" si="18">SUM(F59:F62)</f>
        <v>0</v>
      </c>
      <c r="G63" s="152">
        <f t="shared" si="18"/>
        <v>0</v>
      </c>
      <c r="H63" s="152">
        <f t="shared" si="18"/>
        <v>0</v>
      </c>
      <c r="I63" s="152">
        <f t="shared" si="18"/>
        <v>0</v>
      </c>
      <c r="J63" s="152">
        <f t="shared" si="18"/>
        <v>0</v>
      </c>
      <c r="K63" s="152">
        <f t="shared" si="18"/>
        <v>0</v>
      </c>
      <c r="L63" s="152">
        <f t="shared" si="18"/>
        <v>0</v>
      </c>
      <c r="M63" s="152">
        <f t="shared" si="18"/>
        <v>0</v>
      </c>
      <c r="N63" s="152">
        <f t="shared" si="18"/>
        <v>0</v>
      </c>
      <c r="O63" s="152">
        <f t="shared" si="18"/>
        <v>0</v>
      </c>
      <c r="P63" s="152">
        <f t="shared" si="18"/>
        <v>0</v>
      </c>
      <c r="Q63" s="152">
        <f t="shared" si="18"/>
        <v>0</v>
      </c>
      <c r="R63" s="152">
        <f t="shared" si="18"/>
        <v>2623707</v>
      </c>
      <c r="S63" s="152">
        <f>SUM(S59:S62)</f>
        <v>2623707</v>
      </c>
      <c r="T63" s="155">
        <f>SUM(E63:R63)</f>
        <v>2623707</v>
      </c>
    </row>
    <row r="64" spans="1:20" ht="15" x14ac:dyDescent="0.3">
      <c r="A64" s="231"/>
      <c r="B64" s="231"/>
      <c r="C64" s="231"/>
      <c r="D64" s="231"/>
      <c r="E64" s="153">
        <f>SUM(E63,E58,E55,E51,E48,E42,E30,E25,E20,E15)</f>
        <v>946292.42</v>
      </c>
      <c r="F64" s="153">
        <f t="shared" ref="F64:R64" si="19">SUM(F63,F58,F55,F51,F48,F42,F30,F25,F20,F15)</f>
        <v>447761</v>
      </c>
      <c r="G64" s="153">
        <f t="shared" si="19"/>
        <v>31000</v>
      </c>
      <c r="H64" s="153">
        <f t="shared" si="19"/>
        <v>9180</v>
      </c>
      <c r="I64" s="153">
        <f t="shared" si="19"/>
        <v>93943.12</v>
      </c>
      <c r="J64" s="153">
        <f t="shared" si="19"/>
        <v>86800</v>
      </c>
      <c r="K64" s="153">
        <f t="shared" si="19"/>
        <v>15000</v>
      </c>
      <c r="L64" s="153">
        <f t="shared" si="19"/>
        <v>1479261</v>
      </c>
      <c r="M64" s="153">
        <f t="shared" si="19"/>
        <v>908500</v>
      </c>
      <c r="N64" s="153">
        <f t="shared" si="19"/>
        <v>228865.3</v>
      </c>
      <c r="O64" s="153">
        <f t="shared" si="19"/>
        <v>145503</v>
      </c>
      <c r="P64" s="153">
        <f t="shared" si="19"/>
        <v>199830</v>
      </c>
      <c r="Q64" s="153">
        <f t="shared" si="19"/>
        <v>20000</v>
      </c>
      <c r="R64" s="153">
        <f t="shared" si="19"/>
        <v>2623707</v>
      </c>
      <c r="S64" s="153">
        <v>7235642.8399999999</v>
      </c>
      <c r="T64" s="155">
        <f>SUM(E64:R64)</f>
        <v>7235642.8399999999</v>
      </c>
    </row>
    <row r="65" ht="0" hidden="1" customHeight="1" x14ac:dyDescent="0.3"/>
  </sheetData>
  <mergeCells count="56">
    <mergeCell ref="A64:D64"/>
    <mergeCell ref="A11:C12"/>
    <mergeCell ref="C7:D7"/>
    <mergeCell ref="A2:S2"/>
    <mergeCell ref="A3:S3"/>
    <mergeCell ref="A4:S4"/>
    <mergeCell ref="B63:D63"/>
    <mergeCell ref="A59:A63"/>
    <mergeCell ref="A56:A58"/>
    <mergeCell ref="B58:D58"/>
    <mergeCell ref="A52:A55"/>
    <mergeCell ref="B55:D55"/>
    <mergeCell ref="A49:A51"/>
    <mergeCell ref="B51:D51"/>
    <mergeCell ref="B48:D48"/>
    <mergeCell ref="A43:A48"/>
    <mergeCell ref="B42:D42"/>
    <mergeCell ref="A31:A42"/>
    <mergeCell ref="B30:D30"/>
    <mergeCell ref="A26:A30"/>
    <mergeCell ref="B25:D25"/>
    <mergeCell ref="A21:A25"/>
    <mergeCell ref="A16:A20"/>
    <mergeCell ref="B20:D20"/>
    <mergeCell ref="J10:J11"/>
    <mergeCell ref="K10:K11"/>
    <mergeCell ref="L10:L11"/>
    <mergeCell ref="A14:A15"/>
    <mergeCell ref="B15:D15"/>
    <mergeCell ref="R7:R8"/>
    <mergeCell ref="E7:F8"/>
    <mergeCell ref="G7:G8"/>
    <mergeCell ref="H7:I8"/>
    <mergeCell ref="J7:J8"/>
    <mergeCell ref="K7:K8"/>
    <mergeCell ref="S7:S12"/>
    <mergeCell ref="E9:F9"/>
    <mergeCell ref="H9:I9"/>
    <mergeCell ref="L9:M9"/>
    <mergeCell ref="O9:P9"/>
    <mergeCell ref="E10:E11"/>
    <mergeCell ref="F10:F11"/>
    <mergeCell ref="G10:G11"/>
    <mergeCell ref="H10:H11"/>
    <mergeCell ref="I10:I11"/>
    <mergeCell ref="Q10:Q11"/>
    <mergeCell ref="R10:R11"/>
    <mergeCell ref="P10:P11"/>
    <mergeCell ref="N10:N11"/>
    <mergeCell ref="O10:O11"/>
    <mergeCell ref="M10:M11"/>
    <mergeCell ref="A1:C1"/>
    <mergeCell ref="L7:M8"/>
    <mergeCell ref="N7:N8"/>
    <mergeCell ref="O7:P8"/>
    <mergeCell ref="Q7:Q8"/>
  </mergeCells>
  <pageMargins left="0.15748031496062992" right="0.15748031496062992" top="0.15748031496062992" bottom="0.15748031496062992" header="0.19685039370078741" footer="0.23622047244094491"/>
  <pageSetup paperSize="5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workbookViewId="0">
      <selection activeCell="E18" sqref="E18"/>
    </sheetView>
  </sheetViews>
  <sheetFormatPr defaultRowHeight="14.25" x14ac:dyDescent="0.2"/>
  <cols>
    <col min="1" max="1" width="5.375" style="75" customWidth="1"/>
    <col min="2" max="2" width="19.625" style="75" customWidth="1"/>
    <col min="3" max="3" width="25" style="75" customWidth="1"/>
    <col min="4" max="4" width="6.625" style="75" customWidth="1"/>
    <col min="5" max="5" width="18.375" style="75" customWidth="1"/>
    <col min="6" max="6" width="6" style="75" customWidth="1"/>
    <col min="7" max="7" width="18.875" style="75" customWidth="1"/>
    <col min="8" max="8" width="0.25" style="75" customWidth="1"/>
    <col min="9" max="9" width="0.125" style="75" customWidth="1"/>
    <col min="10" max="16384" width="9" style="75"/>
  </cols>
  <sheetData>
    <row r="1" spans="1:8" s="147" customFormat="1" ht="18" customHeight="1" x14ac:dyDescent="0.7">
      <c r="A1" s="208" t="s">
        <v>0</v>
      </c>
      <c r="B1" s="165"/>
      <c r="C1" s="165"/>
      <c r="D1" s="165"/>
      <c r="E1" s="165"/>
      <c r="F1" s="165"/>
      <c r="G1" s="165"/>
      <c r="H1" s="165"/>
    </row>
    <row r="2" spans="1:8" ht="18" customHeight="1" x14ac:dyDescent="0.2">
      <c r="A2" s="294" t="s">
        <v>464</v>
      </c>
      <c r="B2" s="295"/>
      <c r="C2" s="295"/>
      <c r="D2" s="295"/>
      <c r="E2" s="295"/>
      <c r="F2" s="295"/>
      <c r="G2" s="295"/>
      <c r="H2" s="295"/>
    </row>
    <row r="3" spans="1:8" ht="18" customHeight="1" x14ac:dyDescent="0.2">
      <c r="A3" s="296" t="s">
        <v>498</v>
      </c>
      <c r="B3" s="295"/>
      <c r="C3" s="295"/>
      <c r="D3" s="295"/>
      <c r="E3" s="295"/>
      <c r="F3" s="295"/>
      <c r="G3" s="295"/>
      <c r="H3" s="295"/>
    </row>
    <row r="4" spans="1:8" ht="0" hidden="1" customHeight="1" x14ac:dyDescent="0.2"/>
    <row r="5" spans="1:8" ht="2.65" customHeight="1" x14ac:dyDescent="0.2"/>
    <row r="6" spans="1:8" x14ac:dyDescent="0.2">
      <c r="A6" s="297" t="s">
        <v>4</v>
      </c>
      <c r="B6" s="287"/>
      <c r="C6" s="287"/>
      <c r="D6" s="287"/>
      <c r="E6" s="287"/>
      <c r="F6" s="288"/>
      <c r="G6" s="76" t="s">
        <v>158</v>
      </c>
    </row>
    <row r="7" spans="1:8" ht="19.5" customHeight="1" x14ac:dyDescent="0.2">
      <c r="A7" s="298" t="s">
        <v>465</v>
      </c>
      <c r="B7" s="287"/>
      <c r="C7" s="287"/>
      <c r="D7" s="287"/>
      <c r="E7" s="287"/>
      <c r="F7" s="288"/>
      <c r="G7" s="77">
        <v>1045297.94</v>
      </c>
    </row>
    <row r="8" spans="1:8" ht="19.5" customHeight="1" x14ac:dyDescent="0.2">
      <c r="A8" s="78" t="s">
        <v>104</v>
      </c>
      <c r="B8" s="286" t="s">
        <v>466</v>
      </c>
      <c r="C8" s="287"/>
      <c r="D8" s="288"/>
      <c r="E8" s="293">
        <v>0</v>
      </c>
      <c r="F8" s="288"/>
      <c r="G8" s="79" t="s">
        <v>204</v>
      </c>
    </row>
    <row r="9" spans="1:8" ht="19.5" customHeight="1" x14ac:dyDescent="0.2">
      <c r="A9" s="80" t="s">
        <v>204</v>
      </c>
      <c r="B9" s="286" t="s">
        <v>467</v>
      </c>
      <c r="C9" s="287"/>
      <c r="D9" s="288"/>
      <c r="E9" s="293">
        <v>1586.92</v>
      </c>
      <c r="F9" s="288"/>
      <c r="G9" s="79" t="s">
        <v>204</v>
      </c>
    </row>
    <row r="10" spans="1:8" ht="19.5" customHeight="1" x14ac:dyDescent="0.2">
      <c r="A10" s="80" t="s">
        <v>204</v>
      </c>
      <c r="B10" s="286" t="s">
        <v>468</v>
      </c>
      <c r="C10" s="287"/>
      <c r="D10" s="288"/>
      <c r="E10" s="289"/>
      <c r="F10" s="288"/>
      <c r="G10" s="77">
        <v>1586.92</v>
      </c>
    </row>
    <row r="11" spans="1:8" ht="19.5" customHeight="1" x14ac:dyDescent="0.2">
      <c r="A11" s="78" t="s">
        <v>105</v>
      </c>
      <c r="B11" s="286" t="s">
        <v>469</v>
      </c>
      <c r="C11" s="287"/>
      <c r="D11" s="288"/>
      <c r="E11" s="293">
        <v>0</v>
      </c>
      <c r="F11" s="288"/>
      <c r="G11" s="79" t="s">
        <v>204</v>
      </c>
    </row>
    <row r="12" spans="1:8" ht="19.5" customHeight="1" x14ac:dyDescent="0.2">
      <c r="A12" s="78" t="s">
        <v>204</v>
      </c>
      <c r="B12" s="286" t="s">
        <v>468</v>
      </c>
      <c r="C12" s="287"/>
      <c r="D12" s="288"/>
      <c r="E12" s="289"/>
      <c r="F12" s="288"/>
      <c r="G12" s="77">
        <v>0</v>
      </c>
    </row>
    <row r="13" spans="1:8" ht="19.5" customHeight="1" thickBot="1" x14ac:dyDescent="0.25">
      <c r="A13" s="290" t="s">
        <v>470</v>
      </c>
      <c r="B13" s="291"/>
      <c r="C13" s="291"/>
      <c r="D13" s="291"/>
      <c r="E13" s="291"/>
      <c r="F13" s="292"/>
      <c r="G13" s="81">
        <v>1046884.86</v>
      </c>
    </row>
    <row r="14" spans="1:8" ht="18" customHeight="1" thickTop="1" x14ac:dyDescent="0.2"/>
  </sheetData>
  <mergeCells count="16">
    <mergeCell ref="B8:D8"/>
    <mergeCell ref="E8:F8"/>
    <mergeCell ref="A1:H1"/>
    <mergeCell ref="A2:H2"/>
    <mergeCell ref="A3:H3"/>
    <mergeCell ref="A6:F6"/>
    <mergeCell ref="A7:F7"/>
    <mergeCell ref="B12:D12"/>
    <mergeCell ref="E12:F12"/>
    <mergeCell ref="A13:F13"/>
    <mergeCell ref="B9:D9"/>
    <mergeCell ref="E9:F9"/>
    <mergeCell ref="B10:D10"/>
    <mergeCell ref="E10:F10"/>
    <mergeCell ref="B11:D11"/>
    <mergeCell ref="E11:F11"/>
  </mergeCells>
  <pageMargins left="1.58" right="0.47244094488188981" top="0.86614173228346458" bottom="0.47244094488188981" header="0.86614173228346458" footer="0.4724409448818898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7</vt:i4>
      </vt:variant>
    </vt:vector>
  </HeadingPairs>
  <TitlesOfParts>
    <vt:vector size="16" baseType="lpstr">
      <vt:lpstr>งบทดลอง (มือ)</vt:lpstr>
      <vt:lpstr>งบทดลอง ในระบบ</vt:lpstr>
      <vt:lpstr>หมายเหตุ 1</vt:lpstr>
      <vt:lpstr>งบรับ-จ่าย</vt:lpstr>
      <vt:lpstr>หมายเหตุรายจ่ายค้างจ่าย</vt:lpstr>
      <vt:lpstr>กระดาษทำการกระทบยอดจากเงินรายรั</vt:lpstr>
      <vt:lpstr>กระดาษทำการกระทบยอดจากเงินสะสม</vt:lpstr>
      <vt:lpstr>กระดาษทำการกระทบยอด งปม.คงเหลือ</vt:lpstr>
      <vt:lpstr>รายงานกระทบยอด ศศก.</vt:lpstr>
      <vt:lpstr>'กระดาษทำการกระทบยอด งปม.คงเหลือ'!Print_Titles</vt:lpstr>
      <vt:lpstr>กระดาษทำการกระทบยอดจากเงินรายรั!Print_Titles</vt:lpstr>
      <vt:lpstr>กระดาษทำการกระทบยอดจากเงินสะสม!Print_Titles</vt:lpstr>
      <vt:lpstr>'งบทดลอง (มือ)'!Print_Titles</vt:lpstr>
      <vt:lpstr>'งบทดลอง ในระบบ'!Print_Titles</vt:lpstr>
      <vt:lpstr>'งบรับ-จ่าย'!Print_Titles</vt:lpstr>
      <vt:lpstr>หมายเหตุรายจ่ายค้างจ่าย!Print_Titles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SC_WAN</dc:creator>
  <cp:lastModifiedBy>SC_WAN</cp:lastModifiedBy>
  <cp:lastPrinted>2018-10-03T07:53:05Z</cp:lastPrinted>
  <dcterms:created xsi:type="dcterms:W3CDTF">2018-09-28T04:39:06Z</dcterms:created>
  <dcterms:modified xsi:type="dcterms:W3CDTF">2018-10-03T07:53:08Z</dcterms:modified>
</cp:coreProperties>
</file>