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0" windowWidth="18060" windowHeight="6870"/>
  </bookViews>
  <sheets>
    <sheet name="งบทดลอง" sheetId="19" r:id="rId1"/>
    <sheet name="งบรั-จ่าย" sheetId="18" r:id="rId2"/>
    <sheet name="หมายเหตุ 1" sheetId="2" r:id="rId3"/>
    <sheet name="หมายเหตุรายจ่ายค้างจ่าย" sheetId="9" r:id="rId4"/>
    <sheet name="กระดาษทำการกระทบยอดงปม.รายรับ" sheetId="20" r:id="rId5"/>
    <sheet name="กระดาษทำการงปม.คงเหลือ" sheetId="21" r:id="rId6"/>
    <sheet name="กระดาษทำการจ่ายจากเงินสะสม" sheetId="22" r:id="rId7"/>
    <sheet name="กระดาษทำการโอน งปม." sheetId="23" r:id="rId8"/>
    <sheet name="รายงานกระทบยอด ศศก." sheetId="24" r:id="rId9"/>
    <sheet name="รายงานกระทบยอด ศศก. (2)" sheetId="25" r:id="rId10"/>
  </sheets>
  <definedNames>
    <definedName name="_xlnm.Print_Titles" localSheetId="4">กระดาษทำการกระทบยอดงปม.รายรับ!$6:$13</definedName>
    <definedName name="_xlnm.Print_Titles" localSheetId="5">กระดาษทำการงปม.คงเหลือ!$6:$11</definedName>
    <definedName name="_xlnm.Print_Titles" localSheetId="6">กระดาษทำการจ่ายจากเงินสะสม!$1:$3</definedName>
    <definedName name="_xlnm.Print_Titles" localSheetId="7">'กระดาษทำการโอน งปม.'!$1:$1</definedName>
    <definedName name="_xlnm.Print_Titles" localSheetId="0">งบทดลอง!$10:$10</definedName>
    <definedName name="_xlnm.Print_Titles" localSheetId="1">'งบรั-จ่าย'!$4:$5</definedName>
    <definedName name="_xlnm.Print_Titles" localSheetId="2">'หมายเหตุ 1'!$5:$6</definedName>
    <definedName name="_xlnm.Print_Titles" localSheetId="3">หมายเหตุรายจ่ายค้างจ่าย!$8:$8</definedName>
  </definedNames>
  <calcPr calcId="144525"/>
</workbook>
</file>

<file path=xl/calcChain.xml><?xml version="1.0" encoding="utf-8"?>
<calcChain xmlns="http://schemas.openxmlformats.org/spreadsheetml/2006/main">
  <c r="W75" i="21" l="1"/>
  <c r="W76" i="21" s="1"/>
  <c r="V75" i="21"/>
  <c r="V76" i="21" s="1"/>
  <c r="U75" i="21"/>
  <c r="U76" i="21" s="1"/>
  <c r="T75" i="21"/>
  <c r="T76" i="21" s="1"/>
  <c r="S75" i="21"/>
  <c r="S76" i="21" s="1"/>
  <c r="R75" i="21"/>
  <c r="R76" i="21" s="1"/>
  <c r="Q75" i="21"/>
  <c r="Q76" i="21" s="1"/>
  <c r="P75" i="21"/>
  <c r="P76" i="21" s="1"/>
  <c r="O75" i="21"/>
  <c r="O76" i="21" s="1"/>
  <c r="N75" i="21"/>
  <c r="N76" i="21" s="1"/>
  <c r="M75" i="21"/>
  <c r="M76" i="21" s="1"/>
  <c r="L75" i="21"/>
  <c r="L76" i="21" s="1"/>
  <c r="K75" i="21"/>
  <c r="K76" i="21" s="1"/>
  <c r="J75" i="21"/>
  <c r="J76" i="21" s="1"/>
  <c r="I75" i="21"/>
  <c r="I76" i="21" s="1"/>
  <c r="X74" i="21"/>
  <c r="X73" i="21"/>
  <c r="X72" i="21"/>
  <c r="X71" i="21"/>
  <c r="X70" i="21"/>
  <c r="X69" i="21"/>
  <c r="X75" i="21" s="1"/>
  <c r="W68" i="21"/>
  <c r="V68" i="21"/>
  <c r="U68" i="21"/>
  <c r="T68" i="21"/>
  <c r="S68" i="21"/>
  <c r="R68" i="21"/>
  <c r="Q68" i="21"/>
  <c r="P68" i="21"/>
  <c r="O68" i="21"/>
  <c r="N68" i="21"/>
  <c r="M68" i="21"/>
  <c r="L68" i="21"/>
  <c r="K68" i="21"/>
  <c r="J68" i="21"/>
  <c r="I68" i="21"/>
  <c r="Y68" i="21" s="1"/>
  <c r="X67" i="21"/>
  <c r="X66" i="21"/>
  <c r="X65" i="21"/>
  <c r="X68" i="21" s="1"/>
  <c r="W64" i="21"/>
  <c r="V64" i="21"/>
  <c r="U64" i="21"/>
  <c r="T64" i="21"/>
  <c r="S64" i="21"/>
  <c r="R64" i="21"/>
  <c r="Q64" i="21"/>
  <c r="P64" i="21"/>
  <c r="O64" i="21"/>
  <c r="N64" i="21"/>
  <c r="M64" i="21"/>
  <c r="L64" i="21"/>
  <c r="K64" i="21"/>
  <c r="J64" i="21"/>
  <c r="I64" i="21"/>
  <c r="Y64" i="21" s="1"/>
  <c r="X63" i="21"/>
  <c r="X62" i="21"/>
  <c r="X64" i="21" s="1"/>
  <c r="W61" i="21"/>
  <c r="V61" i="21"/>
  <c r="U61" i="21"/>
  <c r="T61" i="21"/>
  <c r="S61" i="21"/>
  <c r="R61" i="21"/>
  <c r="Q61" i="21"/>
  <c r="P61" i="21"/>
  <c r="O61" i="21"/>
  <c r="N61" i="21"/>
  <c r="M61" i="21"/>
  <c r="L61" i="21"/>
  <c r="K61" i="21"/>
  <c r="J61" i="21"/>
  <c r="I61" i="21"/>
  <c r="Y61" i="21" s="1"/>
  <c r="X60" i="21"/>
  <c r="X61" i="21" s="1"/>
  <c r="W59" i="21"/>
  <c r="V59" i="21"/>
  <c r="U59" i="21"/>
  <c r="T59" i="21"/>
  <c r="S59" i="21"/>
  <c r="R59" i="21"/>
  <c r="Q59" i="21"/>
  <c r="P59" i="21"/>
  <c r="O59" i="21"/>
  <c r="N59" i="21"/>
  <c r="M59" i="21"/>
  <c r="L59" i="21"/>
  <c r="K59" i="21"/>
  <c r="J59" i="21"/>
  <c r="I59" i="21"/>
  <c r="Y59" i="21" s="1"/>
  <c r="X58" i="21"/>
  <c r="X57" i="21"/>
  <c r="X56" i="21"/>
  <c r="X55" i="21"/>
  <c r="X54" i="21"/>
  <c r="X53" i="21"/>
  <c r="X59" i="21" s="1"/>
  <c r="W52" i="21"/>
  <c r="V52" i="21"/>
  <c r="U52" i="21"/>
  <c r="T52" i="21"/>
  <c r="S52" i="21"/>
  <c r="R52" i="21"/>
  <c r="Q52" i="21"/>
  <c r="P52" i="21"/>
  <c r="O52" i="21"/>
  <c r="N52" i="21"/>
  <c r="M52" i="21"/>
  <c r="L52" i="21"/>
  <c r="K52" i="21"/>
  <c r="J52" i="21"/>
  <c r="I52" i="21"/>
  <c r="Y52" i="21" s="1"/>
  <c r="X51" i="21"/>
  <c r="X50" i="21"/>
  <c r="X49" i="21"/>
  <c r="X48" i="21"/>
  <c r="X47" i="21"/>
  <c r="X52" i="21" s="1"/>
  <c r="W46" i="21"/>
  <c r="V46" i="21"/>
  <c r="U46" i="21"/>
  <c r="T46" i="21"/>
  <c r="S46" i="21"/>
  <c r="R46" i="21"/>
  <c r="Q46" i="21"/>
  <c r="P46" i="21"/>
  <c r="O46" i="21"/>
  <c r="N46" i="21"/>
  <c r="M46" i="21"/>
  <c r="L46" i="21"/>
  <c r="K46" i="21"/>
  <c r="J46" i="21"/>
  <c r="I46" i="21"/>
  <c r="Y46" i="21" s="1"/>
  <c r="X45" i="21"/>
  <c r="X44" i="21"/>
  <c r="X43" i="21"/>
  <c r="X42" i="21"/>
  <c r="X41" i="21"/>
  <c r="X40" i="21"/>
  <c r="X39" i="21"/>
  <c r="X38" i="21"/>
  <c r="X37" i="21"/>
  <c r="X36" i="21"/>
  <c r="X35" i="21"/>
  <c r="X46" i="21" s="1"/>
  <c r="W34" i="21"/>
  <c r="V34" i="21"/>
  <c r="U34" i="21"/>
  <c r="T34" i="21"/>
  <c r="S34" i="21"/>
  <c r="R34" i="21"/>
  <c r="Q34" i="21"/>
  <c r="P34" i="21"/>
  <c r="O34" i="21"/>
  <c r="N34" i="21"/>
  <c r="M34" i="21"/>
  <c r="L34" i="21"/>
  <c r="K34" i="21"/>
  <c r="J34" i="21"/>
  <c r="I34" i="21"/>
  <c r="Y34" i="21" s="1"/>
  <c r="X33" i="21"/>
  <c r="X32" i="21"/>
  <c r="X31" i="21"/>
  <c r="X30" i="21"/>
  <c r="X34" i="21" s="1"/>
  <c r="W29" i="21"/>
  <c r="V29" i="21"/>
  <c r="U29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Y29" i="21" s="1"/>
  <c r="X28" i="21"/>
  <c r="X27" i="21"/>
  <c r="X26" i="21"/>
  <c r="X25" i="21"/>
  <c r="X29" i="21" s="1"/>
  <c r="W24" i="21"/>
  <c r="V24" i="21"/>
  <c r="U24" i="21"/>
  <c r="T24" i="21"/>
  <c r="S24" i="21"/>
  <c r="R24" i="21"/>
  <c r="Q24" i="21"/>
  <c r="P24" i="21"/>
  <c r="O24" i="21"/>
  <c r="N24" i="21"/>
  <c r="M24" i="21"/>
  <c r="L24" i="21"/>
  <c r="K24" i="21"/>
  <c r="J24" i="21"/>
  <c r="I24" i="21"/>
  <c r="Y24" i="21" s="1"/>
  <c r="X23" i="21"/>
  <c r="X22" i="21"/>
  <c r="X21" i="21"/>
  <c r="X20" i="21"/>
  <c r="X19" i="21"/>
  <c r="X24" i="21" s="1"/>
  <c r="W18" i="21"/>
  <c r="V18" i="21"/>
  <c r="U18" i="21"/>
  <c r="T18" i="21"/>
  <c r="S18" i="21"/>
  <c r="R18" i="21"/>
  <c r="Q18" i="21"/>
  <c r="P18" i="21"/>
  <c r="O18" i="21"/>
  <c r="N18" i="21"/>
  <c r="M18" i="21"/>
  <c r="L18" i="21"/>
  <c r="K18" i="21"/>
  <c r="J18" i="21"/>
  <c r="I18" i="21"/>
  <c r="Y18" i="21" s="1"/>
  <c r="X17" i="21"/>
  <c r="X16" i="21"/>
  <c r="X15" i="21"/>
  <c r="X14" i="21"/>
  <c r="X13" i="21"/>
  <c r="X18" i="21" s="1"/>
  <c r="X76" i="21" l="1"/>
  <c r="Y75" i="21"/>
  <c r="Y76" i="21" s="1"/>
  <c r="T77" i="20"/>
  <c r="S77" i="20"/>
  <c r="R77" i="20"/>
  <c r="Q77" i="20"/>
  <c r="P77" i="20"/>
  <c r="O77" i="20"/>
  <c r="N77" i="20"/>
  <c r="M77" i="20"/>
  <c r="L77" i="20"/>
  <c r="K77" i="20"/>
  <c r="J77" i="20"/>
  <c r="V77" i="20" s="1"/>
  <c r="V75" i="20"/>
  <c r="S74" i="20"/>
  <c r="R74" i="20"/>
  <c r="Q74" i="20"/>
  <c r="P74" i="20"/>
  <c r="O74" i="20"/>
  <c r="N74" i="20"/>
  <c r="M74" i="20"/>
  <c r="L74" i="20"/>
  <c r="K74" i="20"/>
  <c r="J74" i="20"/>
  <c r="V74" i="20" s="1"/>
  <c r="T73" i="20"/>
  <c r="T74" i="20" s="1"/>
  <c r="V72" i="20"/>
  <c r="S71" i="20"/>
  <c r="R71" i="20"/>
  <c r="Q71" i="20"/>
  <c r="P71" i="20"/>
  <c r="O71" i="20"/>
  <c r="N71" i="20"/>
  <c r="M71" i="20"/>
  <c r="L71" i="20"/>
  <c r="K71" i="20"/>
  <c r="J71" i="20"/>
  <c r="V71" i="20" s="1"/>
  <c r="T70" i="20"/>
  <c r="T71" i="20" s="1"/>
  <c r="V69" i="20"/>
  <c r="S68" i="20"/>
  <c r="R68" i="20"/>
  <c r="Q68" i="20"/>
  <c r="P68" i="20"/>
  <c r="O68" i="20"/>
  <c r="N68" i="20"/>
  <c r="M68" i="20"/>
  <c r="L68" i="20"/>
  <c r="K68" i="20"/>
  <c r="J68" i="20"/>
  <c r="V68" i="20" s="1"/>
  <c r="T67" i="20"/>
  <c r="T66" i="20"/>
  <c r="T65" i="20"/>
  <c r="T68" i="20" s="1"/>
  <c r="V64" i="20"/>
  <c r="S63" i="20"/>
  <c r="R63" i="20"/>
  <c r="Q63" i="20"/>
  <c r="P63" i="20"/>
  <c r="O63" i="20"/>
  <c r="N63" i="20"/>
  <c r="M63" i="20"/>
  <c r="L63" i="20"/>
  <c r="K63" i="20"/>
  <c r="J63" i="20"/>
  <c r="V63" i="20" s="1"/>
  <c r="T62" i="20"/>
  <c r="T61" i="20"/>
  <c r="T60" i="20"/>
  <c r="T59" i="20"/>
  <c r="T58" i="20"/>
  <c r="T63" i="20" s="1"/>
  <c r="V57" i="20"/>
  <c r="S56" i="20"/>
  <c r="R56" i="20"/>
  <c r="Q56" i="20"/>
  <c r="P56" i="20"/>
  <c r="O56" i="20"/>
  <c r="N56" i="20"/>
  <c r="M56" i="20"/>
  <c r="L56" i="20"/>
  <c r="K56" i="20"/>
  <c r="J56" i="20"/>
  <c r="V56" i="20" s="1"/>
  <c r="T55" i="20"/>
  <c r="T54" i="20"/>
  <c r="T53" i="20"/>
  <c r="T52" i="20"/>
  <c r="T51" i="20"/>
  <c r="T50" i="20"/>
  <c r="T49" i="20"/>
  <c r="T48" i="20"/>
  <c r="T56" i="20" s="1"/>
  <c r="V47" i="20"/>
  <c r="S46" i="20"/>
  <c r="R46" i="20"/>
  <c r="Q46" i="20"/>
  <c r="P46" i="20"/>
  <c r="O46" i="20"/>
  <c r="N46" i="20"/>
  <c r="M46" i="20"/>
  <c r="L46" i="20"/>
  <c r="K46" i="20"/>
  <c r="J46" i="20"/>
  <c r="V46" i="20" s="1"/>
  <c r="T45" i="20"/>
  <c r="T44" i="20"/>
  <c r="T43" i="20"/>
  <c r="T42" i="20"/>
  <c r="T46" i="20" s="1"/>
  <c r="V41" i="20"/>
  <c r="S40" i="20"/>
  <c r="R40" i="20"/>
  <c r="Q40" i="20"/>
  <c r="P40" i="20"/>
  <c r="O40" i="20"/>
  <c r="N40" i="20"/>
  <c r="M40" i="20"/>
  <c r="L40" i="20"/>
  <c r="K40" i="20"/>
  <c r="J40" i="20"/>
  <c r="V40" i="20" s="1"/>
  <c r="T39" i="20"/>
  <c r="T38" i="20"/>
  <c r="T37" i="20"/>
  <c r="T36" i="20"/>
  <c r="T40" i="20" s="1"/>
  <c r="V35" i="20"/>
  <c r="S34" i="20"/>
  <c r="R34" i="20"/>
  <c r="Q34" i="20"/>
  <c r="P34" i="20"/>
  <c r="O34" i="20"/>
  <c r="N34" i="20"/>
  <c r="M34" i="20"/>
  <c r="L34" i="20"/>
  <c r="K34" i="20"/>
  <c r="J34" i="20"/>
  <c r="V34" i="20" s="1"/>
  <c r="T33" i="20"/>
  <c r="T32" i="20"/>
  <c r="T31" i="20"/>
  <c r="T30" i="20"/>
  <c r="T34" i="20" s="1"/>
  <c r="V29" i="20"/>
  <c r="S28" i="20"/>
  <c r="R28" i="20"/>
  <c r="Q28" i="20"/>
  <c r="P28" i="20"/>
  <c r="O28" i="20"/>
  <c r="N28" i="20"/>
  <c r="M28" i="20"/>
  <c r="L28" i="20"/>
  <c r="K28" i="20"/>
  <c r="J28" i="20"/>
  <c r="V28" i="20" s="1"/>
  <c r="T27" i="20"/>
  <c r="T26" i="20"/>
  <c r="T25" i="20"/>
  <c r="T24" i="20"/>
  <c r="T23" i="20"/>
  <c r="T28" i="20" s="1"/>
  <c r="V22" i="20"/>
  <c r="S21" i="20"/>
  <c r="S76" i="20" s="1"/>
  <c r="R21" i="20"/>
  <c r="R76" i="20" s="1"/>
  <c r="Q21" i="20"/>
  <c r="Q76" i="20" s="1"/>
  <c r="P21" i="20"/>
  <c r="P76" i="20" s="1"/>
  <c r="O21" i="20"/>
  <c r="O76" i="20" s="1"/>
  <c r="N21" i="20"/>
  <c r="N76" i="20" s="1"/>
  <c r="M21" i="20"/>
  <c r="M76" i="20" s="1"/>
  <c r="L21" i="20"/>
  <c r="L76" i="20" s="1"/>
  <c r="K21" i="20"/>
  <c r="K76" i="20" s="1"/>
  <c r="J21" i="20"/>
  <c r="J76" i="20" s="1"/>
  <c r="T20" i="20"/>
  <c r="T19" i="20"/>
  <c r="T18" i="20"/>
  <c r="T17" i="20"/>
  <c r="T16" i="20"/>
  <c r="T15" i="20"/>
  <c r="T14" i="20"/>
  <c r="T21" i="20" s="1"/>
  <c r="T76" i="20" s="1"/>
  <c r="V76" i="20" l="1"/>
  <c r="V21" i="20"/>
  <c r="E59" i="19" l="1"/>
  <c r="D59" i="19"/>
  <c r="H85" i="2" l="1"/>
  <c r="G85" i="2"/>
  <c r="H53" i="2"/>
  <c r="G53" i="2"/>
  <c r="H39" i="2"/>
  <c r="G39" i="2"/>
  <c r="H37" i="2"/>
  <c r="G37" i="2"/>
  <c r="H33" i="2"/>
  <c r="G33" i="2"/>
  <c r="H30" i="2"/>
  <c r="G30" i="2"/>
  <c r="H26" i="2"/>
  <c r="G26" i="2"/>
  <c r="H13" i="2"/>
  <c r="H86" i="2" s="1"/>
  <c r="G13" i="2"/>
  <c r="G86" i="2" l="1"/>
  <c r="F85" i="2" l="1"/>
  <c r="I84" i="2" l="1"/>
  <c r="I83" i="2"/>
  <c r="I82" i="2"/>
  <c r="I81" i="2"/>
  <c r="I80" i="2"/>
  <c r="I79" i="2"/>
  <c r="I78" i="2"/>
  <c r="I77" i="2"/>
  <c r="E85" i="2"/>
  <c r="I13" i="9" l="1"/>
  <c r="I58" i="2" l="1"/>
  <c r="I67" i="2"/>
  <c r="I66" i="2"/>
  <c r="BI85" i="2" l="1"/>
  <c r="BH85" i="2"/>
  <c r="BJ85" i="2" s="1"/>
  <c r="BE85" i="2"/>
  <c r="BD85" i="2"/>
  <c r="BF85" i="2" s="1"/>
  <c r="U85" i="2"/>
  <c r="D85" i="2"/>
  <c r="I76" i="2"/>
  <c r="I75" i="2"/>
  <c r="I74" i="2"/>
  <c r="I73" i="2"/>
  <c r="I72" i="2"/>
  <c r="I71" i="2"/>
  <c r="I70" i="2"/>
  <c r="I69" i="2"/>
  <c r="I65" i="2"/>
  <c r="I64" i="2"/>
  <c r="I63" i="2"/>
  <c r="I62" i="2"/>
  <c r="I60" i="2"/>
  <c r="I59" i="2"/>
  <c r="BJ57" i="2"/>
  <c r="BF57" i="2"/>
  <c r="I57" i="2"/>
  <c r="T57" i="2" s="1"/>
  <c r="V57" i="2" s="1"/>
  <c r="BJ56" i="2"/>
  <c r="BF56" i="2"/>
  <c r="I56" i="2"/>
  <c r="T56" i="2" s="1"/>
  <c r="V56" i="2" s="1"/>
  <c r="BJ55" i="2"/>
  <c r="BF55" i="2"/>
  <c r="T55" i="2"/>
  <c r="V55" i="2" s="1"/>
  <c r="BJ54" i="2"/>
  <c r="BF54" i="2"/>
  <c r="T54" i="2"/>
  <c r="V54" i="2" s="1"/>
  <c r="BI53" i="2"/>
  <c r="BH53" i="2"/>
  <c r="BE53" i="2"/>
  <c r="BD53" i="2"/>
  <c r="U53" i="2"/>
  <c r="T53" i="2"/>
  <c r="F53" i="2"/>
  <c r="E53" i="2"/>
  <c r="D53" i="2"/>
  <c r="BJ52" i="2"/>
  <c r="BF52" i="2"/>
  <c r="I52" i="2"/>
  <c r="T52" i="2" s="1"/>
  <c r="V52" i="2" s="1"/>
  <c r="BJ51" i="2"/>
  <c r="BF51" i="2"/>
  <c r="I51" i="2"/>
  <c r="T51" i="2" s="1"/>
  <c r="V51" i="2" s="1"/>
  <c r="BJ50" i="2"/>
  <c r="BF50" i="2"/>
  <c r="I50" i="2"/>
  <c r="T50" i="2" s="1"/>
  <c r="V50" i="2" s="1"/>
  <c r="BJ49" i="2"/>
  <c r="BF49" i="2"/>
  <c r="I49" i="2"/>
  <c r="T49" i="2" s="1"/>
  <c r="V49" i="2" s="1"/>
  <c r="BJ48" i="2"/>
  <c r="BF48" i="2"/>
  <c r="I48" i="2"/>
  <c r="T48" i="2" s="1"/>
  <c r="V48" i="2" s="1"/>
  <c r="BJ47" i="2"/>
  <c r="BF47" i="2"/>
  <c r="I47" i="2"/>
  <c r="T47" i="2" s="1"/>
  <c r="V47" i="2" s="1"/>
  <c r="BJ46" i="2"/>
  <c r="BF46" i="2"/>
  <c r="I46" i="2"/>
  <c r="T46" i="2" s="1"/>
  <c r="V46" i="2" s="1"/>
  <c r="BJ45" i="2"/>
  <c r="BF45" i="2"/>
  <c r="I45" i="2"/>
  <c r="T45" i="2" s="1"/>
  <c r="V45" i="2" s="1"/>
  <c r="BJ44" i="2"/>
  <c r="BF44" i="2"/>
  <c r="I44" i="2"/>
  <c r="T44" i="2" s="1"/>
  <c r="V44" i="2" s="1"/>
  <c r="BJ43" i="2"/>
  <c r="BF43" i="2"/>
  <c r="I43" i="2"/>
  <c r="T43" i="2" s="1"/>
  <c r="V43" i="2" s="1"/>
  <c r="BJ42" i="2"/>
  <c r="BF42" i="2"/>
  <c r="I42" i="2"/>
  <c r="T42" i="2" s="1"/>
  <c r="V42" i="2" s="1"/>
  <c r="BJ41" i="2"/>
  <c r="BF41" i="2"/>
  <c r="T41" i="2"/>
  <c r="V41" i="2" s="1"/>
  <c r="BJ40" i="2"/>
  <c r="BF40" i="2"/>
  <c r="T40" i="2"/>
  <c r="V40" i="2" s="1"/>
  <c r="BI39" i="2"/>
  <c r="BH39" i="2"/>
  <c r="BE39" i="2"/>
  <c r="BD39" i="2"/>
  <c r="U39" i="2"/>
  <c r="T39" i="2"/>
  <c r="F39" i="2"/>
  <c r="E39" i="2"/>
  <c r="D39" i="2"/>
  <c r="BJ38" i="2"/>
  <c r="BF38" i="2"/>
  <c r="T38" i="2"/>
  <c r="V38" i="2" s="1"/>
  <c r="BI37" i="2"/>
  <c r="BH37" i="2"/>
  <c r="BE37" i="2"/>
  <c r="BD37" i="2"/>
  <c r="U37" i="2"/>
  <c r="T37" i="2"/>
  <c r="F37" i="2"/>
  <c r="E37" i="2"/>
  <c r="D37" i="2"/>
  <c r="BJ36" i="2"/>
  <c r="BF36" i="2"/>
  <c r="I36" i="2"/>
  <c r="T36" i="2" s="1"/>
  <c r="V36" i="2" s="1"/>
  <c r="BJ35" i="2"/>
  <c r="BF35" i="2"/>
  <c r="I35" i="2"/>
  <c r="T35" i="2" s="1"/>
  <c r="V35" i="2" s="1"/>
  <c r="W37" i="2" s="1"/>
  <c r="BJ34" i="2"/>
  <c r="BF34" i="2"/>
  <c r="T34" i="2"/>
  <c r="V34" i="2" s="1"/>
  <c r="BI33" i="2"/>
  <c r="BH33" i="2"/>
  <c r="BE33" i="2"/>
  <c r="BD33" i="2"/>
  <c r="U33" i="2"/>
  <c r="T33" i="2"/>
  <c r="F33" i="2"/>
  <c r="E33" i="2"/>
  <c r="D33" i="2"/>
  <c r="BJ32" i="2"/>
  <c r="BF32" i="2"/>
  <c r="T32" i="2"/>
  <c r="V32" i="2" s="1"/>
  <c r="BJ31" i="2"/>
  <c r="BF31" i="2"/>
  <c r="T31" i="2"/>
  <c r="V31" i="2" s="1"/>
  <c r="W33" i="2" s="1"/>
  <c r="BI30" i="2"/>
  <c r="BH30" i="2"/>
  <c r="BE30" i="2"/>
  <c r="BD30" i="2"/>
  <c r="U30" i="2"/>
  <c r="T30" i="2"/>
  <c r="F30" i="2"/>
  <c r="E30" i="2"/>
  <c r="D30" i="2"/>
  <c r="BJ29" i="2"/>
  <c r="BF29" i="2"/>
  <c r="I29" i="2"/>
  <c r="T29" i="2" s="1"/>
  <c r="V29" i="2" s="1"/>
  <c r="BJ28" i="2"/>
  <c r="BF28" i="2"/>
  <c r="I28" i="2"/>
  <c r="T28" i="2" s="1"/>
  <c r="V28" i="2" s="1"/>
  <c r="BJ27" i="2"/>
  <c r="BF27" i="2"/>
  <c r="T27" i="2"/>
  <c r="V27" i="2" s="1"/>
  <c r="BI26" i="2"/>
  <c r="BH26" i="2"/>
  <c r="BE26" i="2"/>
  <c r="BD26" i="2"/>
  <c r="BF26" i="2" s="1"/>
  <c r="U26" i="2"/>
  <c r="T26" i="2"/>
  <c r="F26" i="2"/>
  <c r="E26" i="2"/>
  <c r="D26" i="2"/>
  <c r="BJ25" i="2"/>
  <c r="BF25" i="2"/>
  <c r="I25" i="2"/>
  <c r="T25" i="2" s="1"/>
  <c r="V25" i="2" s="1"/>
  <c r="I24" i="2"/>
  <c r="BJ21" i="2"/>
  <c r="BF21" i="2"/>
  <c r="I21" i="2"/>
  <c r="T21" i="2" s="1"/>
  <c r="V21" i="2" s="1"/>
  <c r="BJ20" i="2"/>
  <c r="BF20" i="2"/>
  <c r="I20" i="2"/>
  <c r="T20" i="2" s="1"/>
  <c r="V20" i="2" s="1"/>
  <c r="BJ19" i="2"/>
  <c r="BF19" i="2"/>
  <c r="I19" i="2"/>
  <c r="T19" i="2" s="1"/>
  <c r="V19" i="2" s="1"/>
  <c r="BJ18" i="2"/>
  <c r="BF18" i="2"/>
  <c r="I18" i="2"/>
  <c r="T18" i="2" s="1"/>
  <c r="V18" i="2" s="1"/>
  <c r="BJ17" i="2"/>
  <c r="BF17" i="2"/>
  <c r="I17" i="2"/>
  <c r="T17" i="2" s="1"/>
  <c r="V17" i="2" s="1"/>
  <c r="BJ16" i="2"/>
  <c r="BF16" i="2"/>
  <c r="I16" i="2"/>
  <c r="T16" i="2" s="1"/>
  <c r="V16" i="2" s="1"/>
  <c r="BJ15" i="2"/>
  <c r="BF15" i="2"/>
  <c r="I15" i="2"/>
  <c r="T15" i="2" s="1"/>
  <c r="V15" i="2" s="1"/>
  <c r="BJ14" i="2"/>
  <c r="BF14" i="2"/>
  <c r="T14" i="2"/>
  <c r="BI13" i="2"/>
  <c r="BI86" i="2" s="1"/>
  <c r="BH13" i="2"/>
  <c r="BE13" i="2"/>
  <c r="BE86" i="2" s="1"/>
  <c r="BD13" i="2"/>
  <c r="U13" i="2"/>
  <c r="U86" i="2" s="1"/>
  <c r="T13" i="2"/>
  <c r="F13" i="2"/>
  <c r="E13" i="2"/>
  <c r="D13" i="2"/>
  <c r="D86" i="2" s="1"/>
  <c r="BJ12" i="2"/>
  <c r="BF12" i="2"/>
  <c r="I12" i="2"/>
  <c r="T12" i="2" s="1"/>
  <c r="V12" i="2" s="1"/>
  <c r="BJ11" i="2"/>
  <c r="BF11" i="2"/>
  <c r="I11" i="2"/>
  <c r="T11" i="2" s="1"/>
  <c r="V11" i="2" s="1"/>
  <c r="BJ10" i="2"/>
  <c r="BF10" i="2"/>
  <c r="I10" i="2"/>
  <c r="T10" i="2" s="1"/>
  <c r="V10" i="2" s="1"/>
  <c r="BJ9" i="2"/>
  <c r="BF9" i="2"/>
  <c r="I9" i="2"/>
  <c r="BD86" i="2" l="1"/>
  <c r="BH86" i="2"/>
  <c r="BJ86" i="2" s="1"/>
  <c r="V30" i="2"/>
  <c r="V33" i="2"/>
  <c r="BF33" i="2"/>
  <c r="BJ33" i="2"/>
  <c r="BF37" i="2"/>
  <c r="BJ37" i="2"/>
  <c r="V39" i="2"/>
  <c r="BF39" i="2"/>
  <c r="BJ39" i="2"/>
  <c r="BF53" i="2"/>
  <c r="BJ26" i="2"/>
  <c r="BF30" i="2"/>
  <c r="BJ30" i="2"/>
  <c r="BF86" i="2"/>
  <c r="BJ53" i="2"/>
  <c r="I85" i="2"/>
  <c r="I86" i="2" s="1"/>
  <c r="F86" i="2"/>
  <c r="E86" i="2"/>
  <c r="T9" i="2"/>
  <c r="V9" i="2" s="1"/>
  <c r="V13" i="2" s="1"/>
  <c r="W13" i="2" s="1"/>
  <c r="W30" i="2"/>
  <c r="W53" i="2"/>
  <c r="W85" i="2"/>
  <c r="W26" i="2"/>
  <c r="BF13" i="2"/>
  <c r="BJ13" i="2"/>
  <c r="T85" i="2" l="1"/>
  <c r="T86" i="2"/>
  <c r="W86" i="2" s="1"/>
  <c r="V86" i="2"/>
</calcChain>
</file>

<file path=xl/sharedStrings.xml><?xml version="1.0" encoding="utf-8"?>
<sst xmlns="http://schemas.openxmlformats.org/spreadsheetml/2006/main" count="1236" uniqueCount="537">
  <si>
    <t>รายการ</t>
  </si>
  <si>
    <t>รหัสบัญชี</t>
  </si>
  <si>
    <t>ภาษีบำรุงท้องที่</t>
  </si>
  <si>
    <t>ค่าธรรมเนียมเกี่ยวกับใบอนุญาตการขายสุรา</t>
  </si>
  <si>
    <t>ค่าธรรมเนียมเกี่ยวกับการควบคุมอาคาร</t>
  </si>
  <si>
    <t>ค่าปรับการผิดสัญญา</t>
  </si>
  <si>
    <t>ดอกเบี้ย</t>
  </si>
  <si>
    <t>ค่าขายแบบแปลน</t>
  </si>
  <si>
    <t>รายได้เบ็ดเตล็ดอื่นๆ</t>
  </si>
  <si>
    <t>ภาษีมูลค่าเพิ่มตาม พ.ร.บ. จัดสรรรายได้ฯ</t>
  </si>
  <si>
    <t>ภาษีธุรกิจเฉพาะ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</si>
  <si>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</si>
  <si>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</si>
  <si>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</si>
  <si>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</si>
  <si>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ค่าตอบแทน</t>
  </si>
  <si>
    <t>ค่าที่ดินและสิ่งก่อสร้าง</t>
  </si>
  <si>
    <t>รวม</t>
  </si>
  <si>
    <t>องค์การบริหารส่วนตำบลฉลอง</t>
  </si>
  <si>
    <t>หมายเหตุประกอบงบรับ-จ่าย</t>
  </si>
  <si>
    <t>ประมาณการ</t>
  </si>
  <si>
    <t>รับจริง/เดือนนี้</t>
  </si>
  <si>
    <t>จนถึงปัจจุบัน</t>
  </si>
  <si>
    <t>บาท/สต.</t>
  </si>
  <si>
    <t>รายได้จัดเก็บเอง</t>
  </si>
  <si>
    <t>หมวดภาษีอากร</t>
  </si>
  <si>
    <t>ภาษีโรงเรือนและที่ดิน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</si>
  <si>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</si>
  <si>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</si>
  <si>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</si>
  <si>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</si>
  <si>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</si>
  <si>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</si>
  <si>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</si>
  <si>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ค่าใบอนุญาติประกอบการค้าสำหรับกิจการที่เป็น</t>
  </si>
  <si>
    <t>อันตรายต่อสุขภาพ</t>
  </si>
  <si>
    <t>ใบอนุญาตเกี่ยวกับการควบคุมอาคาร</t>
  </si>
  <si>
    <t>ค่าใบอนุญาตอื่นๆ</t>
  </si>
  <si>
    <t>3.  รายได้จากทรัพย์สิน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</si>
  <si>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</si>
  <si>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</si>
  <si>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</si>
  <si>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</si>
  <si>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</si>
  <si>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</si>
  <si>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</si>
  <si>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</si>
  <si>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</si>
  <si>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</si>
  <si>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</si>
  <si>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</si>
  <si>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</si>
  <si>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</si>
  <si>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</si>
  <si>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โครงการสร้างหลักประกันรายได้</t>
  </si>
  <si>
    <t>แก่ผู้สูงอายุค่าใช้จ่ายสำหรับสนับสนุนการสงเคราะห์เบี้ยยังชีพผู้สูงอายุ</t>
  </si>
  <si>
    <t>เงินอุดหนุนทั่วไป โครงการสนับสนุนการเสริมสร้างสวัสดิ</t>
  </si>
  <si>
    <t>การทางสังคมให้แก่ผู้พิการหรือทุพพลภาพ ค่าใช้จ่ายสำหรับ</t>
  </si>
  <si>
    <t>สนับสนุนการสงเคราะห์เบี้ยยังชีพความพิการ</t>
  </si>
  <si>
    <t>เงินอุดหนุนทั่วไป โครงการสนับสนุนการจัดสวัสดิการ</t>
  </si>
  <si>
    <t>ทางสังคมแก่ผู้ด้อยโอกาสทางสังคม เงินอุดหนุนสำหรับสนับสนุน</t>
  </si>
  <si>
    <t>การสงเคราะห์เบี้ยยังชีพผู้ป่วยเอดส์</t>
  </si>
  <si>
    <t xml:space="preserve">เงินอุดหนุนทั่วไป สำหรับสนับสนุนอาหารกลางวัน </t>
  </si>
  <si>
    <t>(ประถมศึกษา)</t>
  </si>
  <si>
    <t>เงินอุดหนุนทั่วไป อาหารเสริม (นม) (ประถมศึกษา)</t>
  </si>
  <si>
    <t>เงินอุดหนุนทั่วไป อาหารกลาวัน (เด็กปฐมวัย)</t>
  </si>
  <si>
    <t>เงินอุดหนุนทั่วไป อาหารเสริม (นม) (เด็กปฐมวัย)</t>
  </si>
  <si>
    <t>เงินอุดหนุนสำหรับการดำเนินงานตามแนวทางโครงการ</t>
  </si>
  <si>
    <t>พระราชดำริ ด้านสาธรารณสุข</t>
  </si>
  <si>
    <t>เงินอุดหนุนสำหรับสนับสนุนการจัดการเรียนการสอน</t>
  </si>
  <si>
    <t>ของศูนย์พัฒนาเด็กเล็ก</t>
  </si>
  <si>
    <t>รวมรายรับทั้งสิ้น</t>
  </si>
  <si>
    <t>เงินอุดหนุนทั่วไป สำหรับสนับสนุนศูนย์พัฒนาเด็กเล็ก รายการเงินเดือน</t>
  </si>
  <si>
    <t>ค่าตอบแทน เงินเพิ่มค่าครองชีพชั่วคราวและสวัสดิการสำหรับข้าราชการ</t>
  </si>
  <si>
    <t xml:space="preserve">ครูผู้ดูแลเด็ก พนักงานจ้างผู้ดูแลเด็ก </t>
  </si>
  <si>
    <t>จำนวนเงิน</t>
  </si>
  <si>
    <t>แผนงานบริหารงานทั่วไป</t>
  </si>
  <si>
    <t>แผนงานเคหะและชุมชน</t>
  </si>
  <si>
    <t>งานบริหารทั่วไป</t>
  </si>
  <si>
    <t>งานบริหารงานคลัง</t>
  </si>
  <si>
    <t>งานบริหารทั่วไปเกี่ยวกับเคหะและชุมชน</t>
  </si>
  <si>
    <t>งานไฟฟ้าถนน</t>
  </si>
  <si>
    <t>เงินงบประมาณ</t>
  </si>
  <si>
    <t>ค่าตอบแทนผู้ปฏิบัติราชการอันเป็นประโยชน์แก่องค์กรปกครองส่วนท้องถิ่น</t>
  </si>
  <si>
    <t>รายจ่ายค้างจ่าย  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</si>
  <si>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</si>
  <si>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</si>
  <si>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</si>
  <si>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</si>
  <si>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</si>
  <si>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</si>
  <si>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อาคารต่าง ๆ</t>
  </si>
  <si>
    <t>โครงการก่อสร้างอาคารอเนกประสงค์</t>
  </si>
  <si>
    <t>เงินอุดหนุนทั่วไป สำหรับสำรวจข้อมูลจำนวนสัตว์และขึ้นทะเบียนสัตว์</t>
  </si>
  <si>
    <t>จุฬาภรณวลัยลักษณ์ อัครราชกุมารี</t>
  </si>
  <si>
    <t>เงินอุดหนุนทั่วไป เพื่อขับเคลื่อนโครงการสัตว์ปลอดโรค คนปลอดภัย</t>
  </si>
  <si>
    <t>พระเจ้าลูกเธอเจ้าฟ้าจุฬาภรณวลัยลักษณ์ อัครราชกุมารี</t>
  </si>
  <si>
    <t>งบทดลอง</t>
  </si>
  <si>
    <t>ปีงบประมาณ 2562</t>
  </si>
  <si>
    <t>เดบิต</t>
  </si>
  <si>
    <t>เครดิต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</si>
  <si>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</si>
  <si>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</si>
  <si>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</si>
  <si>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</si>
  <si>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</si>
  <si>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ลูกหนี้เงินยืม</t>
  </si>
  <si>
    <t xml:space="preserve">11041000  </t>
  </si>
  <si>
    <t>ลูกหนี้เงินทุนโครงการเศรษฐกิจชุมชน</t>
  </si>
  <si>
    <t xml:space="preserve">11045000  </t>
  </si>
  <si>
    <t>รายจ่ายค้างจ่าย</t>
  </si>
  <si>
    <t xml:space="preserve">21010000  </t>
  </si>
  <si>
    <t>เงินรับฝากภาษีหัก ณ ที่จ่าย</t>
  </si>
  <si>
    <t xml:space="preserve">21040001  </t>
  </si>
  <si>
    <t>เงินรับฝากประกันสัญญา</t>
  </si>
  <si>
    <t xml:space="preserve">21040008  </t>
  </si>
  <si>
    <t>เงินรับฝากประกันสังคม</t>
  </si>
  <si>
    <t xml:space="preserve">21040013  </t>
  </si>
  <si>
    <t>เงินรับฝากเงินทุนโครงการเศรษฐกิจชุมชน</t>
  </si>
  <si>
    <t xml:space="preserve">21040016  </t>
  </si>
  <si>
    <t>เงินรับฝากอื่นๆ หลักประกันสุขภาพแห่งชาติ</t>
  </si>
  <si>
    <t xml:space="preserve">21040099  </t>
  </si>
  <si>
    <t>เงินสะสม</t>
  </si>
  <si>
    <t xml:space="preserve">31000000  </t>
  </si>
  <si>
    <t>เงินทุนสำรองเงินสะสม</t>
  </si>
  <si>
    <t xml:space="preserve">32000000  </t>
  </si>
  <si>
    <t xml:space="preserve">41100001  </t>
  </si>
  <si>
    <t xml:space="preserve">41100002  </t>
  </si>
  <si>
    <t xml:space="preserve">41210004  </t>
  </si>
  <si>
    <t xml:space="preserve">41210007  </t>
  </si>
  <si>
    <t>ค่าธรรมเนียมเกี่ยวกับทะเบียนพาณิชย์</t>
  </si>
  <si>
    <t xml:space="preserve">41210029  </t>
  </si>
  <si>
    <t xml:space="preserve">41220010  </t>
  </si>
  <si>
    <t>ค่าใบอนุญาตเกี่ยวกับการควบคุมอาคาร</t>
  </si>
  <si>
    <t xml:space="preserve">41230007  </t>
  </si>
  <si>
    <t xml:space="preserve">41300003  </t>
  </si>
  <si>
    <t xml:space="preserve">41500004  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</si>
  <si>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</si>
  <si>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</si>
  <si>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</si>
  <si>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</si>
  <si>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</si>
  <si>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 xml:space="preserve">42100004  </t>
  </si>
  <si>
    <t xml:space="preserve">42100005  </t>
  </si>
  <si>
    <t xml:space="preserve">42100007  </t>
  </si>
  <si>
    <t xml:space="preserve">42100011  </t>
  </si>
  <si>
    <t xml:space="preserve">42100012  </t>
  </si>
  <si>
    <t>ค่าภาคหลวงปิโตรเลียม</t>
  </si>
  <si>
    <t xml:space="preserve">42100013  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</si>
  <si>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</si>
  <si>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</si>
  <si>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</si>
  <si>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</si>
  <si>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</si>
  <si>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>งบกลาง</t>
  </si>
  <si>
    <t xml:space="preserve">51100000  </t>
  </si>
  <si>
    <t>เงินเดือน (ฝ่ายการเมือง)</t>
  </si>
  <si>
    <t xml:space="preserve">52100000  </t>
  </si>
  <si>
    <t>เงินเดือน (ฝ่ายประจำ)</t>
  </si>
  <si>
    <t xml:space="preserve">52200000  </t>
  </si>
  <si>
    <t xml:space="preserve">53100000  </t>
  </si>
  <si>
    <t>ค่าใช้สอย</t>
  </si>
  <si>
    <t xml:space="preserve">53200000  </t>
  </si>
  <si>
    <t>ค่าวัสดุ</t>
  </si>
  <si>
    <t xml:space="preserve">53300000  </t>
  </si>
  <si>
    <t>ค่าสาธารณูปโภค</t>
  </si>
  <si>
    <t xml:space="preserve">53400000  </t>
  </si>
  <si>
    <t>ค่าครุภัณฑ์</t>
  </si>
  <si>
    <t xml:space="preserve">54100000  </t>
  </si>
  <si>
    <t xml:space="preserve">54200000  </t>
  </si>
  <si>
    <t>เงินอุดหนุน</t>
  </si>
  <si>
    <t xml:space="preserve">56100000  </t>
  </si>
  <si>
    <t>รายงานรับ-จ่ายเงิน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</si>
  <si>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</si>
  <si>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</si>
  <si>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</si>
  <si>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</si>
  <si>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</si>
  <si>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</si>
  <si>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</si>
  <si>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</si>
  <si>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</si>
  <si>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173,500.00</t>
  </si>
  <si>
    <t>0.00</t>
  </si>
  <si>
    <t xml:space="preserve"> 41100000  </t>
  </si>
  <si>
    <t>70,260.00</t>
  </si>
  <si>
    <t>หมวดค่าธรรมเนียม ค่าปรับ และใบอนุญาต</t>
  </si>
  <si>
    <t xml:space="preserve"> 41200000  </t>
  </si>
  <si>
    <t>150,500.00</t>
  </si>
  <si>
    <t>หมวดรายได้จากทรัพย์สิน</t>
  </si>
  <si>
    <t xml:space="preserve"> 41300000  </t>
  </si>
  <si>
    <t>3,500.00</t>
  </si>
  <si>
    <t>หมวดรายได้เบ็ดเตล็ด</t>
  </si>
  <si>
    <t xml:space="preserve"> 41500000  </t>
  </si>
  <si>
    <t>21,424,000.00</t>
  </si>
  <si>
    <t>หมวดภาษีจัดสรร</t>
  </si>
  <si>
    <t xml:space="preserve"> 42100000  </t>
  </si>
  <si>
    <t>21,178,240.00</t>
  </si>
  <si>
    <t>13,092,150.00</t>
  </si>
  <si>
    <t>หมวดเงินอุดหนุนทั่วไป</t>
  </si>
  <si>
    <t xml:space="preserve"> 43100000  </t>
  </si>
  <si>
    <t>43,000,000.00</t>
  </si>
  <si>
    <t>3,804,300.00</t>
  </si>
  <si>
    <t>หมวดเงินอุดหนุนระบุวัตถุประสงค์/เฉพาะกิจ</t>
  </si>
  <si>
    <t xml:space="preserve"> 44100000  </t>
  </si>
  <si>
    <t>46,804,300.00</t>
  </si>
  <si>
    <t xml:space="preserve"> 11041000  </t>
  </si>
  <si>
    <t>54,000.00</t>
  </si>
  <si>
    <t xml:space="preserve"> 11045000  </t>
  </si>
  <si>
    <t xml:space="preserve"> 21040001  </t>
  </si>
  <si>
    <t>8,656.40</t>
  </si>
  <si>
    <t>124,589.00</t>
  </si>
  <si>
    <t xml:space="preserve"> 21040008  </t>
  </si>
  <si>
    <t>27,555.00</t>
  </si>
  <si>
    <t xml:space="preserve"> 21040013  </t>
  </si>
  <si>
    <t>5,511.00</t>
  </si>
  <si>
    <t>เงินรับฝากค่าใช้จ่ายอื่น</t>
  </si>
  <si>
    <t xml:space="preserve"> 21040015  </t>
  </si>
  <si>
    <t xml:space="preserve"> 21040016  </t>
  </si>
  <si>
    <t>8,105.00</t>
  </si>
  <si>
    <t>เงินรับฝากอื่น ๆ</t>
  </si>
  <si>
    <t xml:space="preserve"> 21040099  </t>
  </si>
  <si>
    <t>380.00</t>
  </si>
  <si>
    <t>37,844.00</t>
  </si>
  <si>
    <t xml:space="preserve"> 31000000  </t>
  </si>
  <si>
    <t>รวมรายรับ</t>
  </si>
  <si>
    <t>รายจ่าย</t>
  </si>
  <si>
    <t>16,206,830.00</t>
  </si>
  <si>
    <t xml:space="preserve"> 51100000  </t>
  </si>
  <si>
    <t>2,657,520.00</t>
  </si>
  <si>
    <t xml:space="preserve"> 52100000  </t>
  </si>
  <si>
    <t>214,260.00</t>
  </si>
  <si>
    <t>6,651,510.00</t>
  </si>
  <si>
    <t xml:space="preserve"> 52200000  </t>
  </si>
  <si>
    <t>524,500.00</t>
  </si>
  <si>
    <t>952,000.00</t>
  </si>
  <si>
    <t xml:space="preserve"> 53100000  </t>
  </si>
  <si>
    <t>5,825,060.00</t>
  </si>
  <si>
    <t xml:space="preserve"> 53200000  </t>
  </si>
  <si>
    <t>2,774,580.00</t>
  </si>
  <si>
    <t xml:space="preserve"> 53300000  </t>
  </si>
  <si>
    <t>346,400.00</t>
  </si>
  <si>
    <t xml:space="preserve"> 53400000  </t>
  </si>
  <si>
    <t>971,100.00</t>
  </si>
  <si>
    <t xml:space="preserve"> 54100000  </t>
  </si>
  <si>
    <t>4,996,000.00</t>
  </si>
  <si>
    <t>8,800,300.00</t>
  </si>
  <si>
    <t>153,137.25</t>
  </si>
  <si>
    <t xml:space="preserve"> 54200000  </t>
  </si>
  <si>
    <t>25,000.00</t>
  </si>
  <si>
    <t>รายจ่ายอื่น</t>
  </si>
  <si>
    <t xml:space="preserve"> 55100000  </t>
  </si>
  <si>
    <t>1,594,000.00</t>
  </si>
  <si>
    <t>738,000.00</t>
  </si>
  <si>
    <t xml:space="preserve"> 56100000  </t>
  </si>
  <si>
    <t>90,000.00</t>
  </si>
  <si>
    <t>3,395,877.16</t>
  </si>
  <si>
    <t xml:space="preserve"> 21010000  </t>
  </si>
  <si>
    <t>806,062.50</t>
  </si>
  <si>
    <t>รวมรายจ่าย</t>
  </si>
  <si>
    <t>รายรับสูงกว่า (ต่ำกว่า) รายจ่าย</t>
  </si>
  <si>
    <t>39,206,209.20</t>
  </si>
  <si>
    <t>ยอดยกไป</t>
  </si>
  <si>
    <t>แผนงานการศึกษา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</si>
  <si>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</si>
  <si>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</si>
  <si>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</si>
  <si>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แผนงาน / งาน</t>
  </si>
  <si>
    <t>00110</t>
  </si>
  <si>
    <t>00210</t>
  </si>
  <si>
    <t>00240</t>
  </si>
  <si>
    <t>00250</t>
  </si>
  <si>
    <t>00260</t>
  </si>
  <si>
    <t>00410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</si>
  <si>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</si>
  <si>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</si>
  <si>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</si>
  <si>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</si>
  <si>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งานศาสนาวัฒนธรรมท้องถิ่น</t>
  </si>
  <si>
    <t>00111</t>
  </si>
  <si>
    <t>00113</t>
  </si>
  <si>
    <t>00211</t>
  </si>
  <si>
    <t>00212</t>
  </si>
  <si>
    <t>00241</t>
  </si>
  <si>
    <t>00242</t>
  </si>
  <si>
    <t>00252</t>
  </si>
  <si>
    <t>00261</t>
  </si>
  <si>
    <t>00263</t>
  </si>
  <si>
    <t>00411</t>
  </si>
  <si>
    <t>110000</t>
  </si>
  <si>
    <t>เงินสมทบกองทุนประกันสังคม</t>
  </si>
  <si>
    <t>5110300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</si>
  <si>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</si>
  <si>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</si>
  <si>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</si>
  <si>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</si>
  <si>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</si>
  <si>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</si>
  <si>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</si>
  <si>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</si>
  <si>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</si>
  <si>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</si>
  <si>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</si>
  <si>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</si>
  <si>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รวมเดือนนี้</t>
  </si>
  <si>
    <t>รวมตั้งแต่ต้นปี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</si>
  <si>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</si>
  <si>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</si>
  <si>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</si>
  <si>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</si>
  <si>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</si>
  <si>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</si>
  <si>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</si>
  <si>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</si>
  <si>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</si>
  <si>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</si>
  <si>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</si>
  <si>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220000</t>
  </si>
  <si>
    <t>เงินเดือนพนักงาน</t>
  </si>
  <si>
    <t>5220100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</si>
  <si>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</si>
  <si>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</si>
  <si>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</si>
  <si>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</si>
  <si>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</si>
  <si>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</si>
  <si>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310000</t>
  </si>
  <si>
    <t>5310100</t>
  </si>
  <si>
    <t>ค่าตอบแทนการปฏิบัติงานนอกเวลาราชการ</t>
  </si>
  <si>
    <t>5310300</t>
  </si>
  <si>
    <t>ค่าเช่าบ้าน</t>
  </si>
  <si>
    <t>5310400</t>
  </si>
  <si>
    <t>เงินช่วยเหลือการศึกษาบุตร</t>
  </si>
  <si>
    <t>5310500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</si>
  <si>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</si>
  <si>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</si>
  <si>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</si>
  <si>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</si>
  <si>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</si>
  <si>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</si>
  <si>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</si>
  <si>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</si>
  <si>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</si>
  <si>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330000</t>
  </si>
  <si>
    <t>วัสดุสำนักงาน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</si>
  <si>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</si>
  <si>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</si>
  <si>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</si>
  <si>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</si>
  <si>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</si>
  <si>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</si>
  <si>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</si>
  <si>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</si>
  <si>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</si>
  <si>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</si>
  <si>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</si>
  <si>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วัสดุคอมพิวเตอร์</t>
  </si>
  <si>
    <t>5331400</t>
  </si>
  <si>
    <t>340000</t>
  </si>
  <si>
    <t>ค่าไฟฟ้า</t>
  </si>
  <si>
    <t>5340100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</si>
  <si>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</si>
  <si>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</si>
  <si>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</si>
  <si>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</si>
  <si>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</si>
  <si>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</si>
  <si>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</si>
  <si>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</si>
  <si>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</si>
  <si>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</si>
  <si>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</si>
  <si>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420000</t>
  </si>
  <si>
    <t>ค่าบำรุงรักษาและปรับปรุงที่ดินและสิ่งก่อสร้าง</t>
  </si>
  <si>
    <t>5421100</t>
  </si>
  <si>
    <t>610000</t>
  </si>
  <si>
    <t>เงินอุดหนุนส่วนราชการ</t>
  </si>
  <si>
    <t>5610200</t>
  </si>
  <si>
    <t>รวมทั้งสิ้นเดือนนี้</t>
  </si>
  <si>
    <t>รวมทั้งสิ้นตั้งแต่ต้นปี</t>
  </si>
  <si>
    <t>กระดาษทำการกระทบยอดงบประมาณคงเหลือ</t>
  </si>
  <si>
    <t>แผนงานการรักษาความสงบภายใน</t>
  </si>
  <si>
    <t>แผนงานสาธารณสุข</t>
  </si>
  <si>
    <t>แผนงานสังคมสงเคราะห์</t>
  </si>
  <si>
    <t>แผนงานการเกษตร</t>
  </si>
  <si>
    <t>00120</t>
  </si>
  <si>
    <t>00220</t>
  </si>
  <si>
    <t>00230</t>
  </si>
  <si>
    <t>00320</t>
  </si>
  <si>
    <t>งานบริหารทั่วไปเกี่ยวกับการรักษาความสงบภายใน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</si>
  <si>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</si>
  <si>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</si>
  <si>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งานกีฬาและนันทนาการ</t>
  </si>
  <si>
    <t>งานส่งเสริมการเกษตร</t>
  </si>
  <si>
    <t>00121</t>
  </si>
  <si>
    <t>00223</t>
  </si>
  <si>
    <t>00232</t>
  </si>
  <si>
    <t>00262</t>
  </si>
  <si>
    <t>00321</t>
  </si>
  <si>
    <t>เงินเพิ่มต่าง ๆ ของพนักงาน</t>
  </si>
  <si>
    <t>5220200</t>
  </si>
  <si>
    <t>ค่าอาหารเสริม (นม)</t>
  </si>
  <si>
    <t>5330400</t>
  </si>
  <si>
    <t>วัสดุวิทยาศาสตร์หรือการแพทย์</t>
  </si>
  <si>
    <t>5330900</t>
  </si>
  <si>
    <t>วัสดุการเกษตร</t>
  </si>
  <si>
    <t>5331000</t>
  </si>
  <si>
    <t>วัสดุโฆษณาและเผยแพร่</t>
  </si>
  <si>
    <t>5331100</t>
  </si>
  <si>
    <t>ค่าน้ำประปา ค่าน้ำบาดาล</t>
  </si>
  <si>
    <t>5340200</t>
  </si>
  <si>
    <t>ครุภัณฑ์สำนักงาน</t>
  </si>
  <si>
    <t>5410100</t>
  </si>
  <si>
    <t>ครุภัณฑ์ก่อสร้าง</t>
  </si>
  <si>
    <t>5410500</t>
  </si>
  <si>
    <t>ครุภัณฑ์กีฬา</t>
  </si>
  <si>
    <t>5411200</t>
  </si>
  <si>
    <t>ครุภัณฑ์อื่น</t>
  </si>
  <si>
    <t>5411700</t>
  </si>
  <si>
    <t>510000</t>
  </si>
  <si>
    <t>5510100</t>
  </si>
  <si>
    <t>เงินอุดหนุนองค์กรปกครองส่วนท้องถิ่น</t>
  </si>
  <si>
    <t>5610100</t>
  </si>
  <si>
    <t>ค่าก่อสร้างสิ่งสาธารณูปโภค</t>
  </si>
  <si>
    <t>5421000</t>
  </si>
  <si>
    <t>ค่าออกแบบ ค่าควบคุมงานที่จ่ายให้แก่เอกชน นิติบุคคลหรือบุคคลภายนอกเพื่อให้ได้มาซึ่งสิ่งก่อสร้าง</t>
  </si>
  <si>
    <t>5421200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</si>
  <si>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</si>
  <si>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</si>
  <si>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โอนงบประมาณ เพิ่ม + , โอนงบประมาณ (ลด) -</t>
  </si>
  <si>
    <t>แผนงาน/งาน</t>
  </si>
  <si>
    <t>หมวด/ประเภทรายจ่าย</t>
  </si>
  <si>
    <t>2,810.00</t>
  </si>
  <si>
    <t>รวมงบกลาง</t>
  </si>
  <si>
    <t>(170.00)</t>
  </si>
  <si>
    <t>(2,640.00)</t>
  </si>
  <si>
    <t>รวมเงินเดือน (ฝ่ายประจำ)</t>
  </si>
  <si>
    <t>(2,810.00)</t>
  </si>
  <si>
    <t>300,000.00</t>
  </si>
  <si>
    <t>(300,000.00)</t>
  </si>
  <si>
    <t>รวมค่าตอบแทน</t>
  </si>
  <si>
    <t>20,000.00</t>
  </si>
  <si>
    <t>30,000.00</t>
  </si>
  <si>
    <t>50,000.00</t>
  </si>
  <si>
    <t>100,000.00</t>
  </si>
  <si>
    <t>(20,000.00)</t>
  </si>
  <si>
    <t>(30,000.00)</t>
  </si>
  <si>
    <t>(50,000.00)</t>
  </si>
  <si>
    <t>(100,000.00)</t>
  </si>
  <si>
    <t>รวมค่าใช้สอย</t>
  </si>
  <si>
    <t>รายงานกระทบยอดเงินรับฝากเงินทุนโครงการเศรษฐกิจชุมชน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</si>
  <si>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</si>
  <si>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</si>
  <si>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</si>
  <si>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</si>
  <si>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</si>
  <si>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</si>
  <si>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</si>
  <si>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กระดาษทำการกระทบยอดงบประมาณรายจ่ายตามงบประมาณ  (จากเงินรายรับ)</t>
  </si>
  <si>
    <t>กระดาษทำการกระทบยอดรายจ่าย (จ่ายจากเงินสะสม)</t>
  </si>
  <si>
    <t>ตามโครงการสัตว์ปลอดโรค คนปลอดภัยจากโรคพิษสุนัขบ้า</t>
  </si>
  <si>
    <t>ตามพระปณิธานศาสตราจารย์ ดร.สมเด็จพระเจ้าลูกเธอเจ้าฟ้า</t>
  </si>
  <si>
    <t>จากโรคพิษสุนัขบ้า ตามดพระปณิธานศาสตราจารย์ ดร.สมเด็จ</t>
  </si>
  <si>
    <t>ปีงบประมาณ 2562 ประจำเดือนมีนาคม</t>
  </si>
  <si>
    <t>ถึงวันที่ 19</t>
  </si>
  <si>
    <t>ปีงบประมาณ 2562 ประจำเดือน มีนาคม</t>
  </si>
  <si>
    <t>111,916.85</t>
  </si>
  <si>
    <t>91,896.75</t>
  </si>
  <si>
    <t>8,422.68</t>
  </si>
  <si>
    <t>459.50</t>
  </si>
  <si>
    <t>86,917.52</t>
  </si>
  <si>
    <t>49,762.70</t>
  </si>
  <si>
    <t>28,040.00</t>
  </si>
  <si>
    <t>10.00</t>
  </si>
  <si>
    <t>10,483,609.77</t>
  </si>
  <si>
    <t>1,621,455.22</t>
  </si>
  <si>
    <t>23,811,056.82</t>
  </si>
  <si>
    <t>1,763,584.17</t>
  </si>
  <si>
    <t>34,964.00</t>
  </si>
  <si>
    <t>11,900.00</t>
  </si>
  <si>
    <t>52,393.72</t>
  </si>
  <si>
    <t>1,998.63</t>
  </si>
  <si>
    <t>33,066.00</t>
  </si>
  <si>
    <t>703,286.24</t>
  </si>
  <si>
    <t>114,655.00</t>
  </si>
  <si>
    <t>1,550.49</t>
  </si>
  <si>
    <t>1,402.49</t>
  </si>
  <si>
    <t>8,365.00</t>
  </si>
  <si>
    <t>260.00</t>
  </si>
  <si>
    <t>1,050,058.45</t>
  </si>
  <si>
    <t>135,727.12</t>
  </si>
  <si>
    <t>24,861,115.27</t>
  </si>
  <si>
    <t>1,899,311.29</t>
  </si>
  <si>
    <t>7,486,515.46</t>
  </si>
  <si>
    <t>1,122,411.00</t>
  </si>
  <si>
    <t>1,285,560.00</t>
  </si>
  <si>
    <t>3,147,000.00</t>
  </si>
  <si>
    <t>187,000.00</t>
  </si>
  <si>
    <t>15,000.00</t>
  </si>
  <si>
    <t>815,144.64</t>
  </si>
  <si>
    <t>112,819.00</t>
  </si>
  <si>
    <t>417,435.75</t>
  </si>
  <si>
    <t>76,697.12</t>
  </si>
  <si>
    <t>117,191.62</t>
  </si>
  <si>
    <t>1,946.00</t>
  </si>
  <si>
    <t>133,220.00</t>
  </si>
  <si>
    <t>87,470.00</t>
  </si>
  <si>
    <t>14,480,204.72</t>
  </si>
  <si>
    <t>2,155,103.12</t>
  </si>
  <si>
    <t>47,220.00</t>
  </si>
  <si>
    <t>16,656.00</t>
  </si>
  <si>
    <t>76,457.35</t>
  </si>
  <si>
    <t>191,019.00</t>
  </si>
  <si>
    <t>47,930.00</t>
  </si>
  <si>
    <t>5,345,582.25</t>
  </si>
  <si>
    <t>193,788.40</t>
  </si>
  <si>
    <t>19,825,786.97</t>
  </si>
  <si>
    <t>2,348,891.52</t>
  </si>
  <si>
    <t>5,035,328.30</t>
  </si>
  <si>
    <t>-449,580.23</t>
  </si>
  <si>
    <t>38,756,628.97</t>
  </si>
  <si>
    <t>ณ วันที่ 31 มีนาคม 2562</t>
  </si>
  <si>
    <t>เงินสด</t>
  </si>
  <si>
    <t xml:space="preserve">11011000  </t>
  </si>
  <si>
    <t xml:space="preserve">41100003  </t>
  </si>
  <si>
    <t>เงินปันผลหรือเงินรางวัลต่างๆ</t>
  </si>
  <si>
    <t xml:space="preserve">41300004  </t>
  </si>
  <si>
    <t>เดือนตุลาคม ถึงเดือนมีนาคม   ปีงบประมาณ 2562</t>
  </si>
  <si>
    <t>ยอดยกมา ณ 1 มีนาคม 2562</t>
  </si>
  <si>
    <t>ณ วันที่ 31 มีนาคม  2562</t>
  </si>
  <si>
    <t>00111/งานบริหารทั่วไป</t>
  </si>
  <si>
    <t>00113/งานบริหารงานคลัง</t>
  </si>
  <si>
    <t>00241-บริหารทั่วไปเกี่ยวกับเคหะและชุมชน</t>
  </si>
  <si>
    <t>00411/งบกลาง</t>
  </si>
  <si>
    <t>ณ วันที่ 02 เมษายน 2562</t>
  </si>
  <si>
    <t>ประจำเดือนมีนาคม ปีงบประมาณ พ.ศ. 2562</t>
  </si>
  <si>
    <t>ประจำเดือน มีนาคม ปีงบประมาณ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</si>
</sst>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35" x14ac:knownFonts="1">
    <font>
      <sz val="11"/>
      <color rgb="FF000000"/>
      <name val="Tahoma"/>
      <family val="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FF0000"/>
      <name val="TH SarabunPSK"/>
      <family val="2"/>
    </font>
    <font>
      <b/>
      <sz val="14"/>
      <color rgb="FF00B050"/>
      <name val="TH SarabunPSK"/>
      <family val="2"/>
    </font>
    <font>
      <sz val="14"/>
      <color rgb="FF00B0F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0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name val="TH SarabunPSK"/>
      <family val="2"/>
    </font>
    <font>
      <b/>
      <sz val="10"/>
      <color rgb="FFFF0000"/>
      <name val="TH SarabunPSK"/>
      <family val="2"/>
    </font>
    <font>
      <sz val="10"/>
      <color rgb="FFFF0000"/>
      <name val="TH SarabunPSK"/>
      <family val="2"/>
    </font>
    <font>
      <sz val="8"/>
      <color rgb="FF000000"/>
      <name val="TH SarabunPSK"/>
      <family val="2"/>
    </font>
    <font>
      <sz val="8"/>
      <name val="TH SarabunPSK"/>
      <family val="2"/>
    </font>
    <font>
      <b/>
      <sz val="8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b/>
      <u/>
      <sz val="16"/>
      <color rgb="FF000000"/>
      <name val="TH SarabunPSK"/>
      <family val="2"/>
    </font>
    <font>
      <b/>
      <sz val="16"/>
      <color rgb="FF00008B"/>
      <name val="TH SarabunPSK"/>
      <family val="2"/>
    </font>
    <font>
      <b/>
      <sz val="16"/>
      <color rgb="FF006400"/>
      <name val="TH SarabunPSK"/>
      <family val="2"/>
    </font>
    <font>
      <sz val="16"/>
      <color rgb="FF00008B"/>
      <name val="TH SarabunPSK"/>
      <family val="2"/>
    </font>
    <font>
      <b/>
      <sz val="10"/>
      <color rgb="FF00B050"/>
      <name val="TH SarabunPSK"/>
      <family val="2"/>
    </font>
    <font>
      <sz val="10"/>
      <color rgb="FF00B050"/>
      <name val="TH SarabunPSK"/>
      <family val="2"/>
    </font>
    <font>
      <sz val="9"/>
      <name val="TH SarabunPSK"/>
      <family val="2"/>
    </font>
    <font>
      <b/>
      <sz val="9"/>
      <color rgb="FF000000"/>
      <name val="TH SarabunPSK"/>
      <family val="2"/>
    </font>
    <font>
      <sz val="9"/>
      <color rgb="FF000000"/>
      <name val="TH SarabunPSK"/>
      <family val="2"/>
    </font>
    <font>
      <b/>
      <sz val="9"/>
      <color rgb="FFFF0000"/>
      <name val="TH SarabunPSK"/>
      <family val="2"/>
    </font>
    <font>
      <sz val="9"/>
      <color rgb="FFFF0000"/>
      <name val="TH SarabunPSK"/>
      <family val="2"/>
    </font>
    <font>
      <b/>
      <sz val="9"/>
      <color rgb="FF0000FF"/>
      <name val="TH SarabunPSK"/>
      <family val="2"/>
    </font>
    <font>
      <b/>
      <sz val="14"/>
      <color rgb="FF483D8B"/>
      <name val="TH SarabunPSK"/>
      <family val="2"/>
    </font>
    <font>
      <b/>
      <sz val="14"/>
      <color rgb="FF0000FF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  <fill>
      <patternFill patternType="solid">
        <fgColor rgb="FFFFFF00"/>
        <bgColor indexed="64"/>
      </patternFill>
    </fill>
    <fill>
      <patternFill patternType="solid">
        <fgColor rgb="FFA9A9A9"/>
        <bgColor rgb="FFA9A9A9"/>
      </patternFill>
    </fill>
    <fill>
      <patternFill patternType="solid">
        <fgColor rgb="FFFFFFFF"/>
        <bgColor rgb="FFFFFFFF"/>
      </patternFill>
    </fill>
  </fills>
  <borders count="6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A9A9A9"/>
      </top>
      <bottom style="thin">
        <color rgb="FFA9A9A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A9A9A9"/>
      </top>
      <bottom/>
      <diagonal/>
    </border>
    <border>
      <left/>
      <right style="thin">
        <color theme="0" tint="-0.24994659260841701"/>
      </right>
      <top style="thin">
        <color rgb="FFA9A9A9"/>
      </top>
      <bottom style="thin">
        <color rgb="FFA9A9A9"/>
      </bottom>
      <diagonal/>
    </border>
    <border>
      <left style="thin">
        <color theme="0" tint="-0.24994659260841701"/>
      </left>
      <right/>
      <top style="thin">
        <color rgb="FFA9A9A9"/>
      </top>
      <bottom style="thin">
        <color rgb="FFA9A9A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rgb="FFA9A9A9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/>
      <bottom style="thin">
        <color rgb="FF000000"/>
      </bottom>
      <diagonal/>
    </border>
    <border>
      <left style="thin">
        <color theme="1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51">
    <xf numFmtId="0" fontId="0" fillId="0" borderId="0" xfId="0" applyFont="1" applyFill="1" applyBorder="1"/>
    <xf numFmtId="0" fontId="1" fillId="0" borderId="1" xfId="0" applyNumberFormat="1" applyFont="1" applyFill="1" applyBorder="1" applyAlignment="1">
      <alignment vertical="center" wrapText="1" readingOrder="1"/>
    </xf>
    <xf numFmtId="187" fontId="1" fillId="0" borderId="1" xfId="0" applyNumberFormat="1" applyFont="1" applyFill="1" applyBorder="1" applyAlignment="1">
      <alignment horizontal="right" vertical="center" wrapText="1" readingOrder="1"/>
    </xf>
    <xf numFmtId="187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0" fontId="7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43" fontId="2" fillId="0" borderId="10" xfId="0" applyNumberFormat="1" applyFont="1" applyBorder="1" applyAlignment="1">
      <alignment horizontal="center"/>
    </xf>
    <xf numFmtId="0" fontId="7" fillId="0" borderId="11" xfId="0" applyFont="1" applyBorder="1" applyAlignment="1">
      <alignment horizontal="left" vertical="center"/>
    </xf>
    <xf numFmtId="0" fontId="2" fillId="0" borderId="12" xfId="0" applyFont="1" applyBorder="1"/>
    <xf numFmtId="0" fontId="2" fillId="0" borderId="10" xfId="0" applyFont="1" applyBorder="1" applyAlignment="1">
      <alignment horizontal="center" vertical="center"/>
    </xf>
    <xf numFmtId="43" fontId="2" fillId="0" borderId="1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7" fillId="0" borderId="11" xfId="0" applyFont="1" applyBorder="1"/>
    <xf numFmtId="0" fontId="2" fillId="0" borderId="10" xfId="0" applyFont="1" applyBorder="1" applyAlignment="1">
      <alignment horizontal="center"/>
    </xf>
    <xf numFmtId="43" fontId="7" fillId="0" borderId="10" xfId="0" applyNumberFormat="1" applyFont="1" applyBorder="1"/>
    <xf numFmtId="43" fontId="7" fillId="0" borderId="10" xfId="0" applyNumberFormat="1" applyFont="1" applyBorder="1" applyAlignment="1">
      <alignment horizontal="right"/>
    </xf>
    <xf numFmtId="0" fontId="2" fillId="0" borderId="11" xfId="0" applyFont="1" applyBorder="1"/>
    <xf numFmtId="43" fontId="2" fillId="0" borderId="10" xfId="0" applyNumberFormat="1" applyFont="1" applyBorder="1"/>
    <xf numFmtId="43" fontId="2" fillId="0" borderId="10" xfId="0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43" fontId="7" fillId="0" borderId="7" xfId="0" applyNumberFormat="1" applyFont="1" applyBorder="1"/>
    <xf numFmtId="43" fontId="2" fillId="0" borderId="7" xfId="0" applyNumberFormat="1" applyFont="1" applyBorder="1" applyAlignment="1">
      <alignment horizontal="right"/>
    </xf>
    <xf numFmtId="43" fontId="7" fillId="0" borderId="6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/>
    </xf>
    <xf numFmtId="43" fontId="7" fillId="0" borderId="7" xfId="0" applyNumberFormat="1" applyFont="1" applyBorder="1" applyAlignment="1">
      <alignment horizontal="right"/>
    </xf>
    <xf numFmtId="43" fontId="2" fillId="0" borderId="7" xfId="0" applyNumberFormat="1" applyFont="1" applyBorder="1"/>
    <xf numFmtId="0" fontId="2" fillId="0" borderId="9" xfId="0" applyFont="1" applyBorder="1" applyAlignment="1">
      <alignment horizontal="center"/>
    </xf>
    <xf numFmtId="43" fontId="7" fillId="0" borderId="6" xfId="0" applyNumberFormat="1" applyFont="1" applyBorder="1"/>
    <xf numFmtId="0" fontId="2" fillId="0" borderId="13" xfId="0" applyFont="1" applyBorder="1"/>
    <xf numFmtId="43" fontId="2" fillId="0" borderId="9" xfId="0" applyNumberFormat="1" applyFont="1" applyBorder="1"/>
    <xf numFmtId="43" fontId="2" fillId="0" borderId="9" xfId="0" applyNumberFormat="1" applyFont="1" applyBorder="1" applyAlignment="1">
      <alignment horizontal="right"/>
    </xf>
    <xf numFmtId="43" fontId="8" fillId="0" borderId="10" xfId="0" applyNumberFormat="1" applyFont="1" applyBorder="1" applyAlignment="1">
      <alignment horizontal="right"/>
    </xf>
    <xf numFmtId="0" fontId="2" fillId="0" borderId="14" xfId="0" applyFont="1" applyBorder="1"/>
    <xf numFmtId="0" fontId="7" fillId="0" borderId="5" xfId="0" applyFont="1" applyBorder="1" applyAlignment="1">
      <alignment horizontal="center"/>
    </xf>
    <xf numFmtId="0" fontId="2" fillId="3" borderId="14" xfId="0" applyFont="1" applyFill="1" applyBorder="1"/>
    <xf numFmtId="0" fontId="7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43" fontId="7" fillId="3" borderId="7" xfId="0" applyNumberFormat="1" applyFont="1" applyFill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4" fontId="9" fillId="4" borderId="0" xfId="0" applyNumberFormat="1" applyFont="1" applyFill="1"/>
    <xf numFmtId="0" fontId="10" fillId="2" borderId="34" xfId="0" applyNumberFormat="1" applyFont="1" applyFill="1" applyBorder="1" applyAlignment="1">
      <alignment horizontal="center" vertical="center" wrapText="1" readingOrder="1"/>
    </xf>
    <xf numFmtId="187" fontId="10" fillId="0" borderId="1" xfId="0" applyNumberFormat="1" applyFont="1" applyFill="1" applyBorder="1" applyAlignment="1">
      <alignment horizontal="right" vertical="top" wrapText="1" readingOrder="1"/>
    </xf>
    <xf numFmtId="0" fontId="10" fillId="6" borderId="3" xfId="0" applyNumberFormat="1" applyFont="1" applyFill="1" applyBorder="1" applyAlignment="1">
      <alignment vertical="top" wrapText="1" readingOrder="1"/>
    </xf>
    <xf numFmtId="187" fontId="13" fillId="0" borderId="1" xfId="0" applyNumberFormat="1" applyFont="1" applyFill="1" applyBorder="1" applyAlignment="1">
      <alignment horizontal="right" vertical="top" wrapText="1" readingOrder="1"/>
    </xf>
    <xf numFmtId="0" fontId="14" fillId="0" borderId="0" xfId="0" applyFont="1" applyFill="1" applyBorder="1"/>
    <xf numFmtId="0" fontId="12" fillId="0" borderId="0" xfId="0" applyFont="1" applyFill="1" applyBorder="1" applyAlignment="1">
      <alignment vertical="center"/>
    </xf>
    <xf numFmtId="187" fontId="14" fillId="0" borderId="0" xfId="0" applyNumberFormat="1" applyFont="1" applyFill="1" applyBorder="1"/>
    <xf numFmtId="0" fontId="2" fillId="0" borderId="53" xfId="0" applyFont="1" applyBorder="1"/>
    <xf numFmtId="43" fontId="2" fillId="0" borderId="6" xfId="0" applyNumberFormat="1" applyFont="1" applyBorder="1"/>
    <xf numFmtId="43" fontId="2" fillId="0" borderId="6" xfId="0" applyNumberFormat="1" applyFont="1" applyBorder="1" applyAlignment="1">
      <alignment horizontal="right"/>
    </xf>
    <xf numFmtId="0" fontId="16" fillId="2" borderId="19" xfId="0" applyNumberFormat="1" applyFont="1" applyFill="1" applyBorder="1" applyAlignment="1">
      <alignment vertical="top" wrapText="1"/>
    </xf>
    <xf numFmtId="0" fontId="16" fillId="2" borderId="19" xfId="0" applyNumberFormat="1" applyFont="1" applyFill="1" applyBorder="1" applyAlignment="1">
      <alignment horizontal="center" vertical="top" wrapText="1"/>
    </xf>
    <xf numFmtId="0" fontId="16" fillId="2" borderId="0" xfId="0" applyNumberFormat="1" applyFont="1" applyFill="1" applyBorder="1" applyAlignment="1">
      <alignment vertical="top" wrapText="1"/>
    </xf>
    <xf numFmtId="0" fontId="16" fillId="2" borderId="0" xfId="0" applyNumberFormat="1" applyFont="1" applyFill="1" applyBorder="1" applyAlignment="1">
      <alignment horizontal="center" vertical="top" wrapText="1"/>
    </xf>
    <xf numFmtId="0" fontId="15" fillId="2" borderId="34" xfId="0" applyNumberFormat="1" applyFont="1" applyFill="1" applyBorder="1" applyAlignment="1">
      <alignment horizontal="center" vertical="center" wrapText="1" readingOrder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/>
    <xf numFmtId="0" fontId="11" fillId="2" borderId="34" xfId="0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/>
    <xf numFmtId="0" fontId="17" fillId="2" borderId="34" xfId="0" applyNumberFormat="1" applyFont="1" applyFill="1" applyBorder="1" applyAlignment="1">
      <alignment horizontal="center" vertical="center" wrapText="1" readingOrder="1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" fillId="0" borderId="43" xfId="0" applyNumberFormat="1" applyFont="1" applyFill="1" applyBorder="1" applyAlignment="1">
      <alignment horizontal="right" vertical="center" wrapText="1" readingOrder="1"/>
    </xf>
    <xf numFmtId="0" fontId="3" fillId="0" borderId="43" xfId="0" applyNumberFormat="1" applyFont="1" applyFill="1" applyBorder="1" applyAlignment="1">
      <alignment horizontal="right" vertical="center" wrapText="1" readingOrder="1"/>
    </xf>
    <xf numFmtId="0" fontId="2" fillId="2" borderId="0" xfId="0" applyNumberFormat="1" applyFont="1" applyFill="1" applyBorder="1" applyAlignment="1">
      <alignment vertical="top" wrapText="1"/>
    </xf>
    <xf numFmtId="43" fontId="2" fillId="0" borderId="0" xfId="0" applyNumberFormat="1" applyFont="1"/>
    <xf numFmtId="0" fontId="1" fillId="0" borderId="1" xfId="0" applyNumberFormat="1" applyFont="1" applyFill="1" applyBorder="1" applyAlignment="1">
      <alignment vertical="center" wrapText="1" readingOrder="1"/>
    </xf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vertical="top" wrapText="1"/>
    </xf>
    <xf numFmtId="0" fontId="19" fillId="0" borderId="0" xfId="0" applyFont="1" applyFill="1" applyBorder="1"/>
    <xf numFmtId="0" fontId="18" fillId="0" borderId="0" xfId="0" applyNumberFormat="1" applyFont="1" applyFill="1" applyBorder="1" applyAlignment="1">
      <alignment horizontal="right" vertical="top" wrapText="1" readingOrder="1"/>
    </xf>
    <xf numFmtId="0" fontId="20" fillId="2" borderId="18" xfId="0" applyNumberFormat="1" applyFont="1" applyFill="1" applyBorder="1" applyAlignment="1">
      <alignment horizontal="center" vertical="center" wrapText="1" readingOrder="1"/>
    </xf>
    <xf numFmtId="0" fontId="20" fillId="2" borderId="1" xfId="0" applyNumberFormat="1" applyFont="1" applyFill="1" applyBorder="1" applyAlignment="1">
      <alignment horizontal="center" vertical="center" wrapText="1" readingOrder="1"/>
    </xf>
    <xf numFmtId="0" fontId="20" fillId="2" borderId="15" xfId="0" applyNumberFormat="1" applyFont="1" applyFill="1" applyBorder="1" applyAlignment="1">
      <alignment horizontal="center" vertical="center" wrapText="1" readingOrder="1"/>
    </xf>
    <xf numFmtId="0" fontId="18" fillId="0" borderId="1" xfId="0" applyNumberFormat="1" applyFont="1" applyFill="1" applyBorder="1" applyAlignment="1">
      <alignment horizontal="right" vertical="center" wrapText="1" readingOrder="1"/>
    </xf>
    <xf numFmtId="188" fontId="18" fillId="0" borderId="1" xfId="0" applyNumberFormat="1" applyFont="1" applyFill="1" applyBorder="1" applyAlignment="1">
      <alignment horizontal="right" vertical="center" wrapText="1" readingOrder="1"/>
    </xf>
    <xf numFmtId="0" fontId="20" fillId="0" borderId="1" xfId="0" applyNumberFormat="1" applyFont="1" applyFill="1" applyBorder="1" applyAlignment="1">
      <alignment vertical="center" wrapText="1" readingOrder="1"/>
    </xf>
    <xf numFmtId="0" fontId="20" fillId="0" borderId="1" xfId="0" applyNumberFormat="1" applyFont="1" applyFill="1" applyBorder="1" applyAlignment="1">
      <alignment horizontal="right" vertical="center" wrapText="1" readingOrder="1"/>
    </xf>
    <xf numFmtId="0" fontId="20" fillId="0" borderId="3" xfId="0" applyNumberFormat="1" applyFont="1" applyFill="1" applyBorder="1" applyAlignment="1">
      <alignment horizontal="left" vertical="center" wrapText="1" readingOrder="1"/>
    </xf>
    <xf numFmtId="0" fontId="18" fillId="0" borderId="3" xfId="0" applyNumberFormat="1" applyFont="1" applyFill="1" applyBorder="1" applyAlignment="1">
      <alignment vertical="center" wrapText="1" readingOrder="1"/>
    </xf>
    <xf numFmtId="0" fontId="20" fillId="0" borderId="3" xfId="0" applyNumberFormat="1" applyFont="1" applyFill="1" applyBorder="1" applyAlignment="1">
      <alignment horizontal="right" vertical="center" wrapText="1" readingOrder="1"/>
    </xf>
    <xf numFmtId="0" fontId="22" fillId="0" borderId="21" xfId="0" applyNumberFormat="1" applyFont="1" applyFill="1" applyBorder="1" applyAlignment="1">
      <alignment horizontal="right" vertical="center" wrapText="1" readingOrder="1"/>
    </xf>
    <xf numFmtId="0" fontId="22" fillId="0" borderId="22" xfId="0" applyNumberFormat="1" applyFont="1" applyFill="1" applyBorder="1" applyAlignment="1">
      <alignment horizontal="right" vertical="center" wrapText="1" readingOrder="1"/>
    </xf>
    <xf numFmtId="0" fontId="23" fillId="0" borderId="21" xfId="0" applyNumberFormat="1" applyFont="1" applyFill="1" applyBorder="1" applyAlignment="1">
      <alignment horizontal="right" vertical="center" wrapText="1" readingOrder="1"/>
    </xf>
    <xf numFmtId="0" fontId="23" fillId="0" borderId="22" xfId="0" applyNumberFormat="1" applyFont="1" applyFill="1" applyBorder="1" applyAlignment="1">
      <alignment horizontal="right" vertical="center" wrapText="1" readingOrder="1"/>
    </xf>
    <xf numFmtId="0" fontId="20" fillId="0" borderId="24" xfId="0" applyNumberFormat="1" applyFont="1" applyFill="1" applyBorder="1" applyAlignment="1">
      <alignment horizontal="right" vertical="center" wrapText="1" readingOrder="1"/>
    </xf>
    <xf numFmtId="0" fontId="18" fillId="0" borderId="1" xfId="0" applyNumberFormat="1" applyFont="1" applyFill="1" applyBorder="1" applyAlignment="1">
      <alignment horizontal="center" vertical="center" wrapText="1" readingOrder="1"/>
    </xf>
    <xf numFmtId="187" fontId="18" fillId="0" borderId="1" xfId="0" applyNumberFormat="1" applyFont="1" applyFill="1" applyBorder="1" applyAlignment="1">
      <alignment horizontal="right" vertical="center" wrapText="1" readingOrder="1"/>
    </xf>
    <xf numFmtId="187" fontId="20" fillId="0" borderId="1" xfId="0" applyNumberFormat="1" applyFont="1" applyFill="1" applyBorder="1" applyAlignment="1">
      <alignment horizontal="right" vertical="center" wrapText="1" readingOrder="1"/>
    </xf>
    <xf numFmtId="0" fontId="12" fillId="2" borderId="19" xfId="0" applyNumberFormat="1" applyFont="1" applyFill="1" applyBorder="1" applyAlignment="1">
      <alignment vertical="top" wrapText="1"/>
    </xf>
    <xf numFmtId="0" fontId="12" fillId="2" borderId="0" xfId="0" applyNumberFormat="1" applyFont="1" applyFill="1" applyBorder="1" applyAlignment="1">
      <alignment vertical="top" wrapText="1"/>
    </xf>
    <xf numFmtId="0" fontId="12" fillId="2" borderId="16" xfId="0" applyNumberFormat="1" applyFont="1" applyFill="1" applyBorder="1" applyAlignment="1">
      <alignment vertical="top" wrapText="1"/>
    </xf>
    <xf numFmtId="0" fontId="10" fillId="0" borderId="57" xfId="0" applyNumberFormat="1" applyFont="1" applyFill="1" applyBorder="1" applyAlignment="1">
      <alignment vertical="top" wrapText="1" readingOrder="1"/>
    </xf>
    <xf numFmtId="187" fontId="25" fillId="0" borderId="1" xfId="0" applyNumberFormat="1" applyFont="1" applyFill="1" applyBorder="1" applyAlignment="1">
      <alignment horizontal="right" vertical="top" wrapText="1" readingOrder="1"/>
    </xf>
    <xf numFmtId="0" fontId="26" fillId="0" borderId="0" xfId="0" applyFont="1" applyFill="1" applyBorder="1"/>
    <xf numFmtId="187" fontId="26" fillId="0" borderId="0" xfId="0" applyNumberFormat="1" applyFont="1" applyFill="1" applyBorder="1"/>
    <xf numFmtId="0" fontId="27" fillId="0" borderId="0" xfId="0" applyFont="1" applyFill="1" applyBorder="1"/>
    <xf numFmtId="0" fontId="16" fillId="2" borderId="16" xfId="0" applyNumberFormat="1" applyFont="1" applyFill="1" applyBorder="1" applyAlignment="1">
      <alignment vertical="top" wrapText="1"/>
    </xf>
    <xf numFmtId="0" fontId="16" fillId="2" borderId="16" xfId="0" applyNumberFormat="1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center"/>
    </xf>
    <xf numFmtId="0" fontId="28" fillId="6" borderId="39" xfId="0" applyNumberFormat="1" applyFont="1" applyFill="1" applyBorder="1" applyAlignment="1">
      <alignment vertical="center" wrapText="1" readingOrder="1"/>
    </xf>
    <xf numFmtId="0" fontId="29" fillId="0" borderId="54" xfId="0" applyNumberFormat="1" applyFont="1" applyFill="1" applyBorder="1" applyAlignment="1">
      <alignment horizontal="center" vertical="center" wrapText="1" readingOrder="1"/>
    </xf>
    <xf numFmtId="0" fontId="27" fillId="0" borderId="0" xfId="0" applyFont="1" applyFill="1" applyBorder="1" applyAlignment="1">
      <alignment vertical="center"/>
    </xf>
    <xf numFmtId="188" fontId="29" fillId="0" borderId="1" xfId="0" applyNumberFormat="1" applyFont="1" applyFill="1" applyBorder="1" applyAlignment="1">
      <alignment horizontal="right" vertical="center" wrapText="1" readingOrder="1"/>
    </xf>
    <xf numFmtId="0" fontId="31" fillId="0" borderId="0" xfId="0" applyFont="1" applyFill="1" applyBorder="1" applyAlignment="1">
      <alignment vertical="center"/>
    </xf>
    <xf numFmtId="188" fontId="30" fillId="0" borderId="1" xfId="0" applyNumberFormat="1" applyFont="1" applyFill="1" applyBorder="1" applyAlignment="1">
      <alignment horizontal="right" vertical="center" wrapText="1" readingOrder="1"/>
    </xf>
    <xf numFmtId="188" fontId="31" fillId="0" borderId="0" xfId="0" applyNumberFormat="1" applyFont="1" applyFill="1" applyBorder="1" applyAlignment="1">
      <alignment vertical="center"/>
    </xf>
    <xf numFmtId="188" fontId="32" fillId="0" borderId="1" xfId="0" applyNumberFormat="1" applyFont="1" applyFill="1" applyBorder="1" applyAlignment="1">
      <alignment horizontal="right" vertical="center" wrapText="1" readingOrder="1"/>
    </xf>
    <xf numFmtId="188" fontId="27" fillId="0" borderId="0" xfId="0" applyNumberFormat="1" applyFont="1" applyFill="1" applyBorder="1" applyAlignment="1">
      <alignment vertical="center"/>
    </xf>
    <xf numFmtId="187" fontId="18" fillId="0" borderId="1" xfId="0" applyNumberFormat="1" applyFont="1" applyFill="1" applyBorder="1" applyAlignment="1">
      <alignment vertical="center" wrapText="1" readingOrder="1"/>
    </xf>
    <xf numFmtId="0" fontId="20" fillId="0" borderId="1" xfId="0" applyNumberFormat="1" applyFont="1" applyFill="1" applyBorder="1" applyAlignment="1">
      <alignment horizontal="left" vertical="center" wrapText="1" readingOrder="1"/>
    </xf>
    <xf numFmtId="0" fontId="18" fillId="0" borderId="1" xfId="0" applyNumberFormat="1" applyFont="1" applyFill="1" applyBorder="1" applyAlignment="1">
      <alignment vertical="center" wrapText="1" readingOrder="1"/>
    </xf>
    <xf numFmtId="187" fontId="20" fillId="0" borderId="21" xfId="0" applyNumberFormat="1" applyFont="1" applyFill="1" applyBorder="1" applyAlignment="1">
      <alignment horizontal="right" vertical="center" wrapText="1" readingOrder="1"/>
    </xf>
    <xf numFmtId="0" fontId="2" fillId="2" borderId="40" xfId="0" applyNumberFormat="1" applyFont="1" applyFill="1" applyBorder="1" applyAlignment="1">
      <alignment vertical="top" wrapText="1"/>
    </xf>
    <xf numFmtId="0" fontId="2" fillId="2" borderId="41" xfId="0" applyNumberFormat="1" applyFont="1" applyFill="1" applyBorder="1" applyAlignment="1">
      <alignment vertical="top" wrapText="1"/>
    </xf>
    <xf numFmtId="0" fontId="2" fillId="2" borderId="42" xfId="0" applyNumberFormat="1" applyFont="1" applyFill="1" applyBorder="1" applyAlignment="1">
      <alignment vertical="top" wrapText="1"/>
    </xf>
    <xf numFmtId="0" fontId="2" fillId="2" borderId="45" xfId="0" applyNumberFormat="1" applyFont="1" applyFill="1" applyBorder="1" applyAlignment="1">
      <alignment vertical="top" wrapText="1"/>
    </xf>
    <xf numFmtId="0" fontId="2" fillId="2" borderId="47" xfId="0" applyNumberFormat="1" applyFont="1" applyFill="1" applyBorder="1" applyAlignment="1">
      <alignment vertical="top" wrapText="1"/>
    </xf>
    <xf numFmtId="0" fontId="2" fillId="2" borderId="48" xfId="0" applyNumberFormat="1" applyFont="1" applyFill="1" applyBorder="1" applyAlignment="1">
      <alignment vertical="top" wrapText="1"/>
    </xf>
    <xf numFmtId="0" fontId="7" fillId="2" borderId="46" xfId="0" applyNumberFormat="1" applyFont="1" applyFill="1" applyBorder="1" applyAlignment="1">
      <alignment vertical="top" wrapText="1"/>
    </xf>
    <xf numFmtId="187" fontId="1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187" fontId="3" fillId="0" borderId="21" xfId="0" applyNumberFormat="1" applyFont="1" applyFill="1" applyBorder="1" applyAlignment="1">
      <alignment horizontal="right" vertical="center" wrapText="1" readingOrder="1"/>
    </xf>
    <xf numFmtId="0" fontId="2" fillId="2" borderId="25" xfId="0" applyNumberFormat="1" applyFont="1" applyFill="1" applyBorder="1" applyAlignment="1">
      <alignment vertical="top" wrapText="1"/>
    </xf>
    <xf numFmtId="0" fontId="2" fillId="2" borderId="19" xfId="0" applyNumberFormat="1" applyFont="1" applyFill="1" applyBorder="1" applyAlignment="1">
      <alignment vertical="top" wrapText="1"/>
    </xf>
    <xf numFmtId="0" fontId="2" fillId="2" borderId="20" xfId="0" applyNumberFormat="1" applyFont="1" applyFill="1" applyBorder="1" applyAlignment="1">
      <alignment vertical="top" wrapText="1"/>
    </xf>
    <xf numFmtId="0" fontId="2" fillId="2" borderId="27" xfId="0" applyNumberFormat="1" applyFont="1" applyFill="1" applyBorder="1" applyAlignment="1">
      <alignment vertical="top" wrapText="1"/>
    </xf>
    <xf numFmtId="0" fontId="2" fillId="2" borderId="28" xfId="0" applyNumberFormat="1" applyFont="1" applyFill="1" applyBorder="1" applyAlignment="1">
      <alignment vertical="top" wrapText="1"/>
    </xf>
    <xf numFmtId="0" fontId="2" fillId="2" borderId="37" xfId="0" applyNumberFormat="1" applyFont="1" applyFill="1" applyBorder="1" applyAlignment="1">
      <alignment vertical="top" wrapText="1"/>
    </xf>
    <xf numFmtId="0" fontId="2" fillId="2" borderId="16" xfId="0" applyNumberFormat="1" applyFont="1" applyFill="1" applyBorder="1" applyAlignment="1">
      <alignment vertical="top" wrapText="1"/>
    </xf>
    <xf numFmtId="0" fontId="2" fillId="2" borderId="17" xfId="0" applyNumberFormat="1" applyFont="1" applyFill="1" applyBorder="1" applyAlignment="1">
      <alignment vertical="top" wrapText="1"/>
    </xf>
    <xf numFmtId="187" fontId="33" fillId="0" borderId="1" xfId="0" applyNumberFormat="1" applyFont="1" applyFill="1" applyBorder="1" applyAlignment="1">
      <alignment horizontal="right" vertical="center" wrapText="1" readingOrder="1"/>
    </xf>
    <xf numFmtId="187" fontId="34" fillId="0" borderId="1" xfId="0" applyNumberFormat="1" applyFont="1" applyFill="1" applyBorder="1" applyAlignment="1">
      <alignment vertical="top" wrapText="1" readingOrder="1"/>
    </xf>
    <xf numFmtId="0" fontId="3" fillId="6" borderId="24" xfId="0" applyNumberFormat="1" applyFont="1" applyFill="1" applyBorder="1" applyAlignment="1">
      <alignment vertical="top" wrapText="1" readingOrder="1"/>
    </xf>
    <xf numFmtId="0" fontId="2" fillId="0" borderId="27" xfId="0" applyFont="1" applyFill="1" applyBorder="1"/>
    <xf numFmtId="0" fontId="20" fillId="0" borderId="15" xfId="0" applyNumberFormat="1" applyFont="1" applyFill="1" applyBorder="1" applyAlignment="1">
      <alignment horizontal="right" vertical="center" wrapText="1" readingOrder="1"/>
    </xf>
    <xf numFmtId="0" fontId="19" fillId="0" borderId="16" xfId="0" applyNumberFormat="1" applyFont="1" applyFill="1" applyBorder="1" applyAlignment="1">
      <alignment vertical="top" wrapText="1"/>
    </xf>
    <xf numFmtId="0" fontId="19" fillId="0" borderId="17" xfId="0" applyNumberFormat="1" applyFont="1" applyFill="1" applyBorder="1" applyAlignment="1">
      <alignment vertical="top" wrapText="1"/>
    </xf>
    <xf numFmtId="0" fontId="18" fillId="0" borderId="1" xfId="0" applyNumberFormat="1" applyFont="1" applyFill="1" applyBorder="1" applyAlignment="1">
      <alignment vertical="center" wrapText="1" readingOrder="1"/>
    </xf>
    <xf numFmtId="0" fontId="19" fillId="0" borderId="2" xfId="0" applyNumberFormat="1" applyFont="1" applyFill="1" applyBorder="1" applyAlignment="1">
      <alignment vertical="top" wrapText="1"/>
    </xf>
    <xf numFmtId="0" fontId="20" fillId="0" borderId="0" xfId="0" applyNumberFormat="1" applyFont="1" applyFill="1" applyBorder="1" applyAlignment="1">
      <alignment horizontal="center" vertical="top" wrapText="1" readingOrder="1"/>
    </xf>
    <xf numFmtId="0" fontId="19" fillId="0" borderId="0" xfId="0" applyFont="1" applyFill="1" applyBorder="1"/>
    <xf numFmtId="0" fontId="18" fillId="0" borderId="0" xfId="0" applyNumberFormat="1" applyFont="1" applyFill="1" applyBorder="1" applyAlignment="1">
      <alignment horizontal="center" vertical="top" wrapText="1" readingOrder="1"/>
    </xf>
    <xf numFmtId="0" fontId="20" fillId="2" borderId="1" xfId="0" applyNumberFormat="1" applyFont="1" applyFill="1" applyBorder="1" applyAlignment="1">
      <alignment horizontal="center" vertical="center" wrapText="1" readingOrder="1"/>
    </xf>
    <xf numFmtId="0" fontId="18" fillId="0" borderId="24" xfId="0" applyNumberFormat="1" applyFont="1" applyFill="1" applyBorder="1" applyAlignment="1">
      <alignment vertical="center" wrapText="1" readingOrder="1"/>
    </xf>
    <xf numFmtId="0" fontId="19" fillId="0" borderId="3" xfId="0" applyNumberFormat="1" applyFont="1" applyFill="1" applyBorder="1" applyAlignment="1">
      <alignment vertical="top" wrapText="1"/>
    </xf>
    <xf numFmtId="0" fontId="20" fillId="0" borderId="24" xfId="0" applyNumberFormat="1" applyFont="1" applyFill="1" applyBorder="1" applyAlignment="1">
      <alignment horizontal="right" vertical="center" wrapText="1" readingOrder="1"/>
    </xf>
    <xf numFmtId="0" fontId="20" fillId="0" borderId="1" xfId="0" applyNumberFormat="1" applyFont="1" applyFill="1" applyBorder="1" applyAlignment="1">
      <alignment horizontal="right" vertical="center" wrapText="1" readingOrder="1"/>
    </xf>
    <xf numFmtId="0" fontId="22" fillId="0" borderId="0" xfId="0" applyNumberFormat="1" applyFont="1" applyFill="1" applyBorder="1" applyAlignment="1">
      <alignment vertical="top" wrapText="1" readingOrder="1"/>
    </xf>
    <xf numFmtId="0" fontId="24" fillId="0" borderId="0" xfId="0" applyNumberFormat="1" applyFont="1" applyFill="1" applyBorder="1" applyAlignment="1">
      <alignment vertical="top" wrapText="1" readingOrder="1"/>
    </xf>
    <xf numFmtId="0" fontId="23" fillId="0" borderId="21" xfId="0" applyNumberFormat="1" applyFont="1" applyFill="1" applyBorder="1" applyAlignment="1">
      <alignment horizontal="right" vertical="center" wrapText="1" readingOrder="1"/>
    </xf>
    <xf numFmtId="0" fontId="19" fillId="0" borderId="22" xfId="0" applyNumberFormat="1" applyFont="1" applyFill="1" applyBorder="1" applyAlignment="1">
      <alignment vertical="top" wrapText="1"/>
    </xf>
    <xf numFmtId="0" fontId="19" fillId="0" borderId="23" xfId="0" applyNumberFormat="1" applyFont="1" applyFill="1" applyBorder="1" applyAlignment="1">
      <alignment vertical="top" wrapText="1"/>
    </xf>
    <xf numFmtId="0" fontId="23" fillId="0" borderId="21" xfId="0" applyNumberFormat="1" applyFont="1" applyFill="1" applyBorder="1" applyAlignment="1">
      <alignment horizontal="center" vertical="center" wrapText="1" readingOrder="1"/>
    </xf>
    <xf numFmtId="0" fontId="20" fillId="0" borderId="1" xfId="0" applyNumberFormat="1" applyFont="1" applyFill="1" applyBorder="1" applyAlignment="1">
      <alignment horizontal="center" vertical="center" wrapText="1" readingOrder="1"/>
    </xf>
    <xf numFmtId="0" fontId="18" fillId="0" borderId="1" xfId="0" applyNumberFormat="1" applyFont="1" applyFill="1" applyBorder="1" applyAlignment="1">
      <alignment horizontal="right" vertical="center" wrapText="1" readingOrder="1"/>
    </xf>
    <xf numFmtId="0" fontId="18" fillId="0" borderId="1" xfId="0" applyNumberFormat="1" applyFont="1" applyFill="1" applyBorder="1" applyAlignment="1">
      <alignment horizontal="center" vertical="center" wrapText="1" readingOrder="1"/>
    </xf>
    <xf numFmtId="0" fontId="22" fillId="0" borderId="21" xfId="0" applyNumberFormat="1" applyFont="1" applyFill="1" applyBorder="1" applyAlignment="1">
      <alignment horizontal="right" vertical="center" wrapText="1" readingOrder="1"/>
    </xf>
    <xf numFmtId="0" fontId="22" fillId="0" borderId="21" xfId="0" applyNumberFormat="1" applyFont="1" applyFill="1" applyBorder="1" applyAlignment="1">
      <alignment horizontal="center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0" fontId="18" fillId="0" borderId="0" xfId="0" applyNumberFormat="1" applyFont="1" applyFill="1" applyBorder="1" applyAlignment="1">
      <alignment vertical="top" wrapText="1" readingOrder="1"/>
    </xf>
    <xf numFmtId="0" fontId="20" fillId="2" borderId="18" xfId="0" applyNumberFormat="1" applyFont="1" applyFill="1" applyBorder="1" applyAlignment="1">
      <alignment horizontal="center" vertical="center" wrapText="1" readingOrder="1"/>
    </xf>
    <xf numFmtId="0" fontId="19" fillId="0" borderId="19" xfId="0" applyNumberFormat="1" applyFont="1" applyFill="1" applyBorder="1" applyAlignment="1">
      <alignment vertical="top" wrapText="1"/>
    </xf>
    <xf numFmtId="0" fontId="19" fillId="0" borderId="20" xfId="0" applyNumberFormat="1" applyFont="1" applyFill="1" applyBorder="1" applyAlignment="1">
      <alignment vertical="top" wrapText="1"/>
    </xf>
    <xf numFmtId="0" fontId="20" fillId="2" borderId="15" xfId="0" applyNumberFormat="1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center" wrapText="1" readingOrder="1"/>
    </xf>
    <xf numFmtId="0" fontId="2" fillId="0" borderId="2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right" vertical="center" wrapText="1" readingOrder="1"/>
    </xf>
    <xf numFmtId="0" fontId="14" fillId="0" borderId="3" xfId="0" applyNumberFormat="1" applyFont="1" applyFill="1" applyBorder="1" applyAlignment="1">
      <alignment vertical="top" wrapText="1"/>
    </xf>
    <xf numFmtId="0" fontId="10" fillId="0" borderId="55" xfId="0" applyNumberFormat="1" applyFont="1" applyFill="1" applyBorder="1" applyAlignment="1">
      <alignment vertical="top" wrapText="1" readingOrder="1"/>
    </xf>
    <xf numFmtId="0" fontId="12" fillId="0" borderId="60" xfId="0" applyNumberFormat="1" applyFont="1" applyFill="1" applyBorder="1" applyAlignment="1">
      <alignment vertical="top" wrapText="1"/>
    </xf>
    <xf numFmtId="0" fontId="10" fillId="0" borderId="55" xfId="0" applyNumberFormat="1" applyFont="1" applyFill="1" applyBorder="1" applyAlignment="1">
      <alignment horizontal="center" vertical="top" wrapText="1" readingOrder="1"/>
    </xf>
    <xf numFmtId="0" fontId="12" fillId="0" borderId="56" xfId="0" applyNumberFormat="1" applyFont="1" applyFill="1" applyBorder="1" applyAlignment="1">
      <alignment horizontal="center" vertical="top" wrapText="1"/>
    </xf>
    <xf numFmtId="0" fontId="12" fillId="0" borderId="60" xfId="0" applyNumberFormat="1" applyFont="1" applyFill="1" applyBorder="1" applyAlignment="1">
      <alignment horizontal="center" vertical="top" wrapText="1"/>
    </xf>
    <xf numFmtId="0" fontId="10" fillId="0" borderId="2" xfId="0" applyNumberFormat="1" applyFont="1" applyFill="1" applyBorder="1" applyAlignment="1">
      <alignment horizontal="center" vertical="top" wrapText="1" readingOrder="1"/>
    </xf>
    <xf numFmtId="0" fontId="12" fillId="0" borderId="3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Fill="1" applyBorder="1" applyAlignment="1">
      <alignment vertical="top" wrapText="1" readingOrder="1"/>
    </xf>
    <xf numFmtId="0" fontId="12" fillId="0" borderId="3" xfId="0" applyNumberFormat="1" applyFont="1" applyFill="1" applyBorder="1" applyAlignment="1">
      <alignment vertical="top" wrapText="1"/>
    </xf>
    <xf numFmtId="0" fontId="13" fillId="0" borderId="2" xfId="0" applyNumberFormat="1" applyFont="1" applyFill="1" applyBorder="1" applyAlignment="1">
      <alignment horizontal="right" vertical="center" wrapText="1" readingOrder="1"/>
    </xf>
    <xf numFmtId="0" fontId="25" fillId="0" borderId="1" xfId="0" applyNumberFormat="1" applyFont="1" applyFill="1" applyBorder="1" applyAlignment="1">
      <alignment horizontal="right" vertical="center" wrapText="1" readingOrder="1"/>
    </xf>
    <xf numFmtId="0" fontId="26" fillId="0" borderId="3" xfId="0" applyNumberFormat="1" applyFont="1" applyFill="1" applyBorder="1" applyAlignment="1">
      <alignment vertical="top" wrapText="1"/>
    </xf>
    <xf numFmtId="0" fontId="10" fillId="0" borderId="58" xfId="0" applyNumberFormat="1" applyFont="1" applyFill="1" applyBorder="1" applyAlignment="1">
      <alignment horizontal="center" vertical="top" wrapText="1" readingOrder="1"/>
    </xf>
    <xf numFmtId="0" fontId="12" fillId="0" borderId="2" xfId="0" applyNumberFormat="1" applyFont="1" applyFill="1" applyBorder="1" applyAlignment="1">
      <alignment horizontal="center" vertical="top" wrapText="1"/>
    </xf>
    <xf numFmtId="0" fontId="12" fillId="0" borderId="59" xfId="0" applyNumberFormat="1" applyFont="1" applyFill="1" applyBorder="1" applyAlignment="1">
      <alignment vertical="top" wrapText="1"/>
    </xf>
    <xf numFmtId="0" fontId="12" fillId="0" borderId="59" xfId="0" applyFont="1" applyFill="1" applyBorder="1" applyAlignment="1">
      <alignment horizontal="center"/>
    </xf>
    <xf numFmtId="0" fontId="12" fillId="0" borderId="59" xfId="0" applyNumberFormat="1" applyFont="1" applyFill="1" applyBorder="1" applyAlignment="1">
      <alignment horizontal="center" vertical="top" wrapText="1"/>
    </xf>
    <xf numFmtId="0" fontId="10" fillId="2" borderId="26" xfId="0" applyNumberFormat="1" applyFont="1" applyFill="1" applyBorder="1" applyAlignment="1">
      <alignment horizontal="center" vertical="center" wrapText="1" readingOrder="1"/>
    </xf>
    <xf numFmtId="0" fontId="12" fillId="2" borderId="27" xfId="0" applyNumberFormat="1" applyFont="1" applyFill="1" applyBorder="1" applyAlignment="1">
      <alignment vertical="top" wrapText="1"/>
    </xf>
    <xf numFmtId="0" fontId="12" fillId="2" borderId="29" xfId="0" applyNumberFormat="1" applyFont="1" applyFill="1" applyBorder="1" applyAlignment="1">
      <alignment vertical="top" wrapText="1"/>
    </xf>
    <xf numFmtId="0" fontId="12" fillId="2" borderId="0" xfId="0" applyNumberFormat="1" applyFont="1" applyFill="1" applyBorder="1" applyAlignment="1">
      <alignment vertical="top" wrapText="1"/>
    </xf>
    <xf numFmtId="0" fontId="12" fillId="2" borderId="16" xfId="0" applyNumberFormat="1" applyFont="1" applyFill="1" applyBorder="1" applyAlignment="1">
      <alignment horizontal="left" wrapText="1"/>
    </xf>
    <xf numFmtId="0" fontId="10" fillId="0" borderId="56" xfId="0" applyNumberFormat="1" applyFont="1" applyFill="1" applyBorder="1" applyAlignment="1">
      <alignment horizontal="center" vertical="top" wrapText="1" readingOrder="1"/>
    </xf>
    <xf numFmtId="0" fontId="10" fillId="0" borderId="58" xfId="0" applyNumberFormat="1" applyFont="1" applyFill="1" applyBorder="1" applyAlignment="1">
      <alignment horizontal="center" vertical="center" wrapText="1" readingOrder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 vertical="center"/>
    </xf>
    <xf numFmtId="0" fontId="11" fillId="2" borderId="19" xfId="0" applyNumberFormat="1" applyFont="1" applyFill="1" applyBorder="1" applyAlignment="1">
      <alignment horizontal="right" vertical="top" wrapText="1" readingOrder="1"/>
    </xf>
    <xf numFmtId="0" fontId="11" fillId="2" borderId="20" xfId="0" applyNumberFormat="1" applyFont="1" applyFill="1" applyBorder="1" applyAlignment="1">
      <alignment horizontal="right" vertical="top" wrapText="1" readingOrder="1"/>
    </xf>
    <xf numFmtId="0" fontId="11" fillId="2" borderId="0" xfId="0" applyNumberFormat="1" applyFont="1" applyFill="1" applyBorder="1" applyAlignment="1">
      <alignment horizontal="right" vertical="top" wrapText="1" readingOrder="1"/>
    </xf>
    <xf numFmtId="0" fontId="11" fillId="2" borderId="28" xfId="0" applyNumberFormat="1" applyFont="1" applyFill="1" applyBorder="1" applyAlignment="1">
      <alignment horizontal="right" vertical="top" wrapText="1" readingOrder="1"/>
    </xf>
    <xf numFmtId="0" fontId="11" fillId="2" borderId="26" xfId="0" applyNumberFormat="1" applyFont="1" applyFill="1" applyBorder="1" applyAlignment="1">
      <alignment horizontal="center" vertical="center" wrapText="1" readingOrder="1"/>
    </xf>
    <xf numFmtId="0" fontId="12" fillId="0" borderId="20" xfId="0" applyNumberFormat="1" applyFont="1" applyFill="1" applyBorder="1" applyAlignment="1">
      <alignment vertical="top" wrapText="1"/>
    </xf>
    <xf numFmtId="0" fontId="12" fillId="0" borderId="31" xfId="0" applyNumberFormat="1" applyFont="1" applyFill="1" applyBorder="1" applyAlignment="1">
      <alignment vertical="top" wrapText="1"/>
    </xf>
    <xf numFmtId="0" fontId="12" fillId="0" borderId="19" xfId="0" applyNumberFormat="1" applyFont="1" applyFill="1" applyBorder="1" applyAlignment="1">
      <alignment vertical="top" wrapText="1"/>
    </xf>
    <xf numFmtId="0" fontId="12" fillId="0" borderId="30" xfId="0" applyNumberFormat="1" applyFont="1" applyFill="1" applyBorder="1" applyAlignment="1">
      <alignment vertical="top" wrapText="1"/>
    </xf>
    <xf numFmtId="0" fontId="12" fillId="2" borderId="32" xfId="0" applyNumberFormat="1" applyFont="1" applyFill="1" applyBorder="1" applyAlignment="1">
      <alignment vertical="top" wrapText="1"/>
    </xf>
    <xf numFmtId="0" fontId="12" fillId="2" borderId="33" xfId="0" applyNumberFormat="1" applyFont="1" applyFill="1" applyBorder="1" applyAlignment="1">
      <alignment vertical="top" wrapText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2" fillId="2" borderId="15" xfId="0" applyNumberFormat="1" applyFont="1" applyFill="1" applyBorder="1" applyAlignment="1">
      <alignment vertical="top" wrapText="1"/>
    </xf>
    <xf numFmtId="0" fontId="11" fillId="2" borderId="34" xfId="0" applyNumberFormat="1" applyFont="1" applyFill="1" applyBorder="1" applyAlignment="1">
      <alignment horizontal="center" vertical="center" wrapText="1" readingOrder="1"/>
    </xf>
    <xf numFmtId="0" fontId="12" fillId="0" borderId="36" xfId="0" applyNumberFormat="1" applyFont="1" applyFill="1" applyBorder="1" applyAlignment="1">
      <alignment vertical="top" wrapText="1"/>
    </xf>
    <xf numFmtId="0" fontId="12" fillId="0" borderId="35" xfId="0" applyNumberFormat="1" applyFont="1" applyFill="1" applyBorder="1" applyAlignment="1">
      <alignment vertical="top" wrapText="1"/>
    </xf>
    <xf numFmtId="0" fontId="27" fillId="0" borderId="3" xfId="0" applyNumberFormat="1" applyFont="1" applyFill="1" applyBorder="1" applyAlignment="1">
      <alignment vertical="center" wrapText="1"/>
    </xf>
    <xf numFmtId="0" fontId="29" fillId="0" borderId="1" xfId="0" applyNumberFormat="1" applyFont="1" applyFill="1" applyBorder="1" applyAlignment="1">
      <alignment vertical="center" wrapText="1" readingOrder="1"/>
    </xf>
    <xf numFmtId="0" fontId="27" fillId="0" borderId="33" xfId="0" applyNumberFormat="1" applyFont="1" applyFill="1" applyBorder="1" applyAlignment="1">
      <alignment vertical="center" wrapText="1"/>
    </xf>
    <xf numFmtId="0" fontId="27" fillId="0" borderId="15" xfId="0" applyNumberFormat="1" applyFont="1" applyFill="1" applyBorder="1" applyAlignment="1">
      <alignment vertical="center" wrapText="1"/>
    </xf>
    <xf numFmtId="0" fontId="29" fillId="0" borderId="1" xfId="0" applyNumberFormat="1" applyFont="1" applyFill="1" applyBorder="1" applyAlignment="1">
      <alignment horizontal="center" vertical="center" wrapText="1" readingOrder="1"/>
    </xf>
    <xf numFmtId="0" fontId="27" fillId="0" borderId="33" xfId="0" applyFont="1" applyFill="1" applyBorder="1" applyAlignment="1">
      <alignment horizontal="center" vertical="center"/>
    </xf>
    <xf numFmtId="0" fontId="27" fillId="0" borderId="15" xfId="0" applyNumberFormat="1" applyFont="1" applyFill="1" applyBorder="1" applyAlignment="1">
      <alignment horizontal="center" vertical="center" wrapText="1"/>
    </xf>
    <xf numFmtId="0" fontId="29" fillId="0" borderId="38" xfId="0" applyNumberFormat="1" applyFont="1" applyFill="1" applyBorder="1" applyAlignment="1">
      <alignment vertical="center" wrapText="1" readingOrder="1"/>
    </xf>
    <xf numFmtId="0" fontId="30" fillId="0" borderId="2" xfId="0" applyNumberFormat="1" applyFont="1" applyFill="1" applyBorder="1" applyAlignment="1">
      <alignment horizontal="right" vertical="center" wrapText="1" readingOrder="1"/>
    </xf>
    <xf numFmtId="0" fontId="31" fillId="0" borderId="3" xfId="0" applyNumberFormat="1" applyFont="1" applyFill="1" applyBorder="1" applyAlignment="1">
      <alignment vertical="center" wrapText="1"/>
    </xf>
    <xf numFmtId="0" fontId="16" fillId="2" borderId="0" xfId="0" applyNumberFormat="1" applyFont="1" applyFill="1" applyBorder="1" applyAlignment="1">
      <alignment wrapText="1"/>
    </xf>
    <xf numFmtId="0" fontId="16" fillId="2" borderId="16" xfId="0" applyNumberFormat="1" applyFont="1" applyFill="1" applyBorder="1" applyAlignment="1">
      <alignment wrapText="1"/>
    </xf>
    <xf numFmtId="0" fontId="15" fillId="2" borderId="26" xfId="0" applyNumberFormat="1" applyFont="1" applyFill="1" applyBorder="1" applyAlignment="1">
      <alignment horizontal="center" vertical="center" wrapText="1" readingOrder="1"/>
    </xf>
    <xf numFmtId="0" fontId="16" fillId="2" borderId="32" xfId="0" applyNumberFormat="1" applyFont="1" applyFill="1" applyBorder="1" applyAlignment="1">
      <alignment vertical="top" wrapText="1"/>
    </xf>
    <xf numFmtId="0" fontId="17" fillId="2" borderId="34" xfId="0" applyNumberFormat="1" applyFont="1" applyFill="1" applyBorder="1" applyAlignment="1">
      <alignment horizontal="center" vertical="center" wrapText="1" readingOrder="1"/>
    </xf>
    <xf numFmtId="0" fontId="16" fillId="0" borderId="35" xfId="0" applyNumberFormat="1" applyFont="1" applyFill="1" applyBorder="1" applyAlignment="1">
      <alignment vertical="top" wrapText="1"/>
    </xf>
    <xf numFmtId="0" fontId="16" fillId="0" borderId="36" xfId="0" applyNumberFormat="1" applyFont="1" applyFill="1" applyBorder="1" applyAlignment="1">
      <alignment vertical="top" wrapText="1"/>
    </xf>
    <xf numFmtId="0" fontId="16" fillId="2" borderId="29" xfId="0" applyNumberFormat="1" applyFont="1" applyFill="1" applyBorder="1" applyAlignment="1">
      <alignment vertical="top" wrapText="1"/>
    </xf>
    <xf numFmtId="0" fontId="27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6" fillId="2" borderId="19" xfId="0" applyNumberFormat="1" applyFont="1" applyFill="1" applyBorder="1" applyAlignment="1">
      <alignment horizontal="center" vertical="center" wrapText="1"/>
    </xf>
    <xf numFmtId="0" fontId="17" fillId="2" borderId="26" xfId="0" applyNumberFormat="1" applyFont="1" applyFill="1" applyBorder="1" applyAlignment="1">
      <alignment horizontal="center" vertical="center" wrapText="1" readingOrder="1"/>
    </xf>
    <xf numFmtId="0" fontId="16" fillId="0" borderId="19" xfId="0" applyNumberFormat="1" applyFont="1" applyFill="1" applyBorder="1" applyAlignment="1">
      <alignment vertical="top" wrapText="1"/>
    </xf>
    <xf numFmtId="0" fontId="16" fillId="0" borderId="30" xfId="0" applyNumberFormat="1" applyFont="1" applyFill="1" applyBorder="1" applyAlignment="1">
      <alignment vertical="top" wrapText="1"/>
    </xf>
    <xf numFmtId="0" fontId="16" fillId="0" borderId="20" xfId="0" applyNumberFormat="1" applyFont="1" applyFill="1" applyBorder="1" applyAlignment="1">
      <alignment vertical="top" wrapText="1"/>
    </xf>
    <xf numFmtId="0" fontId="16" fillId="0" borderId="31" xfId="0" applyNumberFormat="1" applyFont="1" applyFill="1" applyBorder="1" applyAlignment="1">
      <alignment vertical="top" wrapText="1"/>
    </xf>
    <xf numFmtId="0" fontId="28" fillId="2" borderId="1" xfId="0" applyNumberFormat="1" applyFont="1" applyFill="1" applyBorder="1" applyAlignment="1">
      <alignment horizontal="center" vertical="center" wrapText="1" readingOrder="1"/>
    </xf>
    <xf numFmtId="0" fontId="27" fillId="2" borderId="33" xfId="0" applyNumberFormat="1" applyFont="1" applyFill="1" applyBorder="1" applyAlignment="1">
      <alignment vertical="top" wrapText="1"/>
    </xf>
    <xf numFmtId="0" fontId="27" fillId="2" borderId="15" xfId="0" applyNumberFormat="1" applyFont="1" applyFill="1" applyBorder="1" applyAlignment="1">
      <alignment vertical="top" wrapText="1"/>
    </xf>
    <xf numFmtId="187" fontId="34" fillId="0" borderId="1" xfId="0" applyNumberFormat="1" applyFont="1" applyFill="1" applyBorder="1" applyAlignment="1">
      <alignment vertical="top" wrapText="1" readingOrder="1"/>
    </xf>
    <xf numFmtId="0" fontId="2" fillId="0" borderId="24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vertical="top" wrapText="1"/>
    </xf>
    <xf numFmtId="187" fontId="33" fillId="0" borderId="1" xfId="0" applyNumberFormat="1" applyFont="1" applyFill="1" applyBorder="1" applyAlignment="1">
      <alignment horizontal="right" vertical="center" wrapText="1" readingOrder="1"/>
    </xf>
    <xf numFmtId="0" fontId="3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 readingOrder="1"/>
    </xf>
    <xf numFmtId="0" fontId="2" fillId="0" borderId="15" xfId="0" applyNumberFormat="1" applyFont="1" applyFill="1" applyBorder="1" applyAlignment="1">
      <alignment vertical="top" wrapText="1"/>
    </xf>
    <xf numFmtId="0" fontId="1" fillId="0" borderId="25" xfId="0" applyNumberFormat="1" applyFont="1" applyFill="1" applyBorder="1" applyAlignment="1">
      <alignment horizontal="center" vertical="top" wrapText="1" readingOrder="1"/>
    </xf>
    <xf numFmtId="0" fontId="2" fillId="0" borderId="20" xfId="0" applyNumberFormat="1" applyFont="1" applyFill="1" applyBorder="1" applyAlignment="1">
      <alignment horizontal="center" vertical="top" wrapText="1"/>
    </xf>
    <xf numFmtId="0" fontId="2" fillId="0" borderId="37" xfId="0" applyNumberFormat="1" applyFont="1" applyFill="1" applyBorder="1" applyAlignment="1">
      <alignment horizontal="center" vertical="top" wrapText="1"/>
    </xf>
    <xf numFmtId="0" fontId="2" fillId="0" borderId="17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/>
    </xf>
    <xf numFmtId="0" fontId="3" fillId="2" borderId="19" xfId="0" applyNumberFormat="1" applyFont="1" applyFill="1" applyBorder="1" applyAlignment="1">
      <alignment horizontal="left" vertical="center" wrapText="1" readingOrder="1"/>
    </xf>
    <xf numFmtId="0" fontId="2" fillId="2" borderId="19" xfId="0" applyNumberFormat="1" applyFont="1" applyFill="1" applyBorder="1" applyAlignment="1">
      <alignment vertical="top" wrapText="1"/>
    </xf>
    <xf numFmtId="0" fontId="3" fillId="2" borderId="26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vertical="top" wrapText="1"/>
    </xf>
    <xf numFmtId="0" fontId="2" fillId="2" borderId="29" xfId="0" applyNumberFormat="1" applyFont="1" applyFill="1" applyBorder="1" applyAlignment="1">
      <alignment vertical="top" wrapText="1"/>
    </xf>
    <xf numFmtId="0" fontId="2" fillId="0" borderId="31" xfId="0" applyNumberFormat="1" applyFont="1" applyFill="1" applyBorder="1" applyAlignment="1">
      <alignment vertical="top" wrapText="1"/>
    </xf>
    <xf numFmtId="0" fontId="2" fillId="2" borderId="27" xfId="0" applyNumberFormat="1" applyFont="1" applyFill="1" applyBorder="1" applyAlignment="1">
      <alignment vertical="top" wrapText="1"/>
    </xf>
    <xf numFmtId="0" fontId="2" fillId="0" borderId="28" xfId="0" applyNumberFormat="1" applyFont="1" applyFill="1" applyBorder="1" applyAlignment="1">
      <alignment vertical="top" wrapText="1"/>
    </xf>
    <xf numFmtId="0" fontId="2" fillId="2" borderId="37" xfId="0" applyNumberFormat="1" applyFont="1" applyFill="1" applyBorder="1" applyAlignment="1">
      <alignment vertical="top" wrapText="1"/>
    </xf>
    <xf numFmtId="0" fontId="2" fillId="0" borderId="17" xfId="0" applyNumberFormat="1" applyFont="1" applyFill="1" applyBorder="1" applyAlignment="1">
      <alignment vertical="top" wrapText="1"/>
    </xf>
    <xf numFmtId="0" fontId="3" fillId="2" borderId="34" xfId="0" applyNumberFormat="1" applyFont="1" applyFill="1" applyBorder="1" applyAlignment="1">
      <alignment horizontal="center" vertical="center" wrapText="1" readingOrder="1"/>
    </xf>
    <xf numFmtId="0" fontId="2" fillId="0" borderId="36" xfId="0" applyNumberFormat="1" applyFont="1" applyFill="1" applyBorder="1" applyAlignment="1">
      <alignment vertical="top" wrapText="1"/>
    </xf>
    <xf numFmtId="0" fontId="1" fillId="2" borderId="26" xfId="0" applyNumberFormat="1" applyFont="1" applyFill="1" applyBorder="1" applyAlignment="1">
      <alignment horizontal="center" vertical="center" wrapText="1" readingOrder="1"/>
    </xf>
    <xf numFmtId="0" fontId="2" fillId="2" borderId="3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1" fillId="2" borderId="34" xfId="0" applyNumberFormat="1" applyFont="1" applyFill="1" applyBorder="1" applyAlignment="1">
      <alignment horizontal="center" vertical="center" wrapText="1" readingOrder="1"/>
    </xf>
    <xf numFmtId="0" fontId="2" fillId="2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 applyAlignment="1">
      <alignment horizontal="center"/>
    </xf>
    <xf numFmtId="0" fontId="3" fillId="0" borderId="43" xfId="0" applyNumberFormat="1" applyFont="1" applyFill="1" applyBorder="1" applyAlignment="1">
      <alignment horizontal="right" vertical="center" wrapText="1" readingOrder="1"/>
    </xf>
    <xf numFmtId="0" fontId="2" fillId="0" borderId="51" xfId="0" applyNumberFormat="1" applyFont="1" applyFill="1" applyBorder="1" applyAlignment="1">
      <alignment vertical="top" wrapText="1"/>
    </xf>
    <xf numFmtId="0" fontId="3" fillId="0" borderId="43" xfId="0" applyNumberFormat="1" applyFont="1" applyFill="1" applyBorder="1" applyAlignment="1">
      <alignment horizontal="right" vertical="top" wrapText="1" readingOrder="1"/>
    </xf>
    <xf numFmtId="0" fontId="2" fillId="0" borderId="52" xfId="0" applyNumberFormat="1" applyFont="1" applyFill="1" applyBorder="1" applyAlignment="1">
      <alignment vertical="top" wrapText="1"/>
    </xf>
    <xf numFmtId="0" fontId="1" fillId="0" borderId="43" xfId="0" applyNumberFormat="1" applyFont="1" applyFill="1" applyBorder="1" applyAlignment="1">
      <alignment horizontal="right" vertical="center" wrapText="1" readingOrder="1"/>
    </xf>
    <xf numFmtId="0" fontId="1" fillId="0" borderId="43" xfId="0" applyNumberFormat="1" applyFont="1" applyFill="1" applyBorder="1" applyAlignment="1">
      <alignment vertical="top" wrapText="1" readingOrder="1"/>
    </xf>
    <xf numFmtId="0" fontId="1" fillId="0" borderId="43" xfId="0" applyNumberFormat="1" applyFont="1" applyFill="1" applyBorder="1" applyAlignment="1">
      <alignment horizontal="center" vertical="center" wrapText="1" readingOrder="1"/>
    </xf>
    <xf numFmtId="0" fontId="1" fillId="0" borderId="61" xfId="0" applyNumberFormat="1" applyFont="1" applyFill="1" applyBorder="1" applyAlignment="1">
      <alignment vertical="top" wrapText="1" readingOrder="1"/>
    </xf>
    <xf numFmtId="0" fontId="2" fillId="0" borderId="65" xfId="0" applyNumberFormat="1" applyFont="1" applyFill="1" applyBorder="1" applyAlignment="1">
      <alignment vertical="top" wrapText="1"/>
    </xf>
    <xf numFmtId="0" fontId="2" fillId="0" borderId="63" xfId="0" applyNumberFormat="1" applyFont="1" applyFill="1" applyBorder="1" applyAlignment="1">
      <alignment vertical="top" wrapText="1"/>
    </xf>
    <xf numFmtId="0" fontId="1" fillId="0" borderId="61" xfId="0" applyNumberFormat="1" applyFont="1" applyFill="1" applyBorder="1" applyAlignment="1">
      <alignment horizontal="center" vertical="top" wrapText="1" readingOrder="1"/>
    </xf>
    <xf numFmtId="0" fontId="2" fillId="0" borderId="62" xfId="0" applyNumberFormat="1" applyFont="1" applyFill="1" applyBorder="1" applyAlignment="1">
      <alignment horizontal="center" vertical="top" wrapText="1"/>
    </xf>
    <xf numFmtId="0" fontId="2" fillId="0" borderId="65" xfId="0" applyFont="1" applyFill="1" applyBorder="1" applyAlignment="1">
      <alignment horizontal="center"/>
    </xf>
    <xf numFmtId="0" fontId="2" fillId="0" borderId="66" xfId="0" applyNumberFormat="1" applyFont="1" applyFill="1" applyBorder="1" applyAlignment="1">
      <alignment horizontal="center" vertical="top" wrapText="1"/>
    </xf>
    <xf numFmtId="0" fontId="2" fillId="0" borderId="63" xfId="0" applyNumberFormat="1" applyFont="1" applyFill="1" applyBorder="1" applyAlignment="1">
      <alignment horizontal="center" vertical="top" wrapText="1"/>
    </xf>
    <xf numFmtId="0" fontId="2" fillId="0" borderId="64" xfId="0" applyNumberFormat="1" applyFont="1" applyFill="1" applyBorder="1" applyAlignment="1">
      <alignment horizontal="center" vertical="top" wrapText="1"/>
    </xf>
    <xf numFmtId="0" fontId="3" fillId="2" borderId="40" xfId="0" applyNumberFormat="1" applyFont="1" applyFill="1" applyBorder="1" applyAlignment="1">
      <alignment horizontal="center" vertical="center" wrapText="1" readingOrder="1"/>
    </xf>
    <xf numFmtId="0" fontId="2" fillId="0" borderId="42" xfId="0" applyNumberFormat="1" applyFont="1" applyFill="1" applyBorder="1" applyAlignment="1">
      <alignment vertical="center" wrapText="1"/>
    </xf>
    <xf numFmtId="0" fontId="2" fillId="2" borderId="44" xfId="0" applyNumberFormat="1" applyFont="1" applyFill="1" applyBorder="1" applyAlignment="1">
      <alignment vertical="center" wrapText="1"/>
    </xf>
    <xf numFmtId="0" fontId="2" fillId="0" borderId="45" xfId="0" applyNumberFormat="1" applyFont="1" applyFill="1" applyBorder="1" applyAlignment="1">
      <alignment vertical="center" wrapText="1"/>
    </xf>
    <xf numFmtId="0" fontId="2" fillId="2" borderId="46" xfId="0" applyNumberFormat="1" applyFont="1" applyFill="1" applyBorder="1" applyAlignment="1">
      <alignment vertical="center" wrapText="1"/>
    </xf>
    <xf numFmtId="0" fontId="2" fillId="0" borderId="48" xfId="0" applyNumberFormat="1" applyFont="1" applyFill="1" applyBorder="1" applyAlignment="1">
      <alignment vertical="center" wrapText="1"/>
    </xf>
    <xf numFmtId="0" fontId="3" fillId="2" borderId="44" xfId="0" applyNumberFormat="1" applyFont="1" applyFill="1" applyBorder="1" applyAlignment="1">
      <alignment vertical="top" wrapText="1" readingOrder="1"/>
    </xf>
    <xf numFmtId="0" fontId="2" fillId="2" borderId="44" xfId="0" applyNumberFormat="1" applyFont="1" applyFill="1" applyBorder="1" applyAlignment="1">
      <alignment vertical="top" wrapText="1"/>
    </xf>
    <xf numFmtId="0" fontId="3" fillId="2" borderId="43" xfId="0" applyNumberFormat="1" applyFont="1" applyFill="1" applyBorder="1" applyAlignment="1">
      <alignment horizontal="center" vertical="center" wrapText="1" readingOrder="1"/>
    </xf>
    <xf numFmtId="0" fontId="2" fillId="2" borderId="50" xfId="0" applyNumberFormat="1" applyFont="1" applyFill="1" applyBorder="1" applyAlignment="1">
      <alignment vertical="center" wrapText="1"/>
    </xf>
    <xf numFmtId="0" fontId="2" fillId="2" borderId="49" xfId="0" applyNumberFormat="1" applyFont="1" applyFill="1" applyBorder="1" applyAlignment="1">
      <alignment vertical="center" wrapText="1"/>
    </xf>
    <xf numFmtId="0" fontId="3" fillId="2" borderId="41" xfId="0" applyNumberFormat="1" applyFont="1" applyFill="1" applyBorder="1" applyAlignment="1">
      <alignment vertical="top" wrapText="1" readingOrder="1"/>
    </xf>
    <xf numFmtId="0" fontId="2" fillId="0" borderId="41" xfId="0" applyNumberFormat="1" applyFont="1" applyFill="1" applyBorder="1" applyAlignment="1">
      <alignment vertical="center" wrapText="1"/>
    </xf>
    <xf numFmtId="0" fontId="2" fillId="0" borderId="47" xfId="0" applyNumberFormat="1" applyFont="1" applyFill="1" applyBorder="1" applyAlignment="1">
      <alignment vertical="center" wrapText="1"/>
    </xf>
    <xf numFmtId="0" fontId="1" fillId="6" borderId="0" xfId="0" applyNumberFormat="1" applyFont="1" applyFill="1" applyBorder="1" applyAlignment="1">
      <alignment horizontal="center" vertical="center" wrapText="1" readingOrder="1"/>
    </xf>
    <xf numFmtId="0" fontId="2" fillId="5" borderId="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right" vertical="top" wrapText="1" readingOrder="1"/>
    </xf>
    <xf numFmtId="0" fontId="3" fillId="6" borderId="0" xfId="0" applyNumberFormat="1" applyFont="1" applyFill="1" applyBorder="1" applyAlignment="1">
      <alignment horizontal="center" vertical="center" wrapText="1" readingOrder="1"/>
    </xf>
    <xf numFmtId="0" fontId="18" fillId="0" borderId="1" xfId="0" applyNumberFormat="1" applyFont="1" applyFill="1" applyBorder="1" applyAlignment="1">
      <alignment horizontal="left" vertical="center" wrapText="1" readingOrder="1"/>
    </xf>
    <xf numFmtId="0" fontId="20" fillId="0" borderId="21" xfId="0" applyNumberFormat="1" applyFont="1" applyFill="1" applyBorder="1" applyAlignment="1">
      <alignment horizontal="center" vertical="center" wrapText="1" readingOrder="1"/>
    </xf>
    <xf numFmtId="187" fontId="18" fillId="0" borderId="1" xfId="0" applyNumberFormat="1" applyFont="1" applyFill="1" applyBorder="1" applyAlignment="1">
      <alignment horizontal="right" vertical="center" wrapText="1" readingOrder="1"/>
    </xf>
    <xf numFmtId="0" fontId="20" fillId="0" borderId="0" xfId="0" applyNumberFormat="1" applyFont="1" applyFill="1" applyBorder="1" applyAlignment="1">
      <alignment horizontal="center" vertical="center" wrapText="1" readingOrder="1"/>
    </xf>
    <xf numFmtId="0" fontId="18" fillId="0" borderId="0" xfId="0" applyNumberFormat="1" applyFont="1" applyFill="1" applyBorder="1" applyAlignment="1">
      <alignment horizontal="center" vertical="center" wrapText="1" readingOrder="1"/>
    </xf>
    <xf numFmtId="0" fontId="20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horizontal="left" vertical="center" wrapText="1" readingOrder="1"/>
    </xf>
    <xf numFmtId="187" fontId="1" fillId="0" borderId="1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0" fontId="3" fillId="0" borderId="21" xfId="0" applyNumberFormat="1" applyFont="1" applyFill="1" applyBorder="1" applyAlignment="1">
      <alignment horizontal="center" vertical="center" wrapText="1" readingOrder="1"/>
    </xf>
    <xf numFmtId="0" fontId="2" fillId="0" borderId="22" xfId="0" applyNumberFormat="1" applyFont="1" applyFill="1" applyBorder="1" applyAlignment="1">
      <alignment vertical="top" wrapText="1"/>
    </xf>
    <xf numFmtId="0" fontId="2" fillId="0" borderId="2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457199</xdr:colOff>
      <xdr:row>57</xdr:row>
      <xdr:rowOff>47625</xdr:rowOff>
    </xdr:from>
    <xdr:to>
      <xdr:col>7</xdr:col>
      <xdr:colOff>857250</xdr:colOff>
      <xdr:row>63</xdr:row>
      <xdr:rowOff>85725</xdr:rowOff>
    </xdr:to>
    <xdr:sp macro="" textlink="">
      <xdr:nvSpPr>
        <xdr:cNvPr id="2" name="TextBox 1"/>
        <xdr:cNvSpPr txBox="1"/>
      </xdr:nvSpPr>
      <xdr:spPr>
        <a:xfrm>
          <a:off x="761999" y="15097125"/>
          <a:ext cx="2714626" cy="1419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(นางสาววัลภา  ธรรมธวัช)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นักวิชาการเงินและบัญชีชำนาญการ รักษาราชการแทน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ผู้อำนวยการกองคลัง</a:t>
          </a:r>
        </a:p>
      </xdr:txBody>
    </xdr:sp>
    <xdr:clientData/>
  </xdr:twoCellAnchor>
  <xdr:twoCellAnchor>
    <xdr:from>
      <xdr:col>8</xdr:col>
      <xdr:colOff>0</xdr:colOff>
      <xdr:row>59</xdr:row>
      <xdr:rowOff>0</xdr:rowOff>
    </xdr:from>
    <xdr:to>
      <xdr:col>9</xdr:col>
      <xdr:colOff>1196975</xdr:colOff>
      <xdr:row>63</xdr:row>
      <xdr:rowOff>152400</xdr:rowOff>
    </xdr:to>
    <xdr:sp macro="" textlink="">
      <xdr:nvSpPr>
        <xdr:cNvPr id="3" name="TextBox 2"/>
        <xdr:cNvSpPr txBox="1"/>
      </xdr:nvSpPr>
      <xdr:spPr>
        <a:xfrm>
          <a:off x="3924300" y="15363825"/>
          <a:ext cx="2578100" cy="1219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        ......................................................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(นางสุมิตรา  รักบำรุง)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2000250</xdr:colOff>
      <xdr:row>59</xdr:row>
      <xdr:rowOff>19050</xdr:rowOff>
    </xdr:from>
    <xdr:to>
      <xdr:col>14</xdr:col>
      <xdr:colOff>238125</xdr:colOff>
      <xdr:row>64</xdr:row>
      <xdr:rowOff>9525</xdr:rowOff>
    </xdr:to>
    <xdr:sp macro="" textlink="">
      <xdr:nvSpPr>
        <xdr:cNvPr id="4" name="TextBox 3"/>
        <xdr:cNvSpPr txBox="1"/>
      </xdr:nvSpPr>
      <xdr:spPr>
        <a:xfrm>
          <a:off x="7305675" y="15382875"/>
          <a:ext cx="2371725" cy="1323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4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</a:t>
          </a:r>
          <a:r>
            <a:rPr lang="en-US" sz="14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      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(นายสุนทร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 ใจห้าว)</a:t>
          </a:r>
          <a:endParaRPr lang="th-TH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2000250</xdr:colOff>
      <xdr:row>63</xdr:row>
      <xdr:rowOff>152400</xdr:rowOff>
    </xdr:from>
    <xdr:to>
      <xdr:col>14</xdr:col>
      <xdr:colOff>328612</xdr:colOff>
      <xdr:row>70</xdr:row>
      <xdr:rowOff>38100</xdr:rowOff>
    </xdr:to>
    <xdr:sp macro="" textlink="">
      <xdr:nvSpPr>
        <xdr:cNvPr id="5" name="TextBox 4"/>
        <xdr:cNvSpPr txBox="1"/>
      </xdr:nvSpPr>
      <xdr:spPr>
        <a:xfrm>
          <a:off x="7305675" y="16583025"/>
          <a:ext cx="2462212" cy="1752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                                                                                     ........................................................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(นางสาววัลภา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 ธรรมธวัช)</a:t>
          </a:r>
          <a:endParaRPr lang="th-TH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นักวิชาการเงินและบัญชีชำนาญการ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showGridLines="0" tabSelected="1" topLeftCell="A5" workbookViewId="0">
      <selection activeCell="D13" sqref="D13"/>
    </sheetView>
  </sheetViews>
  <sheetFormatPr defaultRowHeight="21" x14ac:dyDescent="0.35"/>
  <cols>
    <col min="1" max="1" width="49" style="81" customWidth="1"/>
    <col min="2" max="2" width="2.125" style="81" customWidth="1"/>
    <col min="3" max="3" width="11.125" style="81" customWidth="1"/>
    <col min="4" max="4" width="16.375" style="81" customWidth="1"/>
    <col min="5" max="5" width="15.375" style="81" customWidth="1"/>
    <col min="6" max="16384" width="9" style="81"/>
  </cols>
  <sheetData>
    <row r="1" spans="1:5" ht="17.25" customHeight="1" x14ac:dyDescent="0.35">
      <c r="A1" s="153" t="s">
        <v>18</v>
      </c>
      <c r="B1" s="154"/>
      <c r="C1" s="154"/>
      <c r="D1" s="154"/>
      <c r="E1" s="154"/>
    </row>
    <row r="2" spans="1:5" ht="0.95" customHeight="1" x14ac:dyDescent="0.35"/>
    <row r="3" spans="1:5" ht="17.25" customHeight="1" x14ac:dyDescent="0.35">
      <c r="A3" s="155" t="s">
        <v>97</v>
      </c>
      <c r="B3" s="154"/>
      <c r="C3" s="154"/>
      <c r="D3" s="154"/>
      <c r="E3" s="154"/>
    </row>
    <row r="4" spans="1:5" ht="0.2" customHeight="1" x14ac:dyDescent="0.35"/>
    <row r="5" spans="1:5" ht="17.25" customHeight="1" x14ac:dyDescent="0.35">
      <c r="A5" s="155" t="s">
        <v>98</v>
      </c>
      <c r="B5" s="154"/>
      <c r="C5" s="154"/>
      <c r="D5" s="154"/>
      <c r="E5" s="154"/>
    </row>
    <row r="6" spans="1:5" ht="1.5" customHeight="1" x14ac:dyDescent="0.35"/>
    <row r="7" spans="1:5" ht="18" customHeight="1" x14ac:dyDescent="0.35">
      <c r="A7" s="155" t="s">
        <v>521</v>
      </c>
      <c r="B7" s="154"/>
      <c r="C7" s="154"/>
      <c r="D7" s="154"/>
      <c r="E7" s="154"/>
    </row>
    <row r="8" spans="1:5" ht="6.4" customHeight="1" x14ac:dyDescent="0.35"/>
    <row r="9" spans="1:5" ht="0.95" customHeight="1" x14ac:dyDescent="0.35"/>
    <row r="10" spans="1:5" ht="21" customHeight="1" x14ac:dyDescent="0.35">
      <c r="A10" s="156" t="s">
        <v>0</v>
      </c>
      <c r="B10" s="152"/>
      <c r="C10" s="84" t="s">
        <v>1</v>
      </c>
      <c r="D10" s="84" t="s">
        <v>99</v>
      </c>
      <c r="E10" s="84" t="s">
        <v>100</v>
      </c>
    </row>
    <row r="11" spans="1:5" x14ac:dyDescent="0.35">
      <c r="A11" s="151" t="s">
        <v>522</v>
      </c>
      <c r="B11" s="152"/>
      <c r="C11" s="98" t="s">
        <v>523</v>
      </c>
      <c r="D11" s="99">
        <v>14409.5</v>
      </c>
      <c r="E11" s="99">
        <v>0</v>
      </c>
    </row>
    <row r="12" spans="1:5" x14ac:dyDescent="0.35">
      <c r="A12" s="151" t="s">
        <v>101</v>
      </c>
      <c r="B12" s="152"/>
      <c r="C12" s="98" t="s">
        <v>102</v>
      </c>
      <c r="D12" s="99">
        <v>28372487.109999999</v>
      </c>
      <c r="E12" s="99">
        <v>0</v>
      </c>
    </row>
    <row r="13" spans="1:5" x14ac:dyDescent="0.35">
      <c r="A13" s="151" t="s">
        <v>103</v>
      </c>
      <c r="B13" s="152"/>
      <c r="C13" s="98" t="s">
        <v>102</v>
      </c>
      <c r="D13" s="99">
        <v>688435.35</v>
      </c>
      <c r="E13" s="99">
        <v>0</v>
      </c>
    </row>
    <row r="14" spans="1:5" x14ac:dyDescent="0.35">
      <c r="A14" s="151" t="s">
        <v>104</v>
      </c>
      <c r="B14" s="152"/>
      <c r="C14" s="98" t="s">
        <v>102</v>
      </c>
      <c r="D14" s="99">
        <v>3336377.32</v>
      </c>
      <c r="E14" s="99">
        <v>0</v>
      </c>
    </row>
    <row r="15" spans="1:5" x14ac:dyDescent="0.35">
      <c r="A15" s="151" t="s">
        <v>105</v>
      </c>
      <c r="B15" s="152"/>
      <c r="C15" s="98" t="s">
        <v>102</v>
      </c>
      <c r="D15" s="99">
        <v>6344919.6900000004</v>
      </c>
      <c r="E15" s="99">
        <v>0</v>
      </c>
    </row>
    <row r="16" spans="1:5" x14ac:dyDescent="0.35">
      <c r="A16" s="151" t="s">
        <v>106</v>
      </c>
      <c r="B16" s="152"/>
      <c r="C16" s="98" t="s">
        <v>107</v>
      </c>
      <c r="D16" s="99">
        <v>12256</v>
      </c>
      <c r="E16" s="99">
        <v>0</v>
      </c>
    </row>
    <row r="17" spans="1:5" x14ac:dyDescent="0.35">
      <c r="A17" s="151" t="s">
        <v>108</v>
      </c>
      <c r="B17" s="152"/>
      <c r="C17" s="98" t="s">
        <v>109</v>
      </c>
      <c r="D17" s="99">
        <v>360000</v>
      </c>
      <c r="E17" s="99">
        <v>0</v>
      </c>
    </row>
    <row r="18" spans="1:5" ht="21" customHeight="1" x14ac:dyDescent="0.35">
      <c r="A18" s="151" t="s">
        <v>110</v>
      </c>
      <c r="B18" s="152"/>
      <c r="C18" s="98" t="s">
        <v>111</v>
      </c>
      <c r="D18" s="99">
        <v>0</v>
      </c>
      <c r="E18" s="99">
        <v>991121</v>
      </c>
    </row>
    <row r="19" spans="1:5" ht="21" customHeight="1" x14ac:dyDescent="0.35">
      <c r="A19" s="151" t="s">
        <v>112</v>
      </c>
      <c r="B19" s="152"/>
      <c r="C19" s="98" t="s">
        <v>113</v>
      </c>
      <c r="D19" s="99">
        <v>0</v>
      </c>
      <c r="E19" s="99">
        <v>1998.63</v>
      </c>
    </row>
    <row r="20" spans="1:5" ht="21" customHeight="1" x14ac:dyDescent="0.35">
      <c r="A20" s="151" t="s">
        <v>114</v>
      </c>
      <c r="B20" s="152"/>
      <c r="C20" s="98" t="s">
        <v>115</v>
      </c>
      <c r="D20" s="99">
        <v>0</v>
      </c>
      <c r="E20" s="99">
        <v>582039.48</v>
      </c>
    </row>
    <row r="21" spans="1:5" ht="21" customHeight="1" x14ac:dyDescent="0.35">
      <c r="A21" s="151" t="s">
        <v>116</v>
      </c>
      <c r="B21" s="152"/>
      <c r="C21" s="98" t="s">
        <v>117</v>
      </c>
      <c r="D21" s="99">
        <v>0</v>
      </c>
      <c r="E21" s="99">
        <v>5511</v>
      </c>
    </row>
    <row r="22" spans="1:5" ht="21" customHeight="1" x14ac:dyDescent="0.35">
      <c r="A22" s="151" t="s">
        <v>118</v>
      </c>
      <c r="B22" s="152"/>
      <c r="C22" s="98" t="s">
        <v>119</v>
      </c>
      <c r="D22" s="99">
        <v>0</v>
      </c>
      <c r="E22" s="99">
        <v>1048435.35</v>
      </c>
    </row>
    <row r="23" spans="1:5" ht="21" customHeight="1" x14ac:dyDescent="0.35">
      <c r="A23" s="151" t="s">
        <v>120</v>
      </c>
      <c r="B23" s="152"/>
      <c r="C23" s="98" t="s">
        <v>121</v>
      </c>
      <c r="D23" s="99">
        <v>0</v>
      </c>
      <c r="E23" s="99">
        <v>260</v>
      </c>
    </row>
    <row r="24" spans="1:5" ht="21" customHeight="1" x14ac:dyDescent="0.35">
      <c r="A24" s="151" t="s">
        <v>122</v>
      </c>
      <c r="B24" s="152"/>
      <c r="C24" s="98" t="s">
        <v>123</v>
      </c>
      <c r="D24" s="99">
        <v>0</v>
      </c>
      <c r="E24" s="99">
        <v>12475863.630000001</v>
      </c>
    </row>
    <row r="25" spans="1:5" ht="21" customHeight="1" x14ac:dyDescent="0.35">
      <c r="A25" s="151" t="s">
        <v>124</v>
      </c>
      <c r="B25" s="152"/>
      <c r="C25" s="98" t="s">
        <v>125</v>
      </c>
      <c r="D25" s="99">
        <v>0</v>
      </c>
      <c r="E25" s="99">
        <v>14692803.779999999</v>
      </c>
    </row>
    <row r="26" spans="1:5" ht="21" customHeight="1" x14ac:dyDescent="0.35">
      <c r="A26" s="151" t="s">
        <v>26</v>
      </c>
      <c r="B26" s="152"/>
      <c r="C26" s="98" t="s">
        <v>126</v>
      </c>
      <c r="D26" s="99">
        <v>0</v>
      </c>
      <c r="E26" s="99">
        <v>95958.45</v>
      </c>
    </row>
    <row r="27" spans="1:5" ht="21" customHeight="1" x14ac:dyDescent="0.35">
      <c r="A27" s="151" t="s">
        <v>2</v>
      </c>
      <c r="B27" s="152"/>
      <c r="C27" s="98" t="s">
        <v>127</v>
      </c>
      <c r="D27" s="99">
        <v>0</v>
      </c>
      <c r="E27" s="99">
        <v>14358.4</v>
      </c>
    </row>
    <row r="28" spans="1:5" ht="21" customHeight="1" x14ac:dyDescent="0.35">
      <c r="A28" s="151" t="s">
        <v>27</v>
      </c>
      <c r="B28" s="152"/>
      <c r="C28" s="98" t="s">
        <v>524</v>
      </c>
      <c r="D28" s="99">
        <v>0</v>
      </c>
      <c r="E28" s="99">
        <v>1600</v>
      </c>
    </row>
    <row r="29" spans="1:5" ht="21" customHeight="1" x14ac:dyDescent="0.35">
      <c r="A29" s="151" t="s">
        <v>3</v>
      </c>
      <c r="B29" s="152"/>
      <c r="C29" s="98" t="s">
        <v>128</v>
      </c>
      <c r="D29" s="99">
        <v>0</v>
      </c>
      <c r="E29" s="99">
        <v>1105.8</v>
      </c>
    </row>
    <row r="30" spans="1:5" ht="21" customHeight="1" x14ac:dyDescent="0.35">
      <c r="A30" s="151" t="s">
        <v>4</v>
      </c>
      <c r="B30" s="152"/>
      <c r="C30" s="98" t="s">
        <v>129</v>
      </c>
      <c r="D30" s="99">
        <v>0</v>
      </c>
      <c r="E30" s="99">
        <v>1893</v>
      </c>
    </row>
    <row r="31" spans="1:5" ht="21" customHeight="1" x14ac:dyDescent="0.35">
      <c r="A31" s="151" t="s">
        <v>130</v>
      </c>
      <c r="B31" s="152"/>
      <c r="C31" s="98" t="s">
        <v>131</v>
      </c>
      <c r="D31" s="99">
        <v>0</v>
      </c>
      <c r="E31" s="99">
        <v>800</v>
      </c>
    </row>
    <row r="32" spans="1:5" ht="21" customHeight="1" x14ac:dyDescent="0.35">
      <c r="A32" s="151" t="s">
        <v>5</v>
      </c>
      <c r="B32" s="152"/>
      <c r="C32" s="98" t="s">
        <v>132</v>
      </c>
      <c r="D32" s="99">
        <v>0</v>
      </c>
      <c r="E32" s="99">
        <v>4243.88</v>
      </c>
    </row>
    <row r="33" spans="1:5" ht="21" customHeight="1" x14ac:dyDescent="0.35">
      <c r="A33" s="151" t="s">
        <v>133</v>
      </c>
      <c r="B33" s="152"/>
      <c r="C33" s="98" t="s">
        <v>134</v>
      </c>
      <c r="D33" s="99">
        <v>0</v>
      </c>
      <c r="E33" s="99">
        <v>380</v>
      </c>
    </row>
    <row r="34" spans="1:5" ht="21" customHeight="1" x14ac:dyDescent="0.35">
      <c r="A34" s="151" t="s">
        <v>6</v>
      </c>
      <c r="B34" s="152"/>
      <c r="C34" s="98" t="s">
        <v>135</v>
      </c>
      <c r="D34" s="99">
        <v>0</v>
      </c>
      <c r="E34" s="99">
        <v>86700.52</v>
      </c>
    </row>
    <row r="35" spans="1:5" ht="21" customHeight="1" x14ac:dyDescent="0.35">
      <c r="A35" s="151" t="s">
        <v>525</v>
      </c>
      <c r="B35" s="152"/>
      <c r="C35" s="98" t="s">
        <v>526</v>
      </c>
      <c r="D35" s="99">
        <v>0</v>
      </c>
      <c r="E35" s="99">
        <v>217</v>
      </c>
    </row>
    <row r="36" spans="1:5" ht="21" customHeight="1" x14ac:dyDescent="0.35">
      <c r="A36" s="151" t="s">
        <v>7</v>
      </c>
      <c r="B36" s="152"/>
      <c r="C36" s="98" t="s">
        <v>136</v>
      </c>
      <c r="D36" s="99">
        <v>0</v>
      </c>
      <c r="E36" s="99">
        <v>26300</v>
      </c>
    </row>
    <row r="37" spans="1:5" ht="21" customHeight="1" x14ac:dyDescent="0.35">
      <c r="A37" s="151" t="s">
        <v>8</v>
      </c>
      <c r="B37" s="152"/>
      <c r="C37" s="98" t="s">
        <v>137</v>
      </c>
      <c r="D37" s="99">
        <v>0</v>
      </c>
      <c r="E37" s="99">
        <v>1740</v>
      </c>
    </row>
    <row r="38" spans="1:5" ht="21" customHeight="1" x14ac:dyDescent="0.35">
      <c r="A38" s="151" t="s">
        <v>138</v>
      </c>
      <c r="B38" s="152"/>
      <c r="C38" s="98" t="s">
        <v>139</v>
      </c>
      <c r="D38" s="99">
        <v>0</v>
      </c>
      <c r="E38" s="99">
        <v>230774.74</v>
      </c>
    </row>
    <row r="39" spans="1:5" ht="21" customHeight="1" x14ac:dyDescent="0.35">
      <c r="A39" s="151" t="s">
        <v>140</v>
      </c>
      <c r="B39" s="152"/>
      <c r="C39" s="98" t="s">
        <v>141</v>
      </c>
      <c r="D39" s="99">
        <v>0</v>
      </c>
      <c r="E39" s="99">
        <v>4746191.79</v>
      </c>
    </row>
    <row r="40" spans="1:5" ht="21" customHeight="1" x14ac:dyDescent="0.35">
      <c r="A40" s="151" t="s">
        <v>9</v>
      </c>
      <c r="B40" s="152"/>
      <c r="C40" s="98" t="s">
        <v>142</v>
      </c>
      <c r="D40" s="99">
        <v>0</v>
      </c>
      <c r="E40" s="99">
        <v>1289704.1299999999</v>
      </c>
    </row>
    <row r="41" spans="1:5" ht="21" customHeight="1" x14ac:dyDescent="0.35">
      <c r="A41" s="151" t="s">
        <v>10</v>
      </c>
      <c r="B41" s="152"/>
      <c r="C41" s="98" t="s">
        <v>143</v>
      </c>
      <c r="D41" s="99">
        <v>0</v>
      </c>
      <c r="E41" s="99">
        <v>23902.12</v>
      </c>
    </row>
    <row r="42" spans="1:5" ht="21" customHeight="1" x14ac:dyDescent="0.35">
      <c r="A42" s="151" t="s">
        <v>11</v>
      </c>
      <c r="B42" s="152"/>
      <c r="C42" s="98" t="s">
        <v>144</v>
      </c>
      <c r="D42" s="99">
        <v>0</v>
      </c>
      <c r="E42" s="99">
        <v>2891141.61</v>
      </c>
    </row>
    <row r="43" spans="1:5" ht="21" customHeight="1" x14ac:dyDescent="0.35">
      <c r="A43" s="151" t="s">
        <v>12</v>
      </c>
      <c r="B43" s="152"/>
      <c r="C43" s="98" t="s">
        <v>145</v>
      </c>
      <c r="D43" s="99">
        <v>0</v>
      </c>
      <c r="E43" s="99">
        <v>84.5</v>
      </c>
    </row>
    <row r="44" spans="1:5" ht="21" customHeight="1" x14ac:dyDescent="0.35">
      <c r="A44" s="151" t="s">
        <v>13</v>
      </c>
      <c r="B44" s="152"/>
      <c r="C44" s="98" t="s">
        <v>146</v>
      </c>
      <c r="D44" s="99">
        <v>0</v>
      </c>
      <c r="E44" s="99">
        <v>749101.19</v>
      </c>
    </row>
    <row r="45" spans="1:5" ht="21" customHeight="1" x14ac:dyDescent="0.35">
      <c r="A45" s="151" t="s">
        <v>147</v>
      </c>
      <c r="B45" s="152"/>
      <c r="C45" s="98" t="s">
        <v>148</v>
      </c>
      <c r="D45" s="99">
        <v>0</v>
      </c>
      <c r="E45" s="99">
        <v>276470.19</v>
      </c>
    </row>
    <row r="46" spans="1:5" ht="21" customHeight="1" x14ac:dyDescent="0.35">
      <c r="A46" s="151" t="s">
        <v>14</v>
      </c>
      <c r="B46" s="152"/>
      <c r="C46" s="98" t="s">
        <v>149</v>
      </c>
      <c r="D46" s="99">
        <v>0</v>
      </c>
      <c r="E46" s="99">
        <v>936.5</v>
      </c>
    </row>
    <row r="47" spans="1:5" ht="21" customHeight="1" x14ac:dyDescent="0.35">
      <c r="A47" s="151" t="s">
        <v>150</v>
      </c>
      <c r="B47" s="152"/>
      <c r="C47" s="98" t="s">
        <v>151</v>
      </c>
      <c r="D47" s="99">
        <v>0</v>
      </c>
      <c r="E47" s="99">
        <v>275303</v>
      </c>
    </row>
    <row r="48" spans="1:5" ht="40.5" customHeight="1" x14ac:dyDescent="0.35">
      <c r="A48" s="151" t="s">
        <v>152</v>
      </c>
      <c r="B48" s="152"/>
      <c r="C48" s="98" t="s">
        <v>153</v>
      </c>
      <c r="D48" s="99">
        <v>0</v>
      </c>
      <c r="E48" s="99">
        <v>13092150</v>
      </c>
    </row>
    <row r="49" spans="1:5" x14ac:dyDescent="0.35">
      <c r="A49" s="151" t="s">
        <v>154</v>
      </c>
      <c r="B49" s="152"/>
      <c r="C49" s="98" t="s">
        <v>155</v>
      </c>
      <c r="D49" s="99">
        <v>7486515.46</v>
      </c>
      <c r="E49" s="99">
        <v>0</v>
      </c>
    </row>
    <row r="50" spans="1:5" x14ac:dyDescent="0.35">
      <c r="A50" s="151" t="s">
        <v>156</v>
      </c>
      <c r="B50" s="152"/>
      <c r="C50" s="98" t="s">
        <v>157</v>
      </c>
      <c r="D50" s="99">
        <v>1285560</v>
      </c>
      <c r="E50" s="99">
        <v>0</v>
      </c>
    </row>
    <row r="51" spans="1:5" x14ac:dyDescent="0.35">
      <c r="A51" s="151" t="s">
        <v>158</v>
      </c>
      <c r="B51" s="152"/>
      <c r="C51" s="98" t="s">
        <v>159</v>
      </c>
      <c r="D51" s="99">
        <v>3147000</v>
      </c>
      <c r="E51" s="99">
        <v>0</v>
      </c>
    </row>
    <row r="52" spans="1:5" x14ac:dyDescent="0.35">
      <c r="A52" s="151" t="s">
        <v>15</v>
      </c>
      <c r="B52" s="152"/>
      <c r="C52" s="98" t="s">
        <v>160</v>
      </c>
      <c r="D52" s="99">
        <v>187000</v>
      </c>
      <c r="E52" s="99">
        <v>0</v>
      </c>
    </row>
    <row r="53" spans="1:5" x14ac:dyDescent="0.35">
      <c r="A53" s="151" t="s">
        <v>161</v>
      </c>
      <c r="B53" s="152"/>
      <c r="C53" s="98" t="s">
        <v>162</v>
      </c>
      <c r="D53" s="99">
        <v>815144.64</v>
      </c>
      <c r="E53" s="99">
        <v>0</v>
      </c>
    </row>
    <row r="54" spans="1:5" x14ac:dyDescent="0.35">
      <c r="A54" s="151" t="s">
        <v>163</v>
      </c>
      <c r="B54" s="152"/>
      <c r="C54" s="98" t="s">
        <v>164</v>
      </c>
      <c r="D54" s="99">
        <v>417435.75</v>
      </c>
      <c r="E54" s="99">
        <v>0</v>
      </c>
    </row>
    <row r="55" spans="1:5" x14ac:dyDescent="0.35">
      <c r="A55" s="151" t="s">
        <v>165</v>
      </c>
      <c r="B55" s="152"/>
      <c r="C55" s="98" t="s">
        <v>166</v>
      </c>
      <c r="D55" s="99">
        <v>117191.62</v>
      </c>
      <c r="E55" s="99">
        <v>0</v>
      </c>
    </row>
    <row r="56" spans="1:5" x14ac:dyDescent="0.35">
      <c r="A56" s="151" t="s">
        <v>167</v>
      </c>
      <c r="B56" s="152"/>
      <c r="C56" s="98" t="s">
        <v>168</v>
      </c>
      <c r="D56" s="99">
        <v>133220</v>
      </c>
      <c r="E56" s="99">
        <v>0</v>
      </c>
    </row>
    <row r="57" spans="1:5" x14ac:dyDescent="0.35">
      <c r="A57" s="151" t="s">
        <v>16</v>
      </c>
      <c r="B57" s="152"/>
      <c r="C57" s="98" t="s">
        <v>169</v>
      </c>
      <c r="D57" s="99">
        <v>153137.25</v>
      </c>
      <c r="E57" s="99">
        <v>0</v>
      </c>
    </row>
    <row r="58" spans="1:5" x14ac:dyDescent="0.35">
      <c r="A58" s="151" t="s">
        <v>170</v>
      </c>
      <c r="B58" s="152"/>
      <c r="C58" s="98" t="s">
        <v>171</v>
      </c>
      <c r="D58" s="99">
        <v>738000</v>
      </c>
      <c r="E58" s="99">
        <v>0</v>
      </c>
    </row>
    <row r="59" spans="1:5" ht="21" customHeight="1" x14ac:dyDescent="0.35">
      <c r="A59" s="148" t="s">
        <v>17</v>
      </c>
      <c r="B59" s="149"/>
      <c r="C59" s="150"/>
      <c r="D59" s="100">
        <f>SUM(D11:D58)</f>
        <v>53609089.689999998</v>
      </c>
      <c r="E59" s="100">
        <f>SUM(E11:E58)</f>
        <v>53609089.68999999</v>
      </c>
    </row>
    <row r="60" spans="1:5" ht="0" hidden="1" customHeight="1" x14ac:dyDescent="0.35"/>
  </sheetData>
  <mergeCells count="54">
    <mergeCell ref="A11:B11"/>
    <mergeCell ref="A1:E1"/>
    <mergeCell ref="A3:E3"/>
    <mergeCell ref="A5:E5"/>
    <mergeCell ref="A7:E7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47:B47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59:C59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</mergeCells>
  <pageMargins left="0.15748031496062992" right="0.15748031496062992" top="0.23622047244094491" bottom="0.15748031496062992" header="0.19685039370078741" footer="0.1574803149606299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showGridLines="0" topLeftCell="A44" workbookViewId="0">
      <selection activeCell="G55" sqref="G55"/>
    </sheetView>
  </sheetViews>
  <sheetFormatPr defaultRowHeight="21" x14ac:dyDescent="0.35"/>
  <cols>
    <col min="1" max="1" width="0.125" style="81" customWidth="1"/>
    <col min="2" max="2" width="3.875" style="81" customWidth="1"/>
    <col min="3" max="3" width="13.25" style="81" customWidth="1"/>
    <col min="4" max="4" width="0" style="81" hidden="1" customWidth="1"/>
    <col min="5" max="5" width="4" style="81" customWidth="1"/>
    <col min="6" max="6" width="2.75" style="81" customWidth="1"/>
    <col min="7" max="7" width="10.375" style="81" customWidth="1"/>
    <col min="8" max="8" width="17.125" style="81" customWidth="1"/>
    <col min="9" max="9" width="18.125" style="81" customWidth="1"/>
    <col min="10" max="10" width="37.75" style="81" customWidth="1"/>
    <col min="11" max="11" width="3.25" style="81" customWidth="1"/>
    <col min="12" max="12" width="0.75" style="81" customWidth="1"/>
    <col min="13" max="14" width="6.25" style="81" customWidth="1"/>
    <col min="15" max="15" width="10.75" style="81" customWidth="1"/>
    <col min="16" max="16" width="0.625" style="81" customWidth="1"/>
    <col min="17" max="17" width="1.375" style="81" customWidth="1"/>
    <col min="18" max="16384" width="9" style="81"/>
  </cols>
  <sheetData>
    <row r="1" spans="1:16" x14ac:dyDescent="0.35">
      <c r="A1" s="173"/>
      <c r="B1" s="154"/>
      <c r="C1" s="154"/>
      <c r="D1" s="154"/>
      <c r="E1" s="154"/>
      <c r="G1" s="155" t="s">
        <v>18</v>
      </c>
      <c r="H1" s="154"/>
      <c r="I1" s="154"/>
      <c r="J1" s="154"/>
      <c r="K1" s="154"/>
      <c r="O1" s="82"/>
    </row>
    <row r="2" spans="1:16" ht="21.2" customHeight="1" x14ac:dyDescent="0.35">
      <c r="G2" s="153" t="s">
        <v>172</v>
      </c>
      <c r="H2" s="154"/>
      <c r="I2" s="154"/>
      <c r="J2" s="154"/>
      <c r="K2" s="154"/>
    </row>
    <row r="3" spans="1:16" ht="21.2" customHeight="1" x14ac:dyDescent="0.35">
      <c r="G3" s="155" t="s">
        <v>465</v>
      </c>
      <c r="H3" s="154"/>
      <c r="I3" s="154"/>
      <c r="J3" s="154"/>
      <c r="K3" s="154"/>
    </row>
    <row r="4" spans="1:16" x14ac:dyDescent="0.35">
      <c r="A4" s="156" t="s">
        <v>22</v>
      </c>
      <c r="B4" s="158"/>
      <c r="C4" s="158"/>
      <c r="D4" s="158"/>
      <c r="E4" s="158"/>
      <c r="F4" s="158"/>
      <c r="G4" s="158"/>
      <c r="H4" s="158"/>
      <c r="I4" s="152"/>
      <c r="J4" s="83" t="s">
        <v>0</v>
      </c>
      <c r="K4" s="174" t="s">
        <v>1</v>
      </c>
      <c r="L4" s="175"/>
      <c r="M4" s="176"/>
      <c r="N4" s="174" t="s">
        <v>75</v>
      </c>
      <c r="O4" s="175"/>
      <c r="P4" s="176"/>
    </row>
    <row r="5" spans="1:16" ht="42" x14ac:dyDescent="0.35">
      <c r="A5" s="156" t="s">
        <v>173</v>
      </c>
      <c r="B5" s="158"/>
      <c r="C5" s="152"/>
      <c r="E5" s="156" t="s">
        <v>174</v>
      </c>
      <c r="F5" s="158"/>
      <c r="G5" s="152"/>
      <c r="H5" s="84" t="s">
        <v>175</v>
      </c>
      <c r="I5" s="84" t="s">
        <v>176</v>
      </c>
      <c r="J5" s="85" t="s">
        <v>177</v>
      </c>
      <c r="K5" s="177" t="s">
        <v>177</v>
      </c>
      <c r="L5" s="149"/>
      <c r="M5" s="150"/>
      <c r="N5" s="177" t="s">
        <v>178</v>
      </c>
      <c r="O5" s="149"/>
      <c r="P5" s="150"/>
    </row>
    <row r="6" spans="1:16" x14ac:dyDescent="0.35">
      <c r="A6" s="151" t="s">
        <v>177</v>
      </c>
      <c r="B6" s="158"/>
      <c r="C6" s="152"/>
      <c r="E6" s="168" t="s">
        <v>177</v>
      </c>
      <c r="F6" s="158"/>
      <c r="G6" s="152"/>
      <c r="H6" s="86" t="s">
        <v>177</v>
      </c>
      <c r="I6" s="87">
        <v>33721300.670000002</v>
      </c>
      <c r="J6" s="88" t="s">
        <v>179</v>
      </c>
      <c r="K6" s="151" t="s">
        <v>177</v>
      </c>
      <c r="L6" s="158"/>
      <c r="M6" s="152"/>
      <c r="N6" s="168" t="s">
        <v>261</v>
      </c>
      <c r="O6" s="158"/>
      <c r="P6" s="152"/>
    </row>
    <row r="7" spans="1:16" x14ac:dyDescent="0.35">
      <c r="A7" s="160" t="s">
        <v>177</v>
      </c>
      <c r="B7" s="158"/>
      <c r="C7" s="152"/>
      <c r="E7" s="160" t="s">
        <v>177</v>
      </c>
      <c r="F7" s="158"/>
      <c r="G7" s="152"/>
      <c r="H7" s="89" t="s">
        <v>177</v>
      </c>
      <c r="I7" s="89" t="s">
        <v>177</v>
      </c>
      <c r="J7" s="90" t="s">
        <v>180</v>
      </c>
      <c r="K7" s="172"/>
      <c r="L7" s="158"/>
      <c r="M7" s="152"/>
      <c r="N7" s="160" t="s">
        <v>177</v>
      </c>
      <c r="O7" s="158"/>
      <c r="P7" s="152"/>
    </row>
    <row r="8" spans="1:16" x14ac:dyDescent="0.35">
      <c r="A8" s="168" t="s">
        <v>182</v>
      </c>
      <c r="B8" s="158"/>
      <c r="C8" s="152"/>
      <c r="E8" s="168" t="s">
        <v>183</v>
      </c>
      <c r="F8" s="158"/>
      <c r="G8" s="152"/>
      <c r="H8" s="86" t="s">
        <v>182</v>
      </c>
      <c r="I8" s="86" t="s">
        <v>466</v>
      </c>
      <c r="J8" s="91" t="s">
        <v>25</v>
      </c>
      <c r="K8" s="169" t="s">
        <v>184</v>
      </c>
      <c r="L8" s="158"/>
      <c r="M8" s="152"/>
      <c r="N8" s="168" t="s">
        <v>467</v>
      </c>
      <c r="O8" s="158"/>
      <c r="P8" s="152"/>
    </row>
    <row r="9" spans="1:16" x14ac:dyDescent="0.35">
      <c r="A9" s="168" t="s">
        <v>185</v>
      </c>
      <c r="B9" s="158"/>
      <c r="C9" s="152"/>
      <c r="E9" s="168" t="s">
        <v>183</v>
      </c>
      <c r="F9" s="158"/>
      <c r="G9" s="152"/>
      <c r="H9" s="86" t="s">
        <v>185</v>
      </c>
      <c r="I9" s="86" t="s">
        <v>468</v>
      </c>
      <c r="J9" s="91" t="s">
        <v>186</v>
      </c>
      <c r="K9" s="169" t="s">
        <v>187</v>
      </c>
      <c r="L9" s="158"/>
      <c r="M9" s="152"/>
      <c r="N9" s="168" t="s">
        <v>469</v>
      </c>
      <c r="O9" s="158"/>
      <c r="P9" s="152"/>
    </row>
    <row r="10" spans="1:16" x14ac:dyDescent="0.35">
      <c r="A10" s="168" t="s">
        <v>188</v>
      </c>
      <c r="B10" s="158"/>
      <c r="C10" s="152"/>
      <c r="E10" s="168" t="s">
        <v>183</v>
      </c>
      <c r="F10" s="158"/>
      <c r="G10" s="152"/>
      <c r="H10" s="86" t="s">
        <v>188</v>
      </c>
      <c r="I10" s="86" t="s">
        <v>470</v>
      </c>
      <c r="J10" s="91" t="s">
        <v>189</v>
      </c>
      <c r="K10" s="169" t="s">
        <v>190</v>
      </c>
      <c r="L10" s="158"/>
      <c r="M10" s="152"/>
      <c r="N10" s="168" t="s">
        <v>471</v>
      </c>
      <c r="O10" s="158"/>
      <c r="P10" s="152"/>
    </row>
    <row r="11" spans="1:16" x14ac:dyDescent="0.35">
      <c r="A11" s="168" t="s">
        <v>191</v>
      </c>
      <c r="B11" s="158"/>
      <c r="C11" s="152"/>
      <c r="E11" s="168" t="s">
        <v>183</v>
      </c>
      <c r="F11" s="158"/>
      <c r="G11" s="152"/>
      <c r="H11" s="86" t="s">
        <v>191</v>
      </c>
      <c r="I11" s="86" t="s">
        <v>472</v>
      </c>
      <c r="J11" s="91" t="s">
        <v>192</v>
      </c>
      <c r="K11" s="169" t="s">
        <v>193</v>
      </c>
      <c r="L11" s="158"/>
      <c r="M11" s="152"/>
      <c r="N11" s="168" t="s">
        <v>473</v>
      </c>
      <c r="O11" s="158"/>
      <c r="P11" s="152"/>
    </row>
    <row r="12" spans="1:16" x14ac:dyDescent="0.35">
      <c r="A12" s="168" t="s">
        <v>194</v>
      </c>
      <c r="B12" s="158"/>
      <c r="C12" s="152"/>
      <c r="E12" s="168" t="s">
        <v>183</v>
      </c>
      <c r="F12" s="158"/>
      <c r="G12" s="152"/>
      <c r="H12" s="86" t="s">
        <v>194</v>
      </c>
      <c r="I12" s="86" t="s">
        <v>474</v>
      </c>
      <c r="J12" s="91" t="s">
        <v>195</v>
      </c>
      <c r="K12" s="169" t="s">
        <v>196</v>
      </c>
      <c r="L12" s="158"/>
      <c r="M12" s="152"/>
      <c r="N12" s="168" t="s">
        <v>475</v>
      </c>
      <c r="O12" s="158"/>
      <c r="P12" s="152"/>
    </row>
    <row r="13" spans="1:16" x14ac:dyDescent="0.35">
      <c r="A13" s="168" t="s">
        <v>197</v>
      </c>
      <c r="B13" s="158"/>
      <c r="C13" s="152"/>
      <c r="E13" s="168" t="s">
        <v>183</v>
      </c>
      <c r="F13" s="158"/>
      <c r="G13" s="152"/>
      <c r="H13" s="86" t="s">
        <v>197</v>
      </c>
      <c r="I13" s="86" t="s">
        <v>198</v>
      </c>
      <c r="J13" s="91" t="s">
        <v>199</v>
      </c>
      <c r="K13" s="169" t="s">
        <v>200</v>
      </c>
      <c r="L13" s="158"/>
      <c r="M13" s="152"/>
      <c r="N13" s="168" t="s">
        <v>183</v>
      </c>
      <c r="O13" s="158"/>
      <c r="P13" s="152"/>
    </row>
    <row r="14" spans="1:16" x14ac:dyDescent="0.35">
      <c r="A14" s="160" t="s">
        <v>201</v>
      </c>
      <c r="B14" s="158"/>
      <c r="C14" s="152"/>
      <c r="E14" s="160" t="s">
        <v>183</v>
      </c>
      <c r="F14" s="158"/>
      <c r="G14" s="152"/>
      <c r="H14" s="89" t="s">
        <v>201</v>
      </c>
      <c r="I14" s="89" t="s">
        <v>476</v>
      </c>
      <c r="J14" s="92" t="s">
        <v>17</v>
      </c>
      <c r="K14" s="167" t="s">
        <v>181</v>
      </c>
      <c r="L14" s="158"/>
      <c r="M14" s="152"/>
      <c r="N14" s="160" t="s">
        <v>477</v>
      </c>
      <c r="O14" s="158"/>
      <c r="P14" s="152"/>
    </row>
    <row r="15" spans="1:16" x14ac:dyDescent="0.35">
      <c r="A15" s="168" t="s">
        <v>183</v>
      </c>
      <c r="B15" s="158"/>
      <c r="C15" s="152"/>
      <c r="E15" s="168" t="s">
        <v>202</v>
      </c>
      <c r="F15" s="158"/>
      <c r="G15" s="152"/>
      <c r="H15" s="86" t="s">
        <v>202</v>
      </c>
      <c r="I15" s="86" t="s">
        <v>183</v>
      </c>
      <c r="J15" s="91" t="s">
        <v>203</v>
      </c>
      <c r="K15" s="169" t="s">
        <v>204</v>
      </c>
      <c r="L15" s="158"/>
      <c r="M15" s="152"/>
      <c r="N15" s="168" t="s">
        <v>183</v>
      </c>
      <c r="O15" s="158"/>
      <c r="P15" s="152"/>
    </row>
    <row r="16" spans="1:16" x14ac:dyDescent="0.35">
      <c r="A16" s="160" t="s">
        <v>201</v>
      </c>
      <c r="B16" s="158"/>
      <c r="C16" s="152"/>
      <c r="E16" s="160" t="s">
        <v>202</v>
      </c>
      <c r="F16" s="158"/>
      <c r="G16" s="152"/>
      <c r="H16" s="89" t="s">
        <v>205</v>
      </c>
      <c r="I16" s="89" t="s">
        <v>476</v>
      </c>
      <c r="J16" s="92" t="s">
        <v>17</v>
      </c>
      <c r="K16" s="167" t="s">
        <v>181</v>
      </c>
      <c r="L16" s="158"/>
      <c r="M16" s="152"/>
      <c r="N16" s="160" t="s">
        <v>477</v>
      </c>
      <c r="O16" s="158"/>
      <c r="P16" s="152"/>
    </row>
    <row r="17" spans="1:16" x14ac:dyDescent="0.35">
      <c r="A17" s="168" t="s">
        <v>183</v>
      </c>
      <c r="B17" s="158"/>
      <c r="C17" s="152"/>
      <c r="E17" s="168" t="s">
        <v>183</v>
      </c>
      <c r="F17" s="158"/>
      <c r="G17" s="152"/>
      <c r="H17" s="86" t="s">
        <v>183</v>
      </c>
      <c r="I17" s="86" t="s">
        <v>478</v>
      </c>
      <c r="J17" s="91" t="s">
        <v>106</v>
      </c>
      <c r="K17" s="169" t="s">
        <v>206</v>
      </c>
      <c r="L17" s="158"/>
      <c r="M17" s="152"/>
      <c r="N17" s="168" t="s">
        <v>479</v>
      </c>
      <c r="O17" s="158"/>
      <c r="P17" s="152"/>
    </row>
    <row r="18" spans="1:16" x14ac:dyDescent="0.35">
      <c r="A18" s="168" t="s">
        <v>183</v>
      </c>
      <c r="B18" s="158"/>
      <c r="C18" s="152"/>
      <c r="E18" s="168" t="s">
        <v>183</v>
      </c>
      <c r="F18" s="158"/>
      <c r="G18" s="152"/>
      <c r="H18" s="86" t="s">
        <v>183</v>
      </c>
      <c r="I18" s="86" t="s">
        <v>207</v>
      </c>
      <c r="J18" s="91" t="s">
        <v>108</v>
      </c>
      <c r="K18" s="169" t="s">
        <v>208</v>
      </c>
      <c r="L18" s="158"/>
      <c r="M18" s="152"/>
      <c r="N18" s="168" t="s">
        <v>183</v>
      </c>
      <c r="O18" s="158"/>
      <c r="P18" s="152"/>
    </row>
    <row r="19" spans="1:16" x14ac:dyDescent="0.35">
      <c r="A19" s="168" t="s">
        <v>183</v>
      </c>
      <c r="B19" s="158"/>
      <c r="C19" s="152"/>
      <c r="E19" s="168" t="s">
        <v>183</v>
      </c>
      <c r="F19" s="158"/>
      <c r="G19" s="152"/>
      <c r="H19" s="86" t="s">
        <v>183</v>
      </c>
      <c r="I19" s="86" t="s">
        <v>480</v>
      </c>
      <c r="J19" s="91" t="s">
        <v>112</v>
      </c>
      <c r="K19" s="169" t="s">
        <v>209</v>
      </c>
      <c r="L19" s="158"/>
      <c r="M19" s="152"/>
      <c r="N19" s="168" t="s">
        <v>481</v>
      </c>
      <c r="O19" s="158"/>
      <c r="P19" s="152"/>
    </row>
    <row r="20" spans="1:16" x14ac:dyDescent="0.35">
      <c r="A20" s="168" t="s">
        <v>183</v>
      </c>
      <c r="B20" s="158"/>
      <c r="C20" s="152"/>
      <c r="E20" s="168" t="s">
        <v>183</v>
      </c>
      <c r="F20" s="158"/>
      <c r="G20" s="152"/>
      <c r="H20" s="86" t="s">
        <v>183</v>
      </c>
      <c r="I20" s="86" t="s">
        <v>211</v>
      </c>
      <c r="J20" s="91" t="s">
        <v>114</v>
      </c>
      <c r="K20" s="169" t="s">
        <v>212</v>
      </c>
      <c r="L20" s="158"/>
      <c r="M20" s="152"/>
      <c r="N20" s="168" t="s">
        <v>183</v>
      </c>
      <c r="O20" s="158"/>
      <c r="P20" s="152"/>
    </row>
    <row r="21" spans="1:16" x14ac:dyDescent="0.35">
      <c r="A21" s="168" t="s">
        <v>183</v>
      </c>
      <c r="B21" s="158"/>
      <c r="C21" s="152"/>
      <c r="E21" s="168" t="s">
        <v>183</v>
      </c>
      <c r="F21" s="158"/>
      <c r="G21" s="152"/>
      <c r="H21" s="86" t="s">
        <v>183</v>
      </c>
      <c r="I21" s="86" t="s">
        <v>482</v>
      </c>
      <c r="J21" s="91" t="s">
        <v>116</v>
      </c>
      <c r="K21" s="169" t="s">
        <v>214</v>
      </c>
      <c r="L21" s="158"/>
      <c r="M21" s="152"/>
      <c r="N21" s="168" t="s">
        <v>215</v>
      </c>
      <c r="O21" s="158"/>
      <c r="P21" s="152"/>
    </row>
    <row r="22" spans="1:16" x14ac:dyDescent="0.35">
      <c r="A22" s="168" t="s">
        <v>183</v>
      </c>
      <c r="B22" s="158"/>
      <c r="C22" s="152"/>
      <c r="E22" s="168" t="s">
        <v>183</v>
      </c>
      <c r="F22" s="158"/>
      <c r="G22" s="152"/>
      <c r="H22" s="86" t="s">
        <v>183</v>
      </c>
      <c r="I22" s="86" t="s">
        <v>483</v>
      </c>
      <c r="J22" s="91" t="s">
        <v>216</v>
      </c>
      <c r="K22" s="169" t="s">
        <v>217</v>
      </c>
      <c r="L22" s="158"/>
      <c r="M22" s="152"/>
      <c r="N22" s="168" t="s">
        <v>484</v>
      </c>
      <c r="O22" s="158"/>
      <c r="P22" s="152"/>
    </row>
    <row r="23" spans="1:16" x14ac:dyDescent="0.35">
      <c r="A23" s="168" t="s">
        <v>183</v>
      </c>
      <c r="B23" s="158"/>
      <c r="C23" s="152"/>
      <c r="E23" s="168" t="s">
        <v>183</v>
      </c>
      <c r="F23" s="158"/>
      <c r="G23" s="152"/>
      <c r="H23" s="86" t="s">
        <v>183</v>
      </c>
      <c r="I23" s="86" t="s">
        <v>485</v>
      </c>
      <c r="J23" s="91" t="s">
        <v>118</v>
      </c>
      <c r="K23" s="169" t="s">
        <v>218</v>
      </c>
      <c r="L23" s="158"/>
      <c r="M23" s="152"/>
      <c r="N23" s="168" t="s">
        <v>486</v>
      </c>
      <c r="O23" s="158"/>
      <c r="P23" s="152"/>
    </row>
    <row r="24" spans="1:16" x14ac:dyDescent="0.35">
      <c r="A24" s="168" t="s">
        <v>183</v>
      </c>
      <c r="B24" s="158"/>
      <c r="C24" s="152"/>
      <c r="E24" s="168" t="s">
        <v>183</v>
      </c>
      <c r="F24" s="158"/>
      <c r="G24" s="152"/>
      <c r="H24" s="86" t="s">
        <v>183</v>
      </c>
      <c r="I24" s="86" t="s">
        <v>487</v>
      </c>
      <c r="J24" s="91" t="s">
        <v>220</v>
      </c>
      <c r="K24" s="169" t="s">
        <v>221</v>
      </c>
      <c r="L24" s="158"/>
      <c r="M24" s="152"/>
      <c r="N24" s="168" t="s">
        <v>488</v>
      </c>
      <c r="O24" s="158"/>
      <c r="P24" s="152"/>
    </row>
    <row r="25" spans="1:16" x14ac:dyDescent="0.35">
      <c r="A25" s="168" t="s">
        <v>183</v>
      </c>
      <c r="B25" s="158"/>
      <c r="C25" s="152"/>
      <c r="E25" s="168" t="s">
        <v>183</v>
      </c>
      <c r="F25" s="158"/>
      <c r="G25" s="152"/>
      <c r="H25" s="86" t="s">
        <v>183</v>
      </c>
      <c r="I25" s="86" t="s">
        <v>223</v>
      </c>
      <c r="J25" s="91" t="s">
        <v>122</v>
      </c>
      <c r="K25" s="169" t="s">
        <v>224</v>
      </c>
      <c r="L25" s="158"/>
      <c r="M25" s="152"/>
      <c r="N25" s="168" t="s">
        <v>183</v>
      </c>
      <c r="O25" s="158"/>
      <c r="P25" s="152"/>
    </row>
    <row r="26" spans="1:16" x14ac:dyDescent="0.35">
      <c r="A26" s="160" t="s">
        <v>183</v>
      </c>
      <c r="B26" s="158"/>
      <c r="C26" s="152"/>
      <c r="E26" s="160" t="s">
        <v>183</v>
      </c>
      <c r="F26" s="158"/>
      <c r="G26" s="152"/>
      <c r="H26" s="89" t="s">
        <v>183</v>
      </c>
      <c r="I26" s="89" t="s">
        <v>489</v>
      </c>
      <c r="J26" s="92" t="s">
        <v>17</v>
      </c>
      <c r="K26" s="167" t="s">
        <v>181</v>
      </c>
      <c r="L26" s="158"/>
      <c r="M26" s="152"/>
      <c r="N26" s="160" t="s">
        <v>490</v>
      </c>
      <c r="O26" s="158"/>
      <c r="P26" s="152"/>
    </row>
    <row r="27" spans="1:16" ht="21.75" thickBot="1" x14ac:dyDescent="0.4">
      <c r="A27" s="170" t="s">
        <v>201</v>
      </c>
      <c r="B27" s="164"/>
      <c r="C27" s="165"/>
      <c r="E27" s="170" t="s">
        <v>202</v>
      </c>
      <c r="F27" s="164"/>
      <c r="G27" s="165"/>
      <c r="H27" s="93" t="s">
        <v>205</v>
      </c>
      <c r="I27" s="93" t="s">
        <v>491</v>
      </c>
      <c r="J27" s="94" t="s">
        <v>225</v>
      </c>
      <c r="K27" s="171" t="s">
        <v>181</v>
      </c>
      <c r="L27" s="164"/>
      <c r="M27" s="165"/>
      <c r="N27" s="170" t="s">
        <v>492</v>
      </c>
      <c r="O27" s="164"/>
      <c r="P27" s="165"/>
    </row>
    <row r="28" spans="1:16" ht="21.75" thickTop="1" x14ac:dyDescent="0.35">
      <c r="A28" s="160" t="s">
        <v>177</v>
      </c>
      <c r="B28" s="158"/>
      <c r="C28" s="152"/>
      <c r="E28" s="160" t="s">
        <v>177</v>
      </c>
      <c r="F28" s="158"/>
      <c r="G28" s="152"/>
      <c r="H28" s="89" t="s">
        <v>177</v>
      </c>
      <c r="I28" s="89" t="s">
        <v>177</v>
      </c>
      <c r="J28" s="90" t="s">
        <v>226</v>
      </c>
      <c r="K28" s="172"/>
      <c r="L28" s="158"/>
      <c r="M28" s="152"/>
      <c r="N28" s="160" t="s">
        <v>177</v>
      </c>
      <c r="O28" s="158"/>
      <c r="P28" s="152"/>
    </row>
    <row r="29" spans="1:16" x14ac:dyDescent="0.35">
      <c r="A29" s="168" t="s">
        <v>227</v>
      </c>
      <c r="B29" s="158"/>
      <c r="C29" s="152"/>
      <c r="E29" s="168" t="s">
        <v>183</v>
      </c>
      <c r="F29" s="158"/>
      <c r="G29" s="152"/>
      <c r="H29" s="86" t="s">
        <v>227</v>
      </c>
      <c r="I29" s="86" t="s">
        <v>493</v>
      </c>
      <c r="J29" s="91" t="s">
        <v>154</v>
      </c>
      <c r="K29" s="169" t="s">
        <v>228</v>
      </c>
      <c r="L29" s="158"/>
      <c r="M29" s="152"/>
      <c r="N29" s="168" t="s">
        <v>494</v>
      </c>
      <c r="O29" s="158"/>
      <c r="P29" s="152"/>
    </row>
    <row r="30" spans="1:16" x14ac:dyDescent="0.35">
      <c r="A30" s="168" t="s">
        <v>229</v>
      </c>
      <c r="B30" s="158"/>
      <c r="C30" s="152"/>
      <c r="E30" s="168" t="s">
        <v>183</v>
      </c>
      <c r="F30" s="158"/>
      <c r="G30" s="152"/>
      <c r="H30" s="86" t="s">
        <v>229</v>
      </c>
      <c r="I30" s="86" t="s">
        <v>495</v>
      </c>
      <c r="J30" s="91" t="s">
        <v>156</v>
      </c>
      <c r="K30" s="169" t="s">
        <v>230</v>
      </c>
      <c r="L30" s="158"/>
      <c r="M30" s="152"/>
      <c r="N30" s="168" t="s">
        <v>231</v>
      </c>
      <c r="O30" s="158"/>
      <c r="P30" s="152"/>
    </row>
    <row r="31" spans="1:16" x14ac:dyDescent="0.35">
      <c r="A31" s="168" t="s">
        <v>232</v>
      </c>
      <c r="B31" s="158"/>
      <c r="C31" s="152"/>
      <c r="E31" s="168" t="s">
        <v>183</v>
      </c>
      <c r="F31" s="158"/>
      <c r="G31" s="152"/>
      <c r="H31" s="86" t="s">
        <v>232</v>
      </c>
      <c r="I31" s="86" t="s">
        <v>496</v>
      </c>
      <c r="J31" s="91" t="s">
        <v>158</v>
      </c>
      <c r="K31" s="169" t="s">
        <v>233</v>
      </c>
      <c r="L31" s="158"/>
      <c r="M31" s="152"/>
      <c r="N31" s="168" t="s">
        <v>234</v>
      </c>
      <c r="O31" s="158"/>
      <c r="P31" s="152"/>
    </row>
    <row r="32" spans="1:16" x14ac:dyDescent="0.35">
      <c r="A32" s="168" t="s">
        <v>235</v>
      </c>
      <c r="B32" s="158"/>
      <c r="C32" s="152"/>
      <c r="E32" s="168" t="s">
        <v>183</v>
      </c>
      <c r="F32" s="158"/>
      <c r="G32" s="152"/>
      <c r="H32" s="86" t="s">
        <v>235</v>
      </c>
      <c r="I32" s="86" t="s">
        <v>497</v>
      </c>
      <c r="J32" s="91" t="s">
        <v>15</v>
      </c>
      <c r="K32" s="169" t="s">
        <v>236</v>
      </c>
      <c r="L32" s="158"/>
      <c r="M32" s="152"/>
      <c r="N32" s="168" t="s">
        <v>498</v>
      </c>
      <c r="O32" s="158"/>
      <c r="P32" s="152"/>
    </row>
    <row r="33" spans="1:16" x14ac:dyDescent="0.35">
      <c r="A33" s="168" t="s">
        <v>237</v>
      </c>
      <c r="B33" s="158"/>
      <c r="C33" s="152"/>
      <c r="E33" s="168" t="s">
        <v>183</v>
      </c>
      <c r="F33" s="158"/>
      <c r="G33" s="152"/>
      <c r="H33" s="86" t="s">
        <v>237</v>
      </c>
      <c r="I33" s="86" t="s">
        <v>499</v>
      </c>
      <c r="J33" s="91" t="s">
        <v>161</v>
      </c>
      <c r="K33" s="169" t="s">
        <v>238</v>
      </c>
      <c r="L33" s="158"/>
      <c r="M33" s="152"/>
      <c r="N33" s="168" t="s">
        <v>500</v>
      </c>
      <c r="O33" s="158"/>
      <c r="P33" s="152"/>
    </row>
    <row r="34" spans="1:16" x14ac:dyDescent="0.35">
      <c r="A34" s="168" t="s">
        <v>239</v>
      </c>
      <c r="B34" s="158"/>
      <c r="C34" s="152"/>
      <c r="E34" s="168" t="s">
        <v>183</v>
      </c>
      <c r="F34" s="158"/>
      <c r="G34" s="152"/>
      <c r="H34" s="86" t="s">
        <v>239</v>
      </c>
      <c r="I34" s="86" t="s">
        <v>501</v>
      </c>
      <c r="J34" s="91" t="s">
        <v>163</v>
      </c>
      <c r="K34" s="169" t="s">
        <v>240</v>
      </c>
      <c r="L34" s="158"/>
      <c r="M34" s="152"/>
      <c r="N34" s="168" t="s">
        <v>502</v>
      </c>
      <c r="O34" s="158"/>
      <c r="P34" s="152"/>
    </row>
    <row r="35" spans="1:16" x14ac:dyDescent="0.35">
      <c r="A35" s="168" t="s">
        <v>241</v>
      </c>
      <c r="B35" s="158"/>
      <c r="C35" s="152"/>
      <c r="E35" s="168" t="s">
        <v>183</v>
      </c>
      <c r="F35" s="158"/>
      <c r="G35" s="152"/>
      <c r="H35" s="86" t="s">
        <v>241</v>
      </c>
      <c r="I35" s="86" t="s">
        <v>503</v>
      </c>
      <c r="J35" s="91" t="s">
        <v>165</v>
      </c>
      <c r="K35" s="169" t="s">
        <v>242</v>
      </c>
      <c r="L35" s="158"/>
      <c r="M35" s="152"/>
      <c r="N35" s="168" t="s">
        <v>504</v>
      </c>
      <c r="O35" s="158"/>
      <c r="P35" s="152"/>
    </row>
    <row r="36" spans="1:16" x14ac:dyDescent="0.35">
      <c r="A36" s="168" t="s">
        <v>243</v>
      </c>
      <c r="B36" s="158"/>
      <c r="C36" s="152"/>
      <c r="E36" s="168" t="s">
        <v>183</v>
      </c>
      <c r="F36" s="158"/>
      <c r="G36" s="152"/>
      <c r="H36" s="86" t="s">
        <v>243</v>
      </c>
      <c r="I36" s="86" t="s">
        <v>505</v>
      </c>
      <c r="J36" s="91" t="s">
        <v>167</v>
      </c>
      <c r="K36" s="169" t="s">
        <v>244</v>
      </c>
      <c r="L36" s="158"/>
      <c r="M36" s="152"/>
      <c r="N36" s="168" t="s">
        <v>506</v>
      </c>
      <c r="O36" s="158"/>
      <c r="P36" s="152"/>
    </row>
    <row r="37" spans="1:16" x14ac:dyDescent="0.35">
      <c r="A37" s="168" t="s">
        <v>245</v>
      </c>
      <c r="B37" s="158"/>
      <c r="C37" s="152"/>
      <c r="E37" s="168" t="s">
        <v>202</v>
      </c>
      <c r="F37" s="158"/>
      <c r="G37" s="152"/>
      <c r="H37" s="86" t="s">
        <v>246</v>
      </c>
      <c r="I37" s="86" t="s">
        <v>247</v>
      </c>
      <c r="J37" s="91" t="s">
        <v>16</v>
      </c>
      <c r="K37" s="169" t="s">
        <v>248</v>
      </c>
      <c r="L37" s="158"/>
      <c r="M37" s="152"/>
      <c r="N37" s="168" t="s">
        <v>183</v>
      </c>
      <c r="O37" s="158"/>
      <c r="P37" s="152"/>
    </row>
    <row r="38" spans="1:16" x14ac:dyDescent="0.35">
      <c r="A38" s="168" t="s">
        <v>249</v>
      </c>
      <c r="B38" s="158"/>
      <c r="C38" s="152"/>
      <c r="E38" s="168" t="s">
        <v>183</v>
      </c>
      <c r="F38" s="158"/>
      <c r="G38" s="152"/>
      <c r="H38" s="86" t="s">
        <v>249</v>
      </c>
      <c r="I38" s="86" t="s">
        <v>183</v>
      </c>
      <c r="J38" s="91" t="s">
        <v>250</v>
      </c>
      <c r="K38" s="169" t="s">
        <v>251</v>
      </c>
      <c r="L38" s="158"/>
      <c r="M38" s="152"/>
      <c r="N38" s="168" t="s">
        <v>183</v>
      </c>
      <c r="O38" s="158"/>
      <c r="P38" s="152"/>
    </row>
    <row r="39" spans="1:16" x14ac:dyDescent="0.35">
      <c r="A39" s="168" t="s">
        <v>252</v>
      </c>
      <c r="B39" s="158"/>
      <c r="C39" s="152"/>
      <c r="E39" s="168" t="s">
        <v>183</v>
      </c>
      <c r="F39" s="158"/>
      <c r="G39" s="152"/>
      <c r="H39" s="86" t="s">
        <v>252</v>
      </c>
      <c r="I39" s="86" t="s">
        <v>253</v>
      </c>
      <c r="J39" s="91" t="s">
        <v>170</v>
      </c>
      <c r="K39" s="169" t="s">
        <v>254</v>
      </c>
      <c r="L39" s="158"/>
      <c r="M39" s="152"/>
      <c r="N39" s="168" t="s">
        <v>183</v>
      </c>
      <c r="O39" s="158"/>
      <c r="P39" s="152"/>
    </row>
    <row r="40" spans="1:16" x14ac:dyDescent="0.35">
      <c r="A40" s="160" t="s">
        <v>201</v>
      </c>
      <c r="B40" s="158"/>
      <c r="C40" s="152"/>
      <c r="E40" s="160" t="s">
        <v>202</v>
      </c>
      <c r="F40" s="158"/>
      <c r="G40" s="152"/>
      <c r="H40" s="89" t="s">
        <v>205</v>
      </c>
      <c r="I40" s="89" t="s">
        <v>507</v>
      </c>
      <c r="J40" s="92" t="s">
        <v>17</v>
      </c>
      <c r="K40" s="167" t="s">
        <v>181</v>
      </c>
      <c r="L40" s="158"/>
      <c r="M40" s="152"/>
      <c r="N40" s="160" t="s">
        <v>508</v>
      </c>
      <c r="O40" s="158"/>
      <c r="P40" s="152"/>
    </row>
    <row r="41" spans="1:16" x14ac:dyDescent="0.35">
      <c r="A41" s="168" t="s">
        <v>183</v>
      </c>
      <c r="B41" s="158"/>
      <c r="C41" s="152"/>
      <c r="E41" s="168" t="s">
        <v>183</v>
      </c>
      <c r="F41" s="158"/>
      <c r="G41" s="152"/>
      <c r="H41" s="86" t="s">
        <v>183</v>
      </c>
      <c r="I41" s="86" t="s">
        <v>509</v>
      </c>
      <c r="J41" s="91" t="s">
        <v>106</v>
      </c>
      <c r="K41" s="169" t="s">
        <v>206</v>
      </c>
      <c r="L41" s="158"/>
      <c r="M41" s="152"/>
      <c r="N41" s="168" t="s">
        <v>510</v>
      </c>
      <c r="O41" s="158"/>
      <c r="P41" s="152"/>
    </row>
    <row r="42" spans="1:16" x14ac:dyDescent="0.35">
      <c r="A42" s="168" t="s">
        <v>183</v>
      </c>
      <c r="B42" s="158"/>
      <c r="C42" s="152"/>
      <c r="E42" s="168" t="s">
        <v>183</v>
      </c>
      <c r="F42" s="158"/>
      <c r="G42" s="152"/>
      <c r="H42" s="86" t="s">
        <v>183</v>
      </c>
      <c r="I42" s="86" t="s">
        <v>255</v>
      </c>
      <c r="J42" s="91" t="s">
        <v>108</v>
      </c>
      <c r="K42" s="169" t="s">
        <v>208</v>
      </c>
      <c r="L42" s="158"/>
      <c r="M42" s="152"/>
      <c r="N42" s="168" t="s">
        <v>183</v>
      </c>
      <c r="O42" s="158"/>
      <c r="P42" s="152"/>
    </row>
    <row r="43" spans="1:16" x14ac:dyDescent="0.35">
      <c r="A43" s="168" t="s">
        <v>183</v>
      </c>
      <c r="B43" s="158"/>
      <c r="C43" s="152"/>
      <c r="E43" s="168" t="s">
        <v>183</v>
      </c>
      <c r="F43" s="158"/>
      <c r="G43" s="152"/>
      <c r="H43" s="86" t="s">
        <v>183</v>
      </c>
      <c r="I43" s="86" t="s">
        <v>256</v>
      </c>
      <c r="J43" s="91" t="s">
        <v>110</v>
      </c>
      <c r="K43" s="169" t="s">
        <v>257</v>
      </c>
      <c r="L43" s="158"/>
      <c r="M43" s="152"/>
      <c r="N43" s="168" t="s">
        <v>183</v>
      </c>
      <c r="O43" s="158"/>
      <c r="P43" s="152"/>
    </row>
    <row r="44" spans="1:16" x14ac:dyDescent="0.35">
      <c r="A44" s="168" t="s">
        <v>183</v>
      </c>
      <c r="B44" s="158"/>
      <c r="C44" s="152"/>
      <c r="E44" s="168" t="s">
        <v>183</v>
      </c>
      <c r="F44" s="158"/>
      <c r="G44" s="152"/>
      <c r="H44" s="86" t="s">
        <v>183</v>
      </c>
      <c r="I44" s="86" t="s">
        <v>511</v>
      </c>
      <c r="J44" s="91" t="s">
        <v>112</v>
      </c>
      <c r="K44" s="169" t="s">
        <v>209</v>
      </c>
      <c r="L44" s="158"/>
      <c r="M44" s="152"/>
      <c r="N44" s="168" t="s">
        <v>210</v>
      </c>
      <c r="O44" s="158"/>
      <c r="P44" s="152"/>
    </row>
    <row r="45" spans="1:16" x14ac:dyDescent="0.35">
      <c r="A45" s="168" t="s">
        <v>183</v>
      </c>
      <c r="B45" s="158"/>
      <c r="C45" s="152"/>
      <c r="E45" s="168" t="s">
        <v>183</v>
      </c>
      <c r="F45" s="158"/>
      <c r="G45" s="152"/>
      <c r="H45" s="86" t="s">
        <v>183</v>
      </c>
      <c r="I45" s="86" t="s">
        <v>512</v>
      </c>
      <c r="J45" s="91" t="s">
        <v>114</v>
      </c>
      <c r="K45" s="169" t="s">
        <v>212</v>
      </c>
      <c r="L45" s="158"/>
      <c r="M45" s="152"/>
      <c r="N45" s="168" t="s">
        <v>513</v>
      </c>
      <c r="O45" s="158"/>
      <c r="P45" s="152"/>
    </row>
    <row r="46" spans="1:16" x14ac:dyDescent="0.35">
      <c r="A46" s="168" t="s">
        <v>183</v>
      </c>
      <c r="B46" s="158"/>
      <c r="C46" s="152"/>
      <c r="E46" s="168" t="s">
        <v>183</v>
      </c>
      <c r="F46" s="158"/>
      <c r="G46" s="152"/>
      <c r="H46" s="86" t="s">
        <v>183</v>
      </c>
      <c r="I46" s="86" t="s">
        <v>213</v>
      </c>
      <c r="J46" s="91" t="s">
        <v>116</v>
      </c>
      <c r="K46" s="169" t="s">
        <v>214</v>
      </c>
      <c r="L46" s="158"/>
      <c r="M46" s="152"/>
      <c r="N46" s="168" t="s">
        <v>215</v>
      </c>
      <c r="O46" s="158"/>
      <c r="P46" s="152"/>
    </row>
    <row r="47" spans="1:16" x14ac:dyDescent="0.35">
      <c r="A47" s="168" t="s">
        <v>183</v>
      </c>
      <c r="B47" s="158"/>
      <c r="C47" s="152"/>
      <c r="E47" s="168" t="s">
        <v>183</v>
      </c>
      <c r="F47" s="158"/>
      <c r="G47" s="152"/>
      <c r="H47" s="86" t="s">
        <v>183</v>
      </c>
      <c r="I47" s="86" t="s">
        <v>483</v>
      </c>
      <c r="J47" s="91" t="s">
        <v>216</v>
      </c>
      <c r="K47" s="169" t="s">
        <v>217</v>
      </c>
      <c r="L47" s="158"/>
      <c r="M47" s="152"/>
      <c r="N47" s="168" t="s">
        <v>484</v>
      </c>
      <c r="O47" s="158"/>
      <c r="P47" s="152"/>
    </row>
    <row r="48" spans="1:16" x14ac:dyDescent="0.35">
      <c r="A48" s="168" t="s">
        <v>183</v>
      </c>
      <c r="B48" s="158"/>
      <c r="C48" s="152"/>
      <c r="E48" s="168" t="s">
        <v>183</v>
      </c>
      <c r="F48" s="158"/>
      <c r="G48" s="152"/>
      <c r="H48" s="86" t="s">
        <v>183</v>
      </c>
      <c r="I48" s="86" t="s">
        <v>219</v>
      </c>
      <c r="J48" s="91" t="s">
        <v>220</v>
      </c>
      <c r="K48" s="169" t="s">
        <v>221</v>
      </c>
      <c r="L48" s="158"/>
      <c r="M48" s="152"/>
      <c r="N48" s="168" t="s">
        <v>222</v>
      </c>
      <c r="O48" s="158"/>
      <c r="P48" s="152"/>
    </row>
    <row r="49" spans="1:16" x14ac:dyDescent="0.35">
      <c r="A49" s="168" t="s">
        <v>183</v>
      </c>
      <c r="B49" s="158"/>
      <c r="C49" s="152"/>
      <c r="E49" s="168" t="s">
        <v>183</v>
      </c>
      <c r="F49" s="158"/>
      <c r="G49" s="152"/>
      <c r="H49" s="86" t="s">
        <v>183</v>
      </c>
      <c r="I49" s="86" t="s">
        <v>258</v>
      </c>
      <c r="J49" s="91" t="s">
        <v>122</v>
      </c>
      <c r="K49" s="169" t="s">
        <v>224</v>
      </c>
      <c r="L49" s="158"/>
      <c r="M49" s="152"/>
      <c r="N49" s="168" t="s">
        <v>183</v>
      </c>
      <c r="O49" s="158"/>
      <c r="P49" s="152"/>
    </row>
    <row r="50" spans="1:16" x14ac:dyDescent="0.35">
      <c r="A50" s="160" t="s">
        <v>183</v>
      </c>
      <c r="B50" s="158"/>
      <c r="C50" s="152"/>
      <c r="E50" s="160" t="s">
        <v>183</v>
      </c>
      <c r="F50" s="158"/>
      <c r="G50" s="152"/>
      <c r="H50" s="89" t="s">
        <v>183</v>
      </c>
      <c r="I50" s="89" t="s">
        <v>514</v>
      </c>
      <c r="J50" s="92" t="s">
        <v>17</v>
      </c>
      <c r="K50" s="167" t="s">
        <v>181</v>
      </c>
      <c r="L50" s="158"/>
      <c r="M50" s="152"/>
      <c r="N50" s="160" t="s">
        <v>515</v>
      </c>
      <c r="O50" s="158"/>
      <c r="P50" s="152"/>
    </row>
    <row r="51" spans="1:16" ht="21.75" thickBot="1" x14ac:dyDescent="0.4">
      <c r="A51" s="163" t="s">
        <v>201</v>
      </c>
      <c r="B51" s="164"/>
      <c r="C51" s="165"/>
      <c r="E51" s="163" t="s">
        <v>202</v>
      </c>
      <c r="F51" s="164"/>
      <c r="G51" s="165"/>
      <c r="H51" s="95" t="s">
        <v>205</v>
      </c>
      <c r="I51" s="95" t="s">
        <v>516</v>
      </c>
      <c r="J51" s="96" t="s">
        <v>259</v>
      </c>
      <c r="K51" s="166" t="s">
        <v>181</v>
      </c>
      <c r="L51" s="164"/>
      <c r="M51" s="165"/>
      <c r="N51" s="163" t="s">
        <v>517</v>
      </c>
      <c r="O51" s="164"/>
      <c r="P51" s="165"/>
    </row>
    <row r="52" spans="1:16" ht="21.75" thickTop="1" x14ac:dyDescent="0.35">
      <c r="A52" s="160" t="s">
        <v>183</v>
      </c>
      <c r="B52" s="158"/>
      <c r="C52" s="152"/>
      <c r="E52" s="160" t="s">
        <v>183</v>
      </c>
      <c r="F52" s="158"/>
      <c r="G52" s="152"/>
      <c r="H52" s="89" t="s">
        <v>183</v>
      </c>
      <c r="I52" s="89" t="s">
        <v>518</v>
      </c>
      <c r="J52" s="92" t="s">
        <v>260</v>
      </c>
      <c r="K52" s="167" t="s">
        <v>181</v>
      </c>
      <c r="L52" s="158"/>
      <c r="M52" s="152"/>
      <c r="N52" s="160" t="s">
        <v>519</v>
      </c>
      <c r="O52" s="158"/>
      <c r="P52" s="152"/>
    </row>
    <row r="53" spans="1:16" x14ac:dyDescent="0.35">
      <c r="A53" s="157" t="s">
        <v>177</v>
      </c>
      <c r="B53" s="158"/>
      <c r="C53" s="158"/>
      <c r="E53" s="159" t="s">
        <v>177</v>
      </c>
      <c r="F53" s="158"/>
      <c r="G53" s="158"/>
      <c r="H53" s="97" t="s">
        <v>177</v>
      </c>
      <c r="I53" s="97" t="s">
        <v>520</v>
      </c>
      <c r="J53" s="89" t="s">
        <v>262</v>
      </c>
      <c r="K53" s="151" t="s">
        <v>177</v>
      </c>
      <c r="L53" s="158"/>
      <c r="M53" s="152"/>
      <c r="N53" s="160" t="s">
        <v>520</v>
      </c>
      <c r="O53" s="158"/>
      <c r="P53" s="152"/>
    </row>
    <row r="54" spans="1:16" ht="15.95" customHeight="1" x14ac:dyDescent="0.35"/>
    <row r="55" spans="1:16" ht="19.7" customHeight="1" x14ac:dyDescent="0.35">
      <c r="B55" s="161"/>
      <c r="C55" s="154"/>
    </row>
    <row r="56" spans="1:16" ht="0.6" customHeight="1" x14ac:dyDescent="0.35"/>
    <row r="57" spans="1:16" ht="19.7" customHeight="1" x14ac:dyDescent="0.35">
      <c r="C57" s="162"/>
      <c r="D57" s="154"/>
      <c r="E57" s="154"/>
      <c r="F57" s="154"/>
      <c r="G57" s="154"/>
      <c r="H57" s="154"/>
      <c r="I57" s="154"/>
      <c r="J57" s="154"/>
      <c r="K57" s="154"/>
      <c r="L57" s="154"/>
    </row>
    <row r="58" spans="1:16" ht="0" hidden="1" customHeight="1" x14ac:dyDescent="0.35"/>
  </sheetData>
  <mergeCells count="205">
    <mergeCell ref="A1:E1"/>
    <mergeCell ref="G1:K1"/>
    <mergeCell ref="G2:K2"/>
    <mergeCell ref="G3:K3"/>
    <mergeCell ref="A4:I4"/>
    <mergeCell ref="K4:M4"/>
    <mergeCell ref="N4:P4"/>
    <mergeCell ref="A5:C5"/>
    <mergeCell ref="E5:G5"/>
    <mergeCell ref="K5:M5"/>
    <mergeCell ref="N5:P5"/>
    <mergeCell ref="A6:C6"/>
    <mergeCell ref="E6:G6"/>
    <mergeCell ref="K6:M6"/>
    <mergeCell ref="N6:P6"/>
    <mergeCell ref="A9:C9"/>
    <mergeCell ref="E9:G9"/>
    <mergeCell ref="K9:M9"/>
    <mergeCell ref="N9:P9"/>
    <mergeCell ref="A10:C10"/>
    <mergeCell ref="E10:G10"/>
    <mergeCell ref="K10:M10"/>
    <mergeCell ref="N10:P10"/>
    <mergeCell ref="A7:C7"/>
    <mergeCell ref="E7:G7"/>
    <mergeCell ref="K7:M7"/>
    <mergeCell ref="N7:P7"/>
    <mergeCell ref="A8:C8"/>
    <mergeCell ref="E8:G8"/>
    <mergeCell ref="K8:M8"/>
    <mergeCell ref="N8:P8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53:C53"/>
    <mergeCell ref="E53:G53"/>
    <mergeCell ref="K53:M53"/>
    <mergeCell ref="N53:P53"/>
    <mergeCell ref="B55:C55"/>
    <mergeCell ref="C57:L57"/>
    <mergeCell ref="A51:C51"/>
    <mergeCell ref="E51:G51"/>
    <mergeCell ref="K51:M51"/>
    <mergeCell ref="N51:P51"/>
    <mergeCell ref="A52:C52"/>
    <mergeCell ref="E52:G52"/>
    <mergeCell ref="K52:M52"/>
    <mergeCell ref="N52:P52"/>
  </mergeCells>
  <pageMargins left="0.19685039370078741" right="0.19685039370078741" top="0.23622047244094491" bottom="0.15748031496062992" header="0.27559055118110237" footer="0.23622047244094491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9"/>
  <sheetViews>
    <sheetView topLeftCell="B4" workbookViewId="0">
      <selection activeCell="F22" sqref="F22"/>
    </sheetView>
  </sheetViews>
  <sheetFormatPr defaultRowHeight="18.75" x14ac:dyDescent="0.3"/>
  <cols>
    <col min="1" max="1" width="2.375" style="46" customWidth="1"/>
    <col min="2" max="2" width="45" style="47" customWidth="1"/>
    <col min="3" max="3" width="9" style="48"/>
    <col min="4" max="8" width="11.875" style="47" customWidth="1"/>
    <col min="9" max="9" width="11.125" style="6" bestFit="1" customWidth="1"/>
    <col min="10" max="17" width="9" style="6"/>
    <col min="18" max="18" width="9.875" style="6" bestFit="1" customWidth="1"/>
    <col min="19" max="19" width="9" style="6"/>
    <col min="20" max="20" width="10.625" style="7" customWidth="1"/>
    <col min="21" max="21" width="11.875" style="47" customWidth="1"/>
    <col min="22" max="22" width="11" style="6" customWidth="1"/>
    <col min="23" max="23" width="12.125" style="8" customWidth="1"/>
    <col min="24" max="53" width="9" style="6"/>
    <col min="54" max="55" width="9" style="47"/>
    <col min="56" max="57" width="11.875" style="47" customWidth="1"/>
    <col min="58" max="58" width="11.125" style="47" bestFit="1" customWidth="1"/>
    <col min="59" max="59" width="9" style="47"/>
    <col min="60" max="61" width="11.875" style="47" customWidth="1"/>
    <col min="62" max="62" width="12.375" style="47" customWidth="1"/>
    <col min="63" max="16384" width="9" style="47"/>
  </cols>
  <sheetData>
    <row r="1" spans="1:62" s="6" customFormat="1" x14ac:dyDescent="0.3">
      <c r="A1" s="178" t="s">
        <v>18</v>
      </c>
      <c r="B1" s="178"/>
      <c r="C1" s="178"/>
      <c r="D1" s="178"/>
      <c r="E1" s="178"/>
      <c r="F1" s="178"/>
      <c r="T1" s="7"/>
      <c r="W1" s="8"/>
    </row>
    <row r="2" spans="1:62" s="6" customFormat="1" x14ac:dyDescent="0.3">
      <c r="A2" s="178" t="s">
        <v>19</v>
      </c>
      <c r="B2" s="178"/>
      <c r="C2" s="178"/>
      <c r="D2" s="178"/>
      <c r="E2" s="178"/>
      <c r="F2" s="178"/>
      <c r="T2" s="7"/>
      <c r="W2" s="8"/>
    </row>
    <row r="3" spans="1:62" s="6" customFormat="1" x14ac:dyDescent="0.3">
      <c r="A3" s="179" t="s">
        <v>463</v>
      </c>
      <c r="B3" s="179"/>
      <c r="C3" s="179"/>
      <c r="D3" s="179"/>
      <c r="E3" s="179"/>
      <c r="F3" s="179"/>
      <c r="T3" s="7"/>
      <c r="W3" s="8"/>
    </row>
    <row r="4" spans="1:62" s="6" customFormat="1" ht="8.25" customHeight="1" x14ac:dyDescent="0.3">
      <c r="A4" s="9"/>
      <c r="B4" s="10"/>
      <c r="C4" s="10"/>
      <c r="D4" s="10"/>
      <c r="E4" s="10"/>
      <c r="F4" s="10"/>
      <c r="G4" s="65"/>
      <c r="H4" s="65"/>
      <c r="T4" s="7"/>
      <c r="U4" s="10"/>
      <c r="W4" s="8"/>
      <c r="BD4" s="10"/>
      <c r="BE4" s="10"/>
      <c r="BH4" s="10"/>
      <c r="BI4" s="10"/>
    </row>
    <row r="5" spans="1:62" s="6" customFormat="1" x14ac:dyDescent="0.3">
      <c r="A5" s="11"/>
      <c r="B5" s="180" t="s">
        <v>0</v>
      </c>
      <c r="C5" s="181" t="s">
        <v>1</v>
      </c>
      <c r="D5" s="181" t="s">
        <v>20</v>
      </c>
      <c r="E5" s="12" t="s">
        <v>21</v>
      </c>
      <c r="F5" s="12" t="s">
        <v>22</v>
      </c>
      <c r="G5" s="12" t="s">
        <v>21</v>
      </c>
      <c r="H5" s="12" t="s">
        <v>22</v>
      </c>
      <c r="T5" s="7"/>
      <c r="U5" s="12" t="s">
        <v>22</v>
      </c>
      <c r="W5" s="8"/>
      <c r="BD5" s="12" t="s">
        <v>21</v>
      </c>
      <c r="BE5" s="12" t="s">
        <v>22</v>
      </c>
      <c r="BH5" s="12" t="s">
        <v>21</v>
      </c>
      <c r="BI5" s="12" t="s">
        <v>22</v>
      </c>
    </row>
    <row r="6" spans="1:62" s="6" customFormat="1" x14ac:dyDescent="0.3">
      <c r="A6" s="13"/>
      <c r="B6" s="180"/>
      <c r="C6" s="182"/>
      <c r="D6" s="182"/>
      <c r="E6" s="14" t="s">
        <v>23</v>
      </c>
      <c r="F6" s="14" t="s">
        <v>23</v>
      </c>
      <c r="G6" s="14" t="s">
        <v>23</v>
      </c>
      <c r="H6" s="14" t="s">
        <v>23</v>
      </c>
      <c r="T6" s="7"/>
      <c r="U6" s="14" t="s">
        <v>23</v>
      </c>
      <c r="W6" s="8"/>
      <c r="BD6" s="14" t="s">
        <v>23</v>
      </c>
      <c r="BE6" s="14" t="s">
        <v>23</v>
      </c>
      <c r="BH6" s="14" t="s">
        <v>23</v>
      </c>
      <c r="BI6" s="14" t="s">
        <v>23</v>
      </c>
    </row>
    <row r="7" spans="1:62" s="6" customFormat="1" x14ac:dyDescent="0.3">
      <c r="A7" s="15" t="s">
        <v>24</v>
      </c>
      <c r="B7" s="16"/>
      <c r="C7" s="17"/>
      <c r="D7" s="18"/>
      <c r="E7" s="19"/>
      <c r="F7" s="19"/>
      <c r="G7" s="19"/>
      <c r="H7" s="19"/>
      <c r="I7" s="49" t="s">
        <v>464</v>
      </c>
      <c r="J7" s="49"/>
      <c r="K7" s="49"/>
      <c r="T7" s="7"/>
      <c r="U7" s="19"/>
      <c r="W7" s="8"/>
      <c r="BD7" s="19"/>
      <c r="BE7" s="19"/>
      <c r="BH7" s="19"/>
      <c r="BI7" s="19"/>
    </row>
    <row r="8" spans="1:62" s="6" customFormat="1" x14ac:dyDescent="0.3">
      <c r="A8" s="20" t="s">
        <v>25</v>
      </c>
      <c r="B8" s="16"/>
      <c r="C8" s="21"/>
      <c r="D8" s="22"/>
      <c r="E8" s="23"/>
      <c r="F8" s="23"/>
      <c r="G8" s="23"/>
      <c r="H8" s="23"/>
      <c r="T8" s="7"/>
      <c r="U8" s="23"/>
      <c r="W8" s="8"/>
      <c r="BD8" s="23"/>
      <c r="BE8" s="23"/>
      <c r="BH8" s="23"/>
      <c r="BI8" s="23"/>
    </row>
    <row r="9" spans="1:62" s="6" customFormat="1" x14ac:dyDescent="0.3">
      <c r="A9" s="24"/>
      <c r="B9" s="16" t="s">
        <v>26</v>
      </c>
      <c r="C9" s="21">
        <v>11043001</v>
      </c>
      <c r="D9" s="25">
        <v>120000</v>
      </c>
      <c r="E9" s="26">
        <v>87910.95</v>
      </c>
      <c r="F9" s="26">
        <v>95958.45</v>
      </c>
      <c r="G9" s="26">
        <v>87910.95</v>
      </c>
      <c r="H9" s="26">
        <v>8047.5</v>
      </c>
      <c r="I9" s="6">
        <f>SUM(G9:H9)</f>
        <v>95958.45</v>
      </c>
      <c r="T9" s="7">
        <f t="shared" ref="T9:T57" si="0">SUM(G9:S9)</f>
        <v>191916.9</v>
      </c>
      <c r="U9" s="26"/>
      <c r="V9" s="6">
        <f t="shared" ref="V9:V12" si="1">SUM(T9:U9)</f>
        <v>191916.9</v>
      </c>
      <c r="W9" s="8"/>
      <c r="BD9" s="26">
        <v>3750</v>
      </c>
      <c r="BE9" s="26"/>
      <c r="BF9" s="6">
        <f>SUM(BD9:BE9)</f>
        <v>3750</v>
      </c>
      <c r="BH9" s="26">
        <v>3750</v>
      </c>
      <c r="BI9" s="26"/>
      <c r="BJ9" s="6">
        <f>SUM(BH9:BI9)</f>
        <v>3750</v>
      </c>
    </row>
    <row r="10" spans="1:62" s="6" customFormat="1" x14ac:dyDescent="0.3">
      <c r="A10" s="24"/>
      <c r="B10" s="16" t="s">
        <v>2</v>
      </c>
      <c r="C10" s="21">
        <v>11043002</v>
      </c>
      <c r="D10" s="25">
        <v>40000</v>
      </c>
      <c r="E10" s="26">
        <v>2385.8000000000002</v>
      </c>
      <c r="F10" s="26">
        <v>14358.4</v>
      </c>
      <c r="G10" s="26">
        <v>2385.8000000000002</v>
      </c>
      <c r="H10" s="26">
        <v>11972.6</v>
      </c>
      <c r="I10" s="6">
        <f t="shared" ref="I10:I12" si="2">SUM(G10:H10)</f>
        <v>14358.400000000001</v>
      </c>
      <c r="J10" s="6">
        <v>15</v>
      </c>
      <c r="T10" s="7">
        <f t="shared" si="0"/>
        <v>28731.800000000003</v>
      </c>
      <c r="U10" s="26"/>
      <c r="V10" s="6">
        <f t="shared" si="1"/>
        <v>28731.800000000003</v>
      </c>
      <c r="W10" s="8"/>
      <c r="BD10" s="26">
        <v>997.4</v>
      </c>
      <c r="BE10" s="26"/>
      <c r="BF10" s="6">
        <f t="shared" ref="BF10:BF57" si="3">SUM(BD10:BE10)</f>
        <v>997.4</v>
      </c>
      <c r="BH10" s="26">
        <v>997.4</v>
      </c>
      <c r="BI10" s="26"/>
      <c r="BJ10" s="6">
        <f t="shared" ref="BJ10:BJ57" si="4">SUM(BH10:BI10)</f>
        <v>997.4</v>
      </c>
    </row>
    <row r="11" spans="1:62" s="6" customFormat="1" x14ac:dyDescent="0.3">
      <c r="A11" s="24"/>
      <c r="B11" s="16" t="s">
        <v>27</v>
      </c>
      <c r="C11" s="21">
        <v>11043003</v>
      </c>
      <c r="D11" s="25">
        <v>13000</v>
      </c>
      <c r="E11" s="26">
        <v>1600</v>
      </c>
      <c r="F11" s="26">
        <v>1600</v>
      </c>
      <c r="G11" s="26">
        <v>1600</v>
      </c>
      <c r="H11" s="26">
        <v>0</v>
      </c>
      <c r="I11" s="6">
        <f t="shared" si="2"/>
        <v>1600</v>
      </c>
      <c r="T11" s="7">
        <f t="shared" si="0"/>
        <v>3200</v>
      </c>
      <c r="U11" s="26"/>
      <c r="V11" s="6">
        <f t="shared" si="1"/>
        <v>3200</v>
      </c>
      <c r="W11" s="8"/>
      <c r="BD11" s="26">
        <v>0</v>
      </c>
      <c r="BE11" s="26"/>
      <c r="BF11" s="6">
        <f t="shared" si="3"/>
        <v>0</v>
      </c>
      <c r="BH11" s="26">
        <v>0</v>
      </c>
      <c r="BI11" s="26"/>
      <c r="BJ11" s="6">
        <f t="shared" si="4"/>
        <v>0</v>
      </c>
    </row>
    <row r="12" spans="1:62" s="6" customFormat="1" x14ac:dyDescent="0.3">
      <c r="A12" s="24"/>
      <c r="B12" s="16" t="s">
        <v>28</v>
      </c>
      <c r="C12" s="21"/>
      <c r="D12" s="25">
        <v>500</v>
      </c>
      <c r="E12" s="26">
        <v>0</v>
      </c>
      <c r="F12" s="26">
        <v>0</v>
      </c>
      <c r="G12" s="26">
        <v>0</v>
      </c>
      <c r="H12" s="26">
        <v>0</v>
      </c>
      <c r="I12" s="6">
        <f t="shared" si="2"/>
        <v>0</v>
      </c>
      <c r="T12" s="7">
        <f t="shared" si="0"/>
        <v>0</v>
      </c>
      <c r="U12" s="26"/>
      <c r="V12" s="6">
        <f t="shared" si="1"/>
        <v>0</v>
      </c>
      <c r="W12" s="8"/>
      <c r="BD12" s="26">
        <v>0</v>
      </c>
      <c r="BE12" s="26"/>
      <c r="BF12" s="6">
        <f t="shared" si="3"/>
        <v>0</v>
      </c>
      <c r="BH12" s="26">
        <v>0</v>
      </c>
      <c r="BI12" s="26"/>
      <c r="BJ12" s="6">
        <f t="shared" si="4"/>
        <v>0</v>
      </c>
    </row>
    <row r="13" spans="1:62" s="6" customFormat="1" x14ac:dyDescent="0.3">
      <c r="A13" s="24"/>
      <c r="B13" s="27" t="s">
        <v>17</v>
      </c>
      <c r="C13" s="21"/>
      <c r="D13" s="28">
        <f>SUM(D9:D12)</f>
        <v>173500</v>
      </c>
      <c r="E13" s="29">
        <f>SUM(E9:E12)</f>
        <v>91896.75</v>
      </c>
      <c r="F13" s="29">
        <f>SUM(F8:F12)</f>
        <v>111916.84999999999</v>
      </c>
      <c r="G13" s="29">
        <f>SUM(G9:G12)</f>
        <v>91896.75</v>
      </c>
      <c r="H13" s="29">
        <f>SUM(H8:H12)</f>
        <v>20020.099999999999</v>
      </c>
      <c r="T13" s="7">
        <f t="shared" si="0"/>
        <v>111916.85</v>
      </c>
      <c r="U13" s="29">
        <f>SUM(U8:U12)</f>
        <v>0</v>
      </c>
      <c r="V13" s="6">
        <f>SUM(V9:V12)</f>
        <v>223848.7</v>
      </c>
      <c r="W13" s="8">
        <f>SUM(V9:V13)</f>
        <v>447697.4</v>
      </c>
      <c r="BD13" s="29">
        <f>SUM(BD9:BD12)</f>
        <v>4747.3999999999996</v>
      </c>
      <c r="BE13" s="29">
        <f>SUM(BE8:BE12)</f>
        <v>0</v>
      </c>
      <c r="BF13" s="6">
        <f t="shared" si="3"/>
        <v>4747.3999999999996</v>
      </c>
      <c r="BH13" s="29">
        <f>SUM(BH9:BH12)</f>
        <v>4747.3999999999996</v>
      </c>
      <c r="BI13" s="29">
        <f>SUM(BI8:BI12)</f>
        <v>0</v>
      </c>
      <c r="BJ13" s="6">
        <f t="shared" si="4"/>
        <v>4747.3999999999996</v>
      </c>
    </row>
    <row r="14" spans="1:62" s="6" customFormat="1" x14ac:dyDescent="0.3">
      <c r="A14" s="20" t="s">
        <v>29</v>
      </c>
      <c r="B14" s="16"/>
      <c r="C14" s="21"/>
      <c r="D14" s="22"/>
      <c r="E14" s="30"/>
      <c r="F14" s="30"/>
      <c r="G14" s="30"/>
      <c r="H14" s="30"/>
      <c r="T14" s="7">
        <f t="shared" si="0"/>
        <v>0</v>
      </c>
      <c r="U14" s="30"/>
      <c r="W14" s="8"/>
      <c r="BD14" s="30"/>
      <c r="BE14" s="30"/>
      <c r="BF14" s="6">
        <f t="shared" si="3"/>
        <v>0</v>
      </c>
      <c r="BH14" s="30"/>
      <c r="BI14" s="30"/>
      <c r="BJ14" s="6">
        <f t="shared" si="4"/>
        <v>0</v>
      </c>
    </row>
    <row r="15" spans="1:62" s="6" customFormat="1" x14ac:dyDescent="0.3">
      <c r="A15" s="24"/>
      <c r="B15" s="16" t="s">
        <v>3</v>
      </c>
      <c r="C15" s="21">
        <v>41210004</v>
      </c>
      <c r="D15" s="25">
        <v>1000</v>
      </c>
      <c r="E15" s="26">
        <v>145.5</v>
      </c>
      <c r="F15" s="26">
        <v>1105.8</v>
      </c>
      <c r="G15" s="26">
        <v>145.5</v>
      </c>
      <c r="H15" s="26">
        <v>960.3</v>
      </c>
      <c r="I15" s="6">
        <f t="shared" ref="I15:I25" si="5">SUM(G15:H15)</f>
        <v>1105.8</v>
      </c>
      <c r="T15" s="7">
        <f t="shared" si="0"/>
        <v>2211.6</v>
      </c>
      <c r="U15" s="26">
        <v>29.1</v>
      </c>
      <c r="V15" s="6">
        <f>SUM(T15:U15)</f>
        <v>2240.6999999999998</v>
      </c>
      <c r="W15" s="8"/>
      <c r="BD15" s="26">
        <v>232.8</v>
      </c>
      <c r="BE15" s="26">
        <v>29.1</v>
      </c>
      <c r="BF15" s="6">
        <f t="shared" si="3"/>
        <v>261.90000000000003</v>
      </c>
      <c r="BH15" s="26">
        <v>232.8</v>
      </c>
      <c r="BI15" s="26">
        <v>29.1</v>
      </c>
      <c r="BJ15" s="6">
        <f t="shared" si="4"/>
        <v>261.90000000000003</v>
      </c>
    </row>
    <row r="16" spans="1:62" s="6" customFormat="1" x14ac:dyDescent="0.3">
      <c r="A16" s="24"/>
      <c r="B16" s="16" t="s">
        <v>30</v>
      </c>
      <c r="C16" s="21">
        <v>41210005</v>
      </c>
      <c r="D16" s="25">
        <v>500</v>
      </c>
      <c r="E16" s="26"/>
      <c r="F16" s="26"/>
      <c r="G16" s="26"/>
      <c r="H16" s="26"/>
      <c r="I16" s="6">
        <f t="shared" si="5"/>
        <v>0</v>
      </c>
      <c r="T16" s="7">
        <f t="shared" si="0"/>
        <v>0</v>
      </c>
      <c r="U16" s="26"/>
      <c r="V16" s="6">
        <f t="shared" ref="V16:V57" si="6">SUM(T16:U16)</f>
        <v>0</v>
      </c>
      <c r="W16" s="8"/>
      <c r="BD16" s="26"/>
      <c r="BE16" s="26"/>
      <c r="BF16" s="6">
        <f t="shared" si="3"/>
        <v>0</v>
      </c>
      <c r="BH16" s="26"/>
      <c r="BI16" s="26"/>
      <c r="BJ16" s="6">
        <f t="shared" si="4"/>
        <v>0</v>
      </c>
    </row>
    <row r="17" spans="1:62" s="6" customFormat="1" x14ac:dyDescent="0.3">
      <c r="A17" s="24"/>
      <c r="B17" s="16" t="s">
        <v>4</v>
      </c>
      <c r="C17" s="21">
        <v>41210007</v>
      </c>
      <c r="D17" s="25">
        <v>500</v>
      </c>
      <c r="E17" s="26">
        <v>124</v>
      </c>
      <c r="F17" s="26">
        <v>1893</v>
      </c>
      <c r="G17" s="26">
        <v>124</v>
      </c>
      <c r="H17" s="26">
        <v>1769</v>
      </c>
      <c r="I17" s="6">
        <f t="shared" si="5"/>
        <v>1893</v>
      </c>
      <c r="T17" s="7">
        <f t="shared" si="0"/>
        <v>3786</v>
      </c>
      <c r="U17" s="26"/>
      <c r="V17" s="6">
        <f t="shared" si="6"/>
        <v>3786</v>
      </c>
      <c r="W17" s="8"/>
      <c r="BD17" s="26"/>
      <c r="BE17" s="26"/>
      <c r="BF17" s="6">
        <f t="shared" si="3"/>
        <v>0</v>
      </c>
      <c r="BH17" s="26"/>
      <c r="BI17" s="26"/>
      <c r="BJ17" s="6">
        <f t="shared" si="4"/>
        <v>0</v>
      </c>
    </row>
    <row r="18" spans="1:62" s="6" customFormat="1" x14ac:dyDescent="0.3">
      <c r="A18" s="24"/>
      <c r="B18" s="16" t="s">
        <v>31</v>
      </c>
      <c r="C18" s="21">
        <v>41210029</v>
      </c>
      <c r="D18" s="25">
        <v>500</v>
      </c>
      <c r="E18" s="26">
        <v>150</v>
      </c>
      <c r="F18" s="26">
        <v>800</v>
      </c>
      <c r="G18" s="26">
        <v>150</v>
      </c>
      <c r="H18" s="26">
        <v>650</v>
      </c>
      <c r="I18" s="6">
        <f t="shared" si="5"/>
        <v>800</v>
      </c>
      <c r="S18" s="8"/>
      <c r="T18" s="7">
        <f t="shared" si="0"/>
        <v>1600</v>
      </c>
      <c r="U18" s="26">
        <v>130</v>
      </c>
      <c r="V18" s="6">
        <f t="shared" si="6"/>
        <v>1730</v>
      </c>
      <c r="W18" s="8"/>
      <c r="BD18" s="26">
        <v>380</v>
      </c>
      <c r="BE18" s="26">
        <v>230</v>
      </c>
      <c r="BF18" s="6">
        <f t="shared" si="3"/>
        <v>610</v>
      </c>
      <c r="BH18" s="26">
        <v>380</v>
      </c>
      <c r="BI18" s="26">
        <v>230</v>
      </c>
      <c r="BJ18" s="6">
        <f t="shared" si="4"/>
        <v>610</v>
      </c>
    </row>
    <row r="19" spans="1:62" s="6" customFormat="1" x14ac:dyDescent="0.3">
      <c r="A19" s="24"/>
      <c r="B19" s="16" t="s">
        <v>32</v>
      </c>
      <c r="C19" s="21">
        <v>41219999</v>
      </c>
      <c r="D19" s="25">
        <v>10000</v>
      </c>
      <c r="E19" s="26"/>
      <c r="F19" s="26"/>
      <c r="G19" s="26"/>
      <c r="H19" s="26"/>
      <c r="I19" s="6">
        <f t="shared" si="5"/>
        <v>0</v>
      </c>
      <c r="S19" s="8"/>
      <c r="T19" s="7">
        <f t="shared" si="0"/>
        <v>0</v>
      </c>
      <c r="U19" s="26"/>
      <c r="V19" s="6">
        <f t="shared" si="6"/>
        <v>0</v>
      </c>
      <c r="W19" s="8"/>
      <c r="BD19" s="26">
        <v>99</v>
      </c>
      <c r="BE19" s="26">
        <v>4972</v>
      </c>
      <c r="BF19" s="6">
        <f t="shared" si="3"/>
        <v>5071</v>
      </c>
      <c r="BH19" s="26">
        <v>99</v>
      </c>
      <c r="BI19" s="26">
        <v>4972</v>
      </c>
      <c r="BJ19" s="6">
        <f t="shared" si="4"/>
        <v>5071</v>
      </c>
    </row>
    <row r="20" spans="1:62" s="6" customFormat="1" x14ac:dyDescent="0.3">
      <c r="A20" s="24"/>
      <c r="B20" s="16" t="s">
        <v>33</v>
      </c>
      <c r="C20" s="21">
        <v>41220002</v>
      </c>
      <c r="D20" s="25">
        <v>1000</v>
      </c>
      <c r="E20" s="26"/>
      <c r="F20" s="26"/>
      <c r="G20" s="26"/>
      <c r="H20" s="26"/>
      <c r="I20" s="6">
        <f t="shared" si="5"/>
        <v>0</v>
      </c>
      <c r="T20" s="7">
        <f t="shared" si="0"/>
        <v>0</v>
      </c>
      <c r="U20" s="26"/>
      <c r="V20" s="6">
        <f t="shared" si="6"/>
        <v>0</v>
      </c>
      <c r="W20" s="8"/>
      <c r="BD20" s="26"/>
      <c r="BE20" s="26"/>
      <c r="BF20" s="6">
        <f t="shared" si="3"/>
        <v>0</v>
      </c>
      <c r="BH20" s="26"/>
      <c r="BI20" s="26"/>
      <c r="BJ20" s="6">
        <f t="shared" si="4"/>
        <v>0</v>
      </c>
    </row>
    <row r="21" spans="1:62" s="6" customFormat="1" x14ac:dyDescent="0.3">
      <c r="A21" s="24"/>
      <c r="B21" s="16" t="s">
        <v>5</v>
      </c>
      <c r="C21" s="21">
        <v>41220010</v>
      </c>
      <c r="D21" s="25">
        <v>50000</v>
      </c>
      <c r="E21" s="26">
        <v>0</v>
      </c>
      <c r="F21" s="26">
        <v>4243.88</v>
      </c>
      <c r="G21" s="26">
        <v>0</v>
      </c>
      <c r="H21" s="26">
        <v>4243.88</v>
      </c>
      <c r="I21" s="6">
        <f t="shared" si="5"/>
        <v>4243.88</v>
      </c>
      <c r="T21" s="7">
        <f t="shared" si="0"/>
        <v>8487.76</v>
      </c>
      <c r="U21" s="26"/>
      <c r="V21" s="6">
        <f t="shared" si="6"/>
        <v>8487.76</v>
      </c>
      <c r="W21" s="8"/>
      <c r="BD21" s="26">
        <v>1314.46</v>
      </c>
      <c r="BE21" s="26"/>
      <c r="BF21" s="6">
        <f t="shared" si="3"/>
        <v>1314.46</v>
      </c>
      <c r="BH21" s="26">
        <v>1314.46</v>
      </c>
      <c r="BI21" s="26"/>
      <c r="BJ21" s="6">
        <f t="shared" si="4"/>
        <v>1314.46</v>
      </c>
    </row>
    <row r="22" spans="1:62" s="6" customFormat="1" x14ac:dyDescent="0.3">
      <c r="A22" s="24"/>
      <c r="B22" s="16" t="s">
        <v>34</v>
      </c>
      <c r="C22" s="21"/>
      <c r="D22" s="25">
        <v>6260</v>
      </c>
      <c r="E22" s="26"/>
      <c r="F22" s="26"/>
      <c r="G22" s="26"/>
      <c r="H22" s="26"/>
      <c r="T22" s="7"/>
      <c r="U22" s="26"/>
      <c r="W22" s="8"/>
      <c r="BD22" s="26"/>
      <c r="BE22" s="26"/>
      <c r="BH22" s="26"/>
      <c r="BI22" s="26"/>
    </row>
    <row r="23" spans="1:62" s="6" customFormat="1" x14ac:dyDescent="0.3">
      <c r="A23" s="24"/>
      <c r="B23" s="16" t="s">
        <v>35</v>
      </c>
      <c r="C23" s="21"/>
      <c r="D23" s="25"/>
      <c r="E23" s="26"/>
      <c r="F23" s="26"/>
      <c r="G23" s="26"/>
      <c r="H23" s="26"/>
      <c r="T23" s="7"/>
      <c r="U23" s="26"/>
      <c r="W23" s="8"/>
      <c r="BD23" s="26"/>
      <c r="BE23" s="26"/>
      <c r="BH23" s="26"/>
      <c r="BI23" s="26"/>
    </row>
    <row r="24" spans="1:62" s="6" customFormat="1" x14ac:dyDescent="0.3">
      <c r="A24" s="24"/>
      <c r="B24" s="16" t="s">
        <v>36</v>
      </c>
      <c r="C24" s="21">
        <v>41237000</v>
      </c>
      <c r="D24" s="25"/>
      <c r="E24" s="26">
        <v>40</v>
      </c>
      <c r="F24" s="26">
        <v>380</v>
      </c>
      <c r="G24" s="26">
        <v>40</v>
      </c>
      <c r="H24" s="26">
        <v>340</v>
      </c>
      <c r="I24" s="6">
        <f t="shared" si="5"/>
        <v>380</v>
      </c>
      <c r="T24" s="7"/>
      <c r="U24" s="26"/>
      <c r="W24" s="8"/>
      <c r="BD24" s="26"/>
      <c r="BE24" s="26"/>
      <c r="BH24" s="26"/>
      <c r="BI24" s="26"/>
    </row>
    <row r="25" spans="1:62" s="6" customFormat="1" x14ac:dyDescent="0.3">
      <c r="A25" s="24"/>
      <c r="B25" s="16" t="s">
        <v>37</v>
      </c>
      <c r="C25" s="21">
        <v>41239999</v>
      </c>
      <c r="D25" s="25">
        <v>500</v>
      </c>
      <c r="E25" s="26">
        <v>0</v>
      </c>
      <c r="F25" s="26">
        <v>0</v>
      </c>
      <c r="G25" s="26">
        <v>0</v>
      </c>
      <c r="H25" s="26">
        <v>0</v>
      </c>
      <c r="I25" s="6">
        <f t="shared" si="5"/>
        <v>0</v>
      </c>
      <c r="S25" s="8"/>
      <c r="T25" s="7">
        <f t="shared" si="0"/>
        <v>0</v>
      </c>
      <c r="U25" s="26"/>
      <c r="V25" s="6">
        <f t="shared" si="6"/>
        <v>0</v>
      </c>
      <c r="W25" s="8"/>
      <c r="BD25" s="26">
        <v>40</v>
      </c>
      <c r="BE25" s="26">
        <v>40</v>
      </c>
      <c r="BF25" s="6">
        <f t="shared" si="3"/>
        <v>80</v>
      </c>
      <c r="BH25" s="26">
        <v>40</v>
      </c>
      <c r="BI25" s="26">
        <v>40</v>
      </c>
      <c r="BJ25" s="6">
        <f t="shared" si="4"/>
        <v>80</v>
      </c>
    </row>
    <row r="26" spans="1:62" s="6" customFormat="1" x14ac:dyDescent="0.3">
      <c r="A26" s="24"/>
      <c r="B26" s="27" t="s">
        <v>17</v>
      </c>
      <c r="C26" s="31"/>
      <c r="D26" s="28">
        <f>SUM(D15:D25)</f>
        <v>70260</v>
      </c>
      <c r="E26" s="32">
        <f>SUM(E15:E25)</f>
        <v>459.5</v>
      </c>
      <c r="F26" s="32">
        <f>SUM(F15:F25)</f>
        <v>8422.68</v>
      </c>
      <c r="G26" s="32">
        <f>SUM(G15:G25)</f>
        <v>459.5</v>
      </c>
      <c r="H26" s="32">
        <f>SUM(H15:H25)</f>
        <v>7963.18</v>
      </c>
      <c r="T26" s="7">
        <f t="shared" si="0"/>
        <v>8422.68</v>
      </c>
      <c r="U26" s="32">
        <f>SUM(U15:U25)</f>
        <v>159.1</v>
      </c>
      <c r="W26" s="8">
        <f>SUM(V15:V25)</f>
        <v>16244.46</v>
      </c>
      <c r="BD26" s="32">
        <f>SUM(BD15:BD25)</f>
        <v>2066.2600000000002</v>
      </c>
      <c r="BE26" s="32">
        <f>SUM(BE15:BE25)</f>
        <v>5271.1</v>
      </c>
      <c r="BF26" s="6">
        <f t="shared" si="3"/>
        <v>7337.3600000000006</v>
      </c>
      <c r="BH26" s="32">
        <f>SUM(BH15:BH25)</f>
        <v>2066.2600000000002</v>
      </c>
      <c r="BI26" s="32">
        <f>SUM(BI15:BI25)</f>
        <v>5271.1</v>
      </c>
      <c r="BJ26" s="6">
        <f t="shared" si="4"/>
        <v>7337.3600000000006</v>
      </c>
    </row>
    <row r="27" spans="1:62" s="6" customFormat="1" x14ac:dyDescent="0.3">
      <c r="A27" s="20" t="s">
        <v>38</v>
      </c>
      <c r="B27" s="16"/>
      <c r="C27" s="21"/>
      <c r="D27" s="25"/>
      <c r="E27" s="23"/>
      <c r="F27" s="23"/>
      <c r="G27" s="23"/>
      <c r="H27" s="23"/>
      <c r="T27" s="7">
        <f t="shared" si="0"/>
        <v>0</v>
      </c>
      <c r="U27" s="23"/>
      <c r="V27" s="6">
        <f t="shared" si="6"/>
        <v>0</v>
      </c>
      <c r="W27" s="8"/>
      <c r="BD27" s="23"/>
      <c r="BE27" s="23"/>
      <c r="BF27" s="6">
        <f t="shared" si="3"/>
        <v>0</v>
      </c>
      <c r="BH27" s="23"/>
      <c r="BI27" s="23"/>
      <c r="BJ27" s="6">
        <f t="shared" si="4"/>
        <v>0</v>
      </c>
    </row>
    <row r="28" spans="1:62" s="6" customFormat="1" x14ac:dyDescent="0.3">
      <c r="A28" s="24"/>
      <c r="B28" s="16" t="s">
        <v>6</v>
      </c>
      <c r="C28" s="21">
        <v>41300003</v>
      </c>
      <c r="D28" s="25">
        <v>150000</v>
      </c>
      <c r="E28" s="26">
        <v>49545.7</v>
      </c>
      <c r="F28" s="26">
        <v>86700.52</v>
      </c>
      <c r="G28" s="26">
        <v>49545.7</v>
      </c>
      <c r="H28" s="26">
        <v>37154.82</v>
      </c>
      <c r="I28" s="6">
        <f t="shared" ref="I28:I29" si="7">SUM(G28:H28)</f>
        <v>86700.51999999999</v>
      </c>
      <c r="S28" s="8"/>
      <c r="T28" s="7">
        <f t="shared" si="0"/>
        <v>173401.03999999998</v>
      </c>
      <c r="U28" s="26"/>
      <c r="V28" s="6">
        <f t="shared" si="6"/>
        <v>173401.03999999998</v>
      </c>
      <c r="W28" s="8"/>
      <c r="BD28" s="26">
        <v>29826.58</v>
      </c>
      <c r="BE28" s="26"/>
      <c r="BF28" s="6">
        <f t="shared" si="3"/>
        <v>29826.58</v>
      </c>
      <c r="BH28" s="26">
        <v>29826.58</v>
      </c>
      <c r="BI28" s="26"/>
      <c r="BJ28" s="6">
        <f t="shared" si="4"/>
        <v>29826.58</v>
      </c>
    </row>
    <row r="29" spans="1:62" s="6" customFormat="1" x14ac:dyDescent="0.3">
      <c r="A29" s="24"/>
      <c r="B29" s="16" t="s">
        <v>39</v>
      </c>
      <c r="C29" s="21">
        <v>41300004</v>
      </c>
      <c r="D29" s="25">
        <v>500</v>
      </c>
      <c r="E29" s="26">
        <v>217</v>
      </c>
      <c r="F29" s="26">
        <v>217</v>
      </c>
      <c r="G29" s="26">
        <v>217</v>
      </c>
      <c r="H29" s="26">
        <v>0</v>
      </c>
      <c r="I29" s="6">
        <f t="shared" si="7"/>
        <v>217</v>
      </c>
      <c r="R29" s="8"/>
      <c r="T29" s="7">
        <f t="shared" si="0"/>
        <v>434</v>
      </c>
      <c r="U29" s="26"/>
      <c r="V29" s="6">
        <f t="shared" si="6"/>
        <v>434</v>
      </c>
      <c r="W29" s="8"/>
      <c r="BD29" s="26"/>
      <c r="BE29" s="26"/>
      <c r="BF29" s="6">
        <f t="shared" si="3"/>
        <v>0</v>
      </c>
      <c r="BH29" s="26"/>
      <c r="BI29" s="26"/>
      <c r="BJ29" s="6">
        <f t="shared" si="4"/>
        <v>0</v>
      </c>
    </row>
    <row r="30" spans="1:62" s="6" customFormat="1" x14ac:dyDescent="0.3">
      <c r="A30" s="24"/>
      <c r="B30" s="27" t="s">
        <v>17</v>
      </c>
      <c r="C30" s="21"/>
      <c r="D30" s="28">
        <f>SUM(D28:D29)</f>
        <v>150500</v>
      </c>
      <c r="E30" s="32">
        <f>SUM(E28:E29)</f>
        <v>49762.7</v>
      </c>
      <c r="F30" s="32">
        <f>SUM(F28:F29)</f>
        <v>86917.52</v>
      </c>
      <c r="G30" s="32">
        <f>SUM(G28:G29)</f>
        <v>49762.7</v>
      </c>
      <c r="H30" s="32">
        <f>SUM(H28:H29)</f>
        <v>37154.82</v>
      </c>
      <c r="T30" s="7">
        <f t="shared" si="0"/>
        <v>86917.51999999999</v>
      </c>
      <c r="U30" s="32">
        <f>SUM(U28:U29)</f>
        <v>0</v>
      </c>
      <c r="V30" s="6">
        <f>SUM(V28:V29)</f>
        <v>173835.03999999998</v>
      </c>
      <c r="W30" s="8">
        <f>SUM(V27:V29)</f>
        <v>173835.03999999998</v>
      </c>
      <c r="BD30" s="32">
        <f>SUM(BD28:BD29)</f>
        <v>29826.58</v>
      </c>
      <c r="BE30" s="32">
        <f>SUM(BE28:BE29)</f>
        <v>0</v>
      </c>
      <c r="BF30" s="6">
        <f t="shared" si="3"/>
        <v>29826.58</v>
      </c>
      <c r="BH30" s="32">
        <f>SUM(BH28:BH29)</f>
        <v>29826.58</v>
      </c>
      <c r="BI30" s="32">
        <f>SUM(BI28:BI29)</f>
        <v>0</v>
      </c>
      <c r="BJ30" s="6">
        <f t="shared" si="4"/>
        <v>29826.58</v>
      </c>
    </row>
    <row r="31" spans="1:62" s="6" customFormat="1" x14ac:dyDescent="0.3">
      <c r="A31" s="20" t="s">
        <v>40</v>
      </c>
      <c r="B31" s="16"/>
      <c r="C31" s="21"/>
      <c r="D31" s="25"/>
      <c r="E31" s="30"/>
      <c r="F31" s="30"/>
      <c r="G31" s="30"/>
      <c r="H31" s="30"/>
      <c r="T31" s="7">
        <f t="shared" si="0"/>
        <v>0</v>
      </c>
      <c r="U31" s="30"/>
      <c r="V31" s="6">
        <f t="shared" si="6"/>
        <v>0</v>
      </c>
      <c r="W31" s="8"/>
      <c r="BD31" s="30"/>
      <c r="BE31" s="30"/>
      <c r="BF31" s="6">
        <f t="shared" si="3"/>
        <v>0</v>
      </c>
      <c r="BH31" s="30"/>
      <c r="BI31" s="30"/>
      <c r="BJ31" s="6">
        <f t="shared" si="4"/>
        <v>0</v>
      </c>
    </row>
    <row r="32" spans="1:62" s="6" customFormat="1" x14ac:dyDescent="0.3">
      <c r="A32" s="20"/>
      <c r="B32" s="16"/>
      <c r="C32" s="21"/>
      <c r="D32" s="25">
        <v>0</v>
      </c>
      <c r="E32" s="23">
        <v>0</v>
      </c>
      <c r="F32" s="23">
        <v>0</v>
      </c>
      <c r="G32" s="23">
        <v>0</v>
      </c>
      <c r="H32" s="23">
        <v>0</v>
      </c>
      <c r="T32" s="7">
        <f t="shared" si="0"/>
        <v>0</v>
      </c>
      <c r="U32" s="23"/>
      <c r="V32" s="6">
        <f t="shared" si="6"/>
        <v>0</v>
      </c>
      <c r="W32" s="8"/>
      <c r="BD32" s="23">
        <v>0</v>
      </c>
      <c r="BE32" s="23"/>
      <c r="BF32" s="6">
        <f t="shared" si="3"/>
        <v>0</v>
      </c>
      <c r="BH32" s="23">
        <v>0</v>
      </c>
      <c r="BI32" s="23"/>
      <c r="BJ32" s="6">
        <f t="shared" si="4"/>
        <v>0</v>
      </c>
    </row>
    <row r="33" spans="1:62" s="6" customFormat="1" x14ac:dyDescent="0.3">
      <c r="A33" s="20"/>
      <c r="B33" s="27" t="s">
        <v>17</v>
      </c>
      <c r="C33" s="21"/>
      <c r="D33" s="33">
        <f>SUM(D32)</f>
        <v>0</v>
      </c>
      <c r="E33" s="33">
        <f>SUM(E32)</f>
        <v>0</v>
      </c>
      <c r="F33" s="33">
        <f>SUM(F32)</f>
        <v>0</v>
      </c>
      <c r="G33" s="33">
        <f>SUM(G32)</f>
        <v>0</v>
      </c>
      <c r="H33" s="33">
        <f>SUM(H32)</f>
        <v>0</v>
      </c>
      <c r="T33" s="7">
        <f t="shared" si="0"/>
        <v>0</v>
      </c>
      <c r="U33" s="33">
        <f>SUM(U32)</f>
        <v>0</v>
      </c>
      <c r="V33" s="6">
        <f t="shared" si="6"/>
        <v>0</v>
      </c>
      <c r="W33" s="8">
        <f>SUM(V31)</f>
        <v>0</v>
      </c>
      <c r="BD33" s="33">
        <f>SUM(BD32)</f>
        <v>0</v>
      </c>
      <c r="BE33" s="33">
        <f>SUM(BE32)</f>
        <v>0</v>
      </c>
      <c r="BF33" s="6">
        <f t="shared" si="3"/>
        <v>0</v>
      </c>
      <c r="BH33" s="33">
        <f>SUM(BH32)</f>
        <v>0</v>
      </c>
      <c r="BI33" s="33">
        <f>SUM(BI32)</f>
        <v>0</v>
      </c>
      <c r="BJ33" s="6">
        <f t="shared" si="4"/>
        <v>0</v>
      </c>
    </row>
    <row r="34" spans="1:62" s="6" customFormat="1" x14ac:dyDescent="0.3">
      <c r="A34" s="20" t="s">
        <v>41</v>
      </c>
      <c r="B34" s="16"/>
      <c r="C34" s="21"/>
      <c r="D34" s="25"/>
      <c r="E34" s="30"/>
      <c r="F34" s="30"/>
      <c r="G34" s="30"/>
      <c r="H34" s="30"/>
      <c r="T34" s="7">
        <f t="shared" si="0"/>
        <v>0</v>
      </c>
      <c r="U34" s="30"/>
      <c r="V34" s="6">
        <f t="shared" si="6"/>
        <v>0</v>
      </c>
      <c r="W34" s="8"/>
      <c r="BD34" s="30"/>
      <c r="BE34" s="30"/>
      <c r="BF34" s="6">
        <f t="shared" si="3"/>
        <v>0</v>
      </c>
      <c r="BH34" s="30"/>
      <c r="BI34" s="30"/>
      <c r="BJ34" s="6">
        <f t="shared" si="4"/>
        <v>0</v>
      </c>
    </row>
    <row r="35" spans="1:62" s="6" customFormat="1" x14ac:dyDescent="0.3">
      <c r="A35" s="24"/>
      <c r="B35" s="16" t="s">
        <v>7</v>
      </c>
      <c r="C35" s="21">
        <v>41500004</v>
      </c>
      <c r="D35" s="25">
        <v>2000</v>
      </c>
      <c r="E35" s="26">
        <v>0</v>
      </c>
      <c r="F35" s="26">
        <v>26300</v>
      </c>
      <c r="G35" s="26">
        <v>0</v>
      </c>
      <c r="H35" s="26">
        <v>26300</v>
      </c>
      <c r="I35" s="6">
        <f t="shared" ref="I35:I36" si="8">SUM(G35:H35)</f>
        <v>26300</v>
      </c>
      <c r="S35" s="8"/>
      <c r="T35" s="7">
        <f t="shared" si="0"/>
        <v>52600</v>
      </c>
      <c r="U35" s="26"/>
      <c r="V35" s="6">
        <f t="shared" si="6"/>
        <v>52600</v>
      </c>
      <c r="W35" s="8"/>
      <c r="BD35" s="26"/>
      <c r="BE35" s="26"/>
      <c r="BF35" s="6">
        <f t="shared" si="3"/>
        <v>0</v>
      </c>
      <c r="BH35" s="26"/>
      <c r="BI35" s="26"/>
      <c r="BJ35" s="6">
        <f t="shared" si="4"/>
        <v>0</v>
      </c>
    </row>
    <row r="36" spans="1:62" s="6" customFormat="1" x14ac:dyDescent="0.3">
      <c r="A36" s="24"/>
      <c r="B36" s="16" t="s">
        <v>8</v>
      </c>
      <c r="C36" s="21">
        <v>41599999</v>
      </c>
      <c r="D36" s="25">
        <v>1500</v>
      </c>
      <c r="E36" s="26">
        <v>10</v>
      </c>
      <c r="F36" s="26">
        <v>1740</v>
      </c>
      <c r="G36" s="26">
        <v>10</v>
      </c>
      <c r="H36" s="26">
        <v>1730</v>
      </c>
      <c r="I36" s="6">
        <f t="shared" si="8"/>
        <v>1740</v>
      </c>
      <c r="T36" s="7">
        <f t="shared" si="0"/>
        <v>3480</v>
      </c>
      <c r="U36" s="26">
        <v>100</v>
      </c>
      <c r="V36" s="6">
        <f t="shared" si="6"/>
        <v>3580</v>
      </c>
      <c r="W36" s="8"/>
      <c r="BD36" s="26"/>
      <c r="BE36" s="26">
        <v>200</v>
      </c>
      <c r="BF36" s="6">
        <f t="shared" si="3"/>
        <v>200</v>
      </c>
      <c r="BH36" s="26"/>
      <c r="BI36" s="26">
        <v>200</v>
      </c>
      <c r="BJ36" s="6">
        <f t="shared" si="4"/>
        <v>200</v>
      </c>
    </row>
    <row r="37" spans="1:62" s="6" customFormat="1" x14ac:dyDescent="0.3">
      <c r="A37" s="24"/>
      <c r="B37" s="27" t="s">
        <v>17</v>
      </c>
      <c r="C37" s="34"/>
      <c r="D37" s="28">
        <f>SUM(D35:D36)</f>
        <v>3500</v>
      </c>
      <c r="E37" s="28">
        <f>SUM(E35:E36)</f>
        <v>10</v>
      </c>
      <c r="F37" s="28">
        <f>SUM(F35:F36)</f>
        <v>28040</v>
      </c>
      <c r="G37" s="28">
        <f>SUM(G35:G36)</f>
        <v>10</v>
      </c>
      <c r="H37" s="28">
        <f>SUM(H35:H36)</f>
        <v>28030</v>
      </c>
      <c r="T37" s="7">
        <f t="shared" si="0"/>
        <v>28040</v>
      </c>
      <c r="U37" s="28">
        <f>SUM(U35:U36)</f>
        <v>100</v>
      </c>
      <c r="W37" s="8">
        <f>SUM(V35)</f>
        <v>52600</v>
      </c>
      <c r="BD37" s="28">
        <f>SUM(BD35:BD36)</f>
        <v>0</v>
      </c>
      <c r="BE37" s="28">
        <f>SUM(BE35:BE36)</f>
        <v>200</v>
      </c>
      <c r="BF37" s="6">
        <f t="shared" si="3"/>
        <v>200</v>
      </c>
      <c r="BH37" s="28">
        <f>SUM(BH35:BH36)</f>
        <v>0</v>
      </c>
      <c r="BI37" s="28">
        <f>SUM(BI35:BI36)</f>
        <v>200</v>
      </c>
      <c r="BJ37" s="6">
        <f t="shared" si="4"/>
        <v>200</v>
      </c>
    </row>
    <row r="38" spans="1:62" s="6" customFormat="1" x14ac:dyDescent="0.3">
      <c r="A38" s="20" t="s">
        <v>42</v>
      </c>
      <c r="B38" s="16"/>
      <c r="C38" s="19"/>
      <c r="D38" s="35">
        <v>0</v>
      </c>
      <c r="E38" s="30">
        <v>0</v>
      </c>
      <c r="F38" s="30">
        <v>0</v>
      </c>
      <c r="G38" s="30">
        <v>0</v>
      </c>
      <c r="H38" s="30">
        <v>0</v>
      </c>
      <c r="T38" s="7">
        <f t="shared" si="0"/>
        <v>0</v>
      </c>
      <c r="U38" s="30">
        <v>0</v>
      </c>
      <c r="V38" s="6">
        <f t="shared" si="6"/>
        <v>0</v>
      </c>
      <c r="W38" s="8"/>
      <c r="BD38" s="30">
        <v>0</v>
      </c>
      <c r="BE38" s="30">
        <v>0</v>
      </c>
      <c r="BF38" s="6">
        <f t="shared" si="3"/>
        <v>0</v>
      </c>
      <c r="BH38" s="30">
        <v>0</v>
      </c>
      <c r="BI38" s="30">
        <v>0</v>
      </c>
      <c r="BJ38" s="6">
        <f t="shared" si="4"/>
        <v>0</v>
      </c>
    </row>
    <row r="39" spans="1:62" s="6" customFormat="1" x14ac:dyDescent="0.3">
      <c r="A39" s="20"/>
      <c r="B39" s="27" t="s">
        <v>17</v>
      </c>
      <c r="C39" s="34"/>
      <c r="D39" s="28">
        <f>SUM(D38)</f>
        <v>0</v>
      </c>
      <c r="E39" s="28">
        <f>SUM(E38)</f>
        <v>0</v>
      </c>
      <c r="F39" s="28">
        <f>SUM(F38)</f>
        <v>0</v>
      </c>
      <c r="G39" s="28">
        <f>SUM(G38)</f>
        <v>0</v>
      </c>
      <c r="H39" s="28">
        <f>SUM(H38)</f>
        <v>0</v>
      </c>
      <c r="T39" s="7">
        <f t="shared" si="0"/>
        <v>0</v>
      </c>
      <c r="U39" s="28">
        <f>SUM(U38)</f>
        <v>0</v>
      </c>
      <c r="V39" s="6">
        <f t="shared" si="6"/>
        <v>0</v>
      </c>
      <c r="W39" s="8"/>
      <c r="BD39" s="28">
        <f>SUM(BD38)</f>
        <v>0</v>
      </c>
      <c r="BE39" s="28">
        <f>SUM(BE38)</f>
        <v>0</v>
      </c>
      <c r="BF39" s="6">
        <f t="shared" si="3"/>
        <v>0</v>
      </c>
      <c r="BH39" s="28">
        <f>SUM(BH38)</f>
        <v>0</v>
      </c>
      <c r="BI39" s="28">
        <f>SUM(BI38)</f>
        <v>0</v>
      </c>
      <c r="BJ39" s="6">
        <f t="shared" si="4"/>
        <v>0</v>
      </c>
    </row>
    <row r="40" spans="1:62" s="6" customFormat="1" x14ac:dyDescent="0.3">
      <c r="A40" s="20" t="s">
        <v>43</v>
      </c>
      <c r="B40" s="16"/>
      <c r="C40" s="19"/>
      <c r="D40" s="35"/>
      <c r="E40" s="30"/>
      <c r="F40" s="30"/>
      <c r="G40" s="30"/>
      <c r="H40" s="30"/>
      <c r="T40" s="7">
        <f t="shared" si="0"/>
        <v>0</v>
      </c>
      <c r="U40" s="30"/>
      <c r="V40" s="6">
        <f t="shared" si="6"/>
        <v>0</v>
      </c>
      <c r="W40" s="8"/>
      <c r="BD40" s="30"/>
      <c r="BE40" s="30"/>
      <c r="BF40" s="6">
        <f t="shared" si="3"/>
        <v>0</v>
      </c>
      <c r="BH40" s="30"/>
      <c r="BI40" s="30"/>
      <c r="BJ40" s="6">
        <f t="shared" si="4"/>
        <v>0</v>
      </c>
    </row>
    <row r="41" spans="1:62" s="6" customFormat="1" x14ac:dyDescent="0.3">
      <c r="A41" s="20" t="s">
        <v>44</v>
      </c>
      <c r="B41" s="16"/>
      <c r="C41" s="21"/>
      <c r="D41" s="22"/>
      <c r="E41" s="23"/>
      <c r="F41" s="23"/>
      <c r="G41" s="23"/>
      <c r="H41" s="23"/>
      <c r="T41" s="7">
        <f t="shared" si="0"/>
        <v>0</v>
      </c>
      <c r="U41" s="23"/>
      <c r="V41" s="6">
        <f t="shared" si="6"/>
        <v>0</v>
      </c>
      <c r="W41" s="8"/>
      <c r="BD41" s="23"/>
      <c r="BE41" s="23"/>
      <c r="BF41" s="6">
        <f t="shared" si="3"/>
        <v>0</v>
      </c>
      <c r="BH41" s="23"/>
      <c r="BI41" s="23"/>
      <c r="BJ41" s="6">
        <f t="shared" si="4"/>
        <v>0</v>
      </c>
    </row>
    <row r="42" spans="1:62" s="6" customFormat="1" x14ac:dyDescent="0.3">
      <c r="A42" s="24"/>
      <c r="B42" s="16" t="s">
        <v>45</v>
      </c>
      <c r="C42" s="21">
        <v>42100001</v>
      </c>
      <c r="D42" s="25">
        <v>450000</v>
      </c>
      <c r="E42" s="26">
        <v>40074.36</v>
      </c>
      <c r="F42" s="26">
        <v>230774.74</v>
      </c>
      <c r="G42" s="26">
        <v>40074.36</v>
      </c>
      <c r="H42" s="26">
        <v>190700.38</v>
      </c>
      <c r="I42" s="6">
        <f t="shared" ref="I42:I52" si="9">SUM(G42:H42)</f>
        <v>230774.74</v>
      </c>
      <c r="S42" s="8"/>
      <c r="T42" s="7">
        <f t="shared" si="0"/>
        <v>461549.48</v>
      </c>
      <c r="U42" s="26">
        <v>49887.63</v>
      </c>
      <c r="V42" s="6">
        <f t="shared" si="6"/>
        <v>511437.11</v>
      </c>
      <c r="W42" s="8"/>
      <c r="BD42" s="26">
        <v>31315.69</v>
      </c>
      <c r="BE42" s="26">
        <v>122353.02</v>
      </c>
      <c r="BF42" s="6">
        <f t="shared" si="3"/>
        <v>153668.71</v>
      </c>
      <c r="BH42" s="26">
        <v>31315.69</v>
      </c>
      <c r="BI42" s="26">
        <v>122353.02</v>
      </c>
      <c r="BJ42" s="6">
        <f t="shared" si="4"/>
        <v>153668.71</v>
      </c>
    </row>
    <row r="43" spans="1:62" s="6" customFormat="1" x14ac:dyDescent="0.3">
      <c r="A43" s="13"/>
      <c r="B43" s="36" t="s">
        <v>46</v>
      </c>
      <c r="C43" s="34">
        <v>42100002</v>
      </c>
      <c r="D43" s="37">
        <v>8520000</v>
      </c>
      <c r="E43" s="38">
        <v>793452.39</v>
      </c>
      <c r="F43" s="38">
        <v>4746191.79</v>
      </c>
      <c r="G43" s="38">
        <v>793452.39</v>
      </c>
      <c r="H43" s="38">
        <v>3952739.4</v>
      </c>
      <c r="I43" s="6">
        <f t="shared" si="9"/>
        <v>4746191.79</v>
      </c>
      <c r="S43" s="8"/>
      <c r="T43" s="7">
        <f t="shared" si="0"/>
        <v>9492383.5800000001</v>
      </c>
      <c r="U43" s="26">
        <v>1341392.78</v>
      </c>
      <c r="V43" s="6">
        <f t="shared" si="6"/>
        <v>10833776.359999999</v>
      </c>
      <c r="W43" s="8"/>
      <c r="BD43" s="26">
        <v>777376.62</v>
      </c>
      <c r="BE43" s="26">
        <v>2102205.69</v>
      </c>
      <c r="BF43" s="6">
        <f t="shared" si="3"/>
        <v>2879582.31</v>
      </c>
      <c r="BH43" s="26">
        <v>777376.62</v>
      </c>
      <c r="BI43" s="26">
        <v>2102205.69</v>
      </c>
      <c r="BJ43" s="6">
        <f t="shared" si="4"/>
        <v>2879582.31</v>
      </c>
    </row>
    <row r="44" spans="1:62" s="6" customFormat="1" x14ac:dyDescent="0.3">
      <c r="A44" s="11"/>
      <c r="B44" s="57" t="s">
        <v>9</v>
      </c>
      <c r="C44" s="19">
        <v>42100004</v>
      </c>
      <c r="D44" s="58">
        <v>2700000</v>
      </c>
      <c r="E44" s="59">
        <v>243788.78</v>
      </c>
      <c r="F44" s="59">
        <v>1289704.1299999999</v>
      </c>
      <c r="G44" s="59">
        <v>243788.78</v>
      </c>
      <c r="H44" s="59">
        <v>1045915.35</v>
      </c>
      <c r="I44" s="6">
        <f t="shared" si="9"/>
        <v>1289704.1299999999</v>
      </c>
      <c r="P44" s="8"/>
      <c r="T44" s="7">
        <f t="shared" si="0"/>
        <v>2579408.2599999998</v>
      </c>
      <c r="U44" s="26">
        <v>369376.24</v>
      </c>
      <c r="V44" s="6">
        <f t="shared" si="6"/>
        <v>2948784.5</v>
      </c>
      <c r="W44" s="8"/>
      <c r="BD44" s="26">
        <v>188340.5</v>
      </c>
      <c r="BE44" s="26">
        <v>638553</v>
      </c>
      <c r="BF44" s="6">
        <f t="shared" si="3"/>
        <v>826893.5</v>
      </c>
      <c r="BH44" s="26">
        <v>188340.5</v>
      </c>
      <c r="BI44" s="26">
        <v>638553</v>
      </c>
      <c r="BJ44" s="6">
        <f t="shared" si="4"/>
        <v>826893.5</v>
      </c>
    </row>
    <row r="45" spans="1:62" s="6" customFormat="1" x14ac:dyDescent="0.3">
      <c r="A45" s="24"/>
      <c r="B45" s="16" t="s">
        <v>10</v>
      </c>
      <c r="C45" s="21">
        <v>42100005</v>
      </c>
      <c r="D45" s="25">
        <v>100000</v>
      </c>
      <c r="E45" s="26"/>
      <c r="F45" s="26">
        <v>23902.12</v>
      </c>
      <c r="G45" s="26"/>
      <c r="H45" s="26">
        <v>23902.12</v>
      </c>
      <c r="I45" s="6">
        <f t="shared" si="9"/>
        <v>23902.12</v>
      </c>
      <c r="R45" s="8"/>
      <c r="T45" s="7">
        <f t="shared" si="0"/>
        <v>47804.24</v>
      </c>
      <c r="U45" s="26"/>
      <c r="V45" s="6">
        <f t="shared" si="6"/>
        <v>47804.24</v>
      </c>
      <c r="W45" s="8"/>
      <c r="BD45" s="26"/>
      <c r="BE45" s="26">
        <v>22943.64</v>
      </c>
      <c r="BF45" s="6">
        <f t="shared" si="3"/>
        <v>22943.64</v>
      </c>
      <c r="BH45" s="26"/>
      <c r="BI45" s="26">
        <v>22943.64</v>
      </c>
      <c r="BJ45" s="6">
        <f t="shared" si="4"/>
        <v>22943.64</v>
      </c>
    </row>
    <row r="46" spans="1:62" s="6" customFormat="1" x14ac:dyDescent="0.3">
      <c r="A46" s="24"/>
      <c r="B46" s="16" t="s">
        <v>11</v>
      </c>
      <c r="C46" s="21">
        <v>42100006</v>
      </c>
      <c r="D46" s="25">
        <v>5000000</v>
      </c>
      <c r="E46" s="26">
        <v>471760.05</v>
      </c>
      <c r="F46" s="26">
        <v>2891141.61</v>
      </c>
      <c r="G46" s="26">
        <v>471760.05</v>
      </c>
      <c r="H46" s="26">
        <v>2419381.56</v>
      </c>
      <c r="I46" s="6">
        <f t="shared" si="9"/>
        <v>2891141.61</v>
      </c>
      <c r="P46" s="8"/>
      <c r="T46" s="7">
        <f t="shared" si="0"/>
        <v>5782283.2199999997</v>
      </c>
      <c r="U46" s="26"/>
      <c r="V46" s="6">
        <f t="shared" si="6"/>
        <v>5782283.2199999997</v>
      </c>
      <c r="W46" s="8"/>
      <c r="BD46" s="26"/>
      <c r="BE46" s="26"/>
      <c r="BF46" s="6">
        <f t="shared" si="3"/>
        <v>0</v>
      </c>
      <c r="BH46" s="26"/>
      <c r="BI46" s="26"/>
      <c r="BJ46" s="6">
        <f t="shared" si="4"/>
        <v>0</v>
      </c>
    </row>
    <row r="47" spans="1:62" s="6" customFormat="1" x14ac:dyDescent="0.3">
      <c r="A47" s="24"/>
      <c r="B47" s="16" t="s">
        <v>12</v>
      </c>
      <c r="C47" s="21">
        <v>42100011</v>
      </c>
      <c r="D47" s="25">
        <v>500</v>
      </c>
      <c r="E47" s="26">
        <v>42</v>
      </c>
      <c r="F47" s="26">
        <v>84.5</v>
      </c>
      <c r="G47" s="26">
        <v>42</v>
      </c>
      <c r="H47" s="26">
        <v>42.5</v>
      </c>
      <c r="I47" s="6">
        <f t="shared" si="9"/>
        <v>84.5</v>
      </c>
      <c r="T47" s="7">
        <f t="shared" si="0"/>
        <v>169</v>
      </c>
      <c r="U47" s="26">
        <v>6</v>
      </c>
      <c r="V47" s="6">
        <f t="shared" si="6"/>
        <v>175</v>
      </c>
      <c r="W47" s="8"/>
      <c r="BD47" s="26"/>
      <c r="BE47" s="26">
        <v>18</v>
      </c>
      <c r="BF47" s="6">
        <f t="shared" si="3"/>
        <v>18</v>
      </c>
      <c r="BH47" s="26"/>
      <c r="BI47" s="26">
        <v>18</v>
      </c>
      <c r="BJ47" s="6">
        <f t="shared" si="4"/>
        <v>18</v>
      </c>
    </row>
    <row r="48" spans="1:62" s="6" customFormat="1" x14ac:dyDescent="0.3">
      <c r="A48" s="24"/>
      <c r="B48" s="16" t="s">
        <v>13</v>
      </c>
      <c r="C48" s="21">
        <v>42100012</v>
      </c>
      <c r="D48" s="25">
        <v>3300000</v>
      </c>
      <c r="E48" s="26">
        <v>39686.639999999999</v>
      </c>
      <c r="F48" s="26">
        <v>749101.19</v>
      </c>
      <c r="G48" s="26">
        <v>39686.639999999999</v>
      </c>
      <c r="H48" s="26">
        <v>709414.55</v>
      </c>
      <c r="I48" s="6">
        <f t="shared" si="9"/>
        <v>749101.19000000006</v>
      </c>
      <c r="T48" s="7">
        <f t="shared" si="0"/>
        <v>1498202.3800000001</v>
      </c>
      <c r="U48" s="26">
        <v>1218770.08</v>
      </c>
      <c r="V48" s="6">
        <f t="shared" si="6"/>
        <v>2716972.46</v>
      </c>
      <c r="W48" s="8"/>
      <c r="BD48" s="26">
        <v>640502.64</v>
      </c>
      <c r="BE48" s="26">
        <v>1250009.06</v>
      </c>
      <c r="BF48" s="6">
        <f t="shared" si="3"/>
        <v>1890511.7000000002</v>
      </c>
      <c r="BH48" s="26">
        <v>640502.64</v>
      </c>
      <c r="BI48" s="26">
        <v>1250009.06</v>
      </c>
      <c r="BJ48" s="6">
        <f t="shared" si="4"/>
        <v>1890511.7000000002</v>
      </c>
    </row>
    <row r="49" spans="1:62" s="6" customFormat="1" x14ac:dyDescent="0.3">
      <c r="A49" s="24"/>
      <c r="B49" s="16" t="s">
        <v>47</v>
      </c>
      <c r="C49" s="21">
        <v>42100013</v>
      </c>
      <c r="D49" s="25">
        <v>650000</v>
      </c>
      <c r="E49" s="26"/>
      <c r="F49" s="26">
        <v>276470.19</v>
      </c>
      <c r="G49" s="26"/>
      <c r="H49" s="26">
        <v>276470.19</v>
      </c>
      <c r="I49" s="6">
        <f t="shared" si="9"/>
        <v>276470.19</v>
      </c>
      <c r="T49" s="7">
        <f t="shared" si="0"/>
        <v>552940.38</v>
      </c>
      <c r="U49" s="26">
        <v>8957.1299999999992</v>
      </c>
      <c r="V49" s="6">
        <f t="shared" si="6"/>
        <v>561897.51</v>
      </c>
      <c r="W49" s="8"/>
      <c r="BD49" s="26">
        <v>0</v>
      </c>
      <c r="BE49" s="26">
        <v>8957.1299999999992</v>
      </c>
      <c r="BF49" s="6">
        <f t="shared" si="3"/>
        <v>8957.1299999999992</v>
      </c>
      <c r="BH49" s="26">
        <v>0</v>
      </c>
      <c r="BI49" s="26">
        <v>8957.1299999999992</v>
      </c>
      <c r="BJ49" s="6">
        <f t="shared" si="4"/>
        <v>8957.1299999999992</v>
      </c>
    </row>
    <row r="50" spans="1:62" s="6" customFormat="1" x14ac:dyDescent="0.3">
      <c r="A50" s="24"/>
      <c r="B50" s="16" t="s">
        <v>14</v>
      </c>
      <c r="C50" s="21">
        <v>42100014</v>
      </c>
      <c r="D50" s="25">
        <v>3000</v>
      </c>
      <c r="E50" s="26"/>
      <c r="F50" s="26">
        <v>936.5</v>
      </c>
      <c r="G50" s="26"/>
      <c r="H50" s="26">
        <v>936.5</v>
      </c>
      <c r="I50" s="6">
        <f t="shared" si="9"/>
        <v>936.5</v>
      </c>
      <c r="T50" s="7">
        <f t="shared" si="0"/>
        <v>1873</v>
      </c>
      <c r="U50" s="26"/>
      <c r="V50" s="6">
        <f t="shared" si="6"/>
        <v>1873</v>
      </c>
      <c r="W50" s="8"/>
      <c r="BD50" s="26">
        <v>768.64</v>
      </c>
      <c r="BE50" s="26"/>
      <c r="BF50" s="6">
        <f t="shared" si="3"/>
        <v>768.64</v>
      </c>
      <c r="BH50" s="26">
        <v>768.64</v>
      </c>
      <c r="BI50" s="26"/>
      <c r="BJ50" s="6">
        <f t="shared" si="4"/>
        <v>768.64</v>
      </c>
    </row>
    <row r="51" spans="1:62" s="6" customFormat="1" x14ac:dyDescent="0.3">
      <c r="A51" s="24"/>
      <c r="B51" s="16" t="s">
        <v>48</v>
      </c>
      <c r="C51" s="21">
        <v>42100015</v>
      </c>
      <c r="D51" s="25">
        <v>700000</v>
      </c>
      <c r="E51" s="39">
        <v>32651</v>
      </c>
      <c r="F51" s="39">
        <v>275303</v>
      </c>
      <c r="G51" s="39">
        <v>32651</v>
      </c>
      <c r="H51" s="39">
        <v>242652</v>
      </c>
      <c r="I51" s="6">
        <f t="shared" si="9"/>
        <v>275303</v>
      </c>
      <c r="R51" s="8"/>
      <c r="T51" s="7">
        <f t="shared" si="0"/>
        <v>550606</v>
      </c>
      <c r="U51" s="39">
        <v>105595</v>
      </c>
      <c r="V51" s="6">
        <f t="shared" si="6"/>
        <v>656201</v>
      </c>
      <c r="W51" s="8"/>
      <c r="BD51" s="39">
        <v>60383</v>
      </c>
      <c r="BE51" s="39">
        <v>144408</v>
      </c>
      <c r="BF51" s="6">
        <f t="shared" si="3"/>
        <v>204791</v>
      </c>
      <c r="BH51" s="39">
        <v>60383</v>
      </c>
      <c r="BI51" s="39">
        <v>144408</v>
      </c>
      <c r="BJ51" s="6">
        <f t="shared" si="4"/>
        <v>204791</v>
      </c>
    </row>
    <row r="52" spans="1:62" s="6" customFormat="1" x14ac:dyDescent="0.3">
      <c r="A52" s="24"/>
      <c r="B52" s="16" t="s">
        <v>49</v>
      </c>
      <c r="C52" s="21"/>
      <c r="D52" s="25">
        <v>500</v>
      </c>
      <c r="E52" s="39">
        <v>0</v>
      </c>
      <c r="F52" s="39">
        <v>0</v>
      </c>
      <c r="G52" s="39">
        <v>0</v>
      </c>
      <c r="H52" s="39">
        <v>0</v>
      </c>
      <c r="I52" s="6">
        <f t="shared" si="9"/>
        <v>0</v>
      </c>
      <c r="T52" s="7">
        <f t="shared" si="0"/>
        <v>0</v>
      </c>
      <c r="U52" s="39"/>
      <c r="V52" s="6">
        <f t="shared" si="6"/>
        <v>0</v>
      </c>
      <c r="W52" s="8"/>
      <c r="BD52" s="39"/>
      <c r="BE52" s="39"/>
      <c r="BF52" s="6">
        <f t="shared" si="3"/>
        <v>0</v>
      </c>
      <c r="BH52" s="39"/>
      <c r="BI52" s="39"/>
      <c r="BJ52" s="6">
        <f t="shared" si="4"/>
        <v>0</v>
      </c>
    </row>
    <row r="53" spans="1:62" s="6" customFormat="1" x14ac:dyDescent="0.3">
      <c r="A53" s="24"/>
      <c r="B53" s="27" t="s">
        <v>17</v>
      </c>
      <c r="C53" s="21"/>
      <c r="D53" s="28">
        <f>SUM(D42:D52)</f>
        <v>21424000</v>
      </c>
      <c r="E53" s="28">
        <f>SUM(E42:E52)</f>
        <v>1621455.22</v>
      </c>
      <c r="F53" s="28">
        <f>SUM(F42:F52)</f>
        <v>10483609.77</v>
      </c>
      <c r="G53" s="28">
        <f>SUM(G42:G52)</f>
        <v>1621455.22</v>
      </c>
      <c r="H53" s="28">
        <f>SUM(H42:H52)</f>
        <v>8862154.5500000007</v>
      </c>
      <c r="T53" s="7">
        <f t="shared" si="0"/>
        <v>10483609.770000001</v>
      </c>
      <c r="U53" s="28">
        <f>SUM(U42:U52)</f>
        <v>3093984.86</v>
      </c>
      <c r="W53" s="8">
        <f>SUM(V40:V52)</f>
        <v>24061204.400000002</v>
      </c>
      <c r="BD53" s="28">
        <f>SUM(BD42:BD52)</f>
        <v>1698687.0899999999</v>
      </c>
      <c r="BE53" s="28">
        <f>SUM(BE42:BE52)</f>
        <v>4289447.54</v>
      </c>
      <c r="BF53" s="6">
        <f t="shared" si="3"/>
        <v>5988134.6299999999</v>
      </c>
      <c r="BH53" s="28">
        <f>SUM(BH42:BH52)</f>
        <v>1698687.0899999999</v>
      </c>
      <c r="BI53" s="28">
        <f>SUM(BI42:BI52)</f>
        <v>4289447.54</v>
      </c>
      <c r="BJ53" s="6">
        <f t="shared" si="4"/>
        <v>5988134.6299999999</v>
      </c>
    </row>
    <row r="54" spans="1:62" s="6" customFormat="1" x14ac:dyDescent="0.3">
      <c r="A54" s="20" t="s">
        <v>50</v>
      </c>
      <c r="B54" s="16"/>
      <c r="C54" s="21"/>
      <c r="D54" s="25"/>
      <c r="E54" s="26"/>
      <c r="F54" s="26"/>
      <c r="G54" s="26"/>
      <c r="H54" s="26"/>
      <c r="T54" s="7">
        <f t="shared" si="0"/>
        <v>0</v>
      </c>
      <c r="U54" s="26"/>
      <c r="V54" s="6">
        <f t="shared" si="6"/>
        <v>0</v>
      </c>
      <c r="W54" s="8"/>
      <c r="BD54" s="26"/>
      <c r="BE54" s="26"/>
      <c r="BF54" s="6">
        <f t="shared" si="3"/>
        <v>0</v>
      </c>
      <c r="BH54" s="26"/>
      <c r="BI54" s="26"/>
      <c r="BJ54" s="6">
        <f t="shared" si="4"/>
        <v>0</v>
      </c>
    </row>
    <row r="55" spans="1:62" s="6" customFormat="1" x14ac:dyDescent="0.3">
      <c r="A55" s="20" t="s">
        <v>51</v>
      </c>
      <c r="B55" s="16"/>
      <c r="C55" s="21"/>
      <c r="D55" s="22"/>
      <c r="E55" s="23"/>
      <c r="F55" s="23"/>
      <c r="G55" s="23"/>
      <c r="H55" s="23"/>
      <c r="T55" s="7">
        <f t="shared" si="0"/>
        <v>0</v>
      </c>
      <c r="U55" s="23"/>
      <c r="V55" s="6">
        <f t="shared" si="6"/>
        <v>0</v>
      </c>
      <c r="W55" s="8"/>
      <c r="BD55" s="23"/>
      <c r="BE55" s="23"/>
      <c r="BF55" s="6">
        <f t="shared" si="3"/>
        <v>0</v>
      </c>
      <c r="BH55" s="23"/>
      <c r="BI55" s="23"/>
      <c r="BJ55" s="6">
        <f t="shared" si="4"/>
        <v>0</v>
      </c>
    </row>
    <row r="56" spans="1:62" s="6" customFormat="1" x14ac:dyDescent="0.3">
      <c r="A56" s="24"/>
      <c r="B56" s="16" t="s">
        <v>52</v>
      </c>
      <c r="C56" s="21">
        <v>43100002</v>
      </c>
      <c r="D56" s="25">
        <v>21178240</v>
      </c>
      <c r="E56" s="26"/>
      <c r="F56" s="26">
        <v>4509815</v>
      </c>
      <c r="G56" s="26"/>
      <c r="H56" s="26">
        <v>4509815</v>
      </c>
      <c r="I56" s="6">
        <f t="shared" ref="I56:I84" si="10">SUM(G56:H56)</f>
        <v>4509815</v>
      </c>
      <c r="T56" s="7">
        <f t="shared" si="0"/>
        <v>9019630</v>
      </c>
      <c r="U56" s="26">
        <v>2161299</v>
      </c>
      <c r="V56" s="6">
        <f t="shared" si="6"/>
        <v>11180929</v>
      </c>
      <c r="W56" s="8"/>
      <c r="BD56" s="26"/>
      <c r="BE56" s="26">
        <v>4322598</v>
      </c>
      <c r="BF56" s="6">
        <f t="shared" si="3"/>
        <v>4322598</v>
      </c>
      <c r="BH56" s="26"/>
      <c r="BI56" s="26">
        <v>4322598</v>
      </c>
      <c r="BJ56" s="6">
        <f t="shared" si="4"/>
        <v>4322598</v>
      </c>
    </row>
    <row r="57" spans="1:62" s="6" customFormat="1" x14ac:dyDescent="0.3">
      <c r="A57" s="24"/>
      <c r="B57" s="16" t="s">
        <v>53</v>
      </c>
      <c r="C57" s="21"/>
      <c r="D57" s="25"/>
      <c r="E57" s="26"/>
      <c r="F57" s="26"/>
      <c r="G57" s="26"/>
      <c r="H57" s="26"/>
      <c r="I57" s="6">
        <f t="shared" si="10"/>
        <v>0</v>
      </c>
      <c r="T57" s="7">
        <f t="shared" si="0"/>
        <v>0</v>
      </c>
      <c r="U57" s="26"/>
      <c r="V57" s="6">
        <f t="shared" si="6"/>
        <v>0</v>
      </c>
      <c r="W57" s="8"/>
      <c r="BD57" s="26"/>
      <c r="BE57" s="26"/>
      <c r="BF57" s="6">
        <f t="shared" si="3"/>
        <v>0</v>
      </c>
      <c r="BH57" s="26"/>
      <c r="BI57" s="26"/>
      <c r="BJ57" s="6">
        <f t="shared" si="4"/>
        <v>0</v>
      </c>
    </row>
    <row r="58" spans="1:62" s="6" customFormat="1" x14ac:dyDescent="0.3">
      <c r="A58" s="24"/>
      <c r="B58" s="16" t="s">
        <v>54</v>
      </c>
      <c r="C58" s="21"/>
      <c r="D58" s="25"/>
      <c r="E58" s="26"/>
      <c r="F58" s="26">
        <v>5285700</v>
      </c>
      <c r="G58" s="26"/>
      <c r="H58" s="26">
        <v>5285700</v>
      </c>
      <c r="I58" s="6">
        <f t="shared" si="10"/>
        <v>5285700</v>
      </c>
      <c r="T58" s="7"/>
      <c r="U58" s="26"/>
      <c r="W58" s="8"/>
      <c r="BD58" s="26"/>
      <c r="BE58" s="26"/>
      <c r="BH58" s="26"/>
      <c r="BI58" s="26"/>
    </row>
    <row r="59" spans="1:62" s="6" customFormat="1" x14ac:dyDescent="0.3">
      <c r="A59" s="24"/>
      <c r="B59" s="16" t="s">
        <v>55</v>
      </c>
      <c r="C59" s="21"/>
      <c r="D59" s="25"/>
      <c r="E59" s="26"/>
      <c r="F59" s="26"/>
      <c r="G59" s="26"/>
      <c r="H59" s="26"/>
      <c r="I59" s="6">
        <f t="shared" si="10"/>
        <v>0</v>
      </c>
      <c r="T59" s="7"/>
      <c r="U59" s="26"/>
      <c r="W59" s="8"/>
      <c r="BD59" s="26"/>
      <c r="BE59" s="26"/>
      <c r="BH59" s="26"/>
      <c r="BI59" s="26"/>
    </row>
    <row r="60" spans="1:62" s="6" customFormat="1" x14ac:dyDescent="0.3">
      <c r="A60" s="24"/>
      <c r="B60" s="16" t="s">
        <v>56</v>
      </c>
      <c r="C60" s="21"/>
      <c r="D60" s="25"/>
      <c r="E60" s="26"/>
      <c r="F60" s="26">
        <v>1485600</v>
      </c>
      <c r="G60" s="26"/>
      <c r="H60" s="26">
        <v>1485600</v>
      </c>
      <c r="I60" s="6">
        <f t="shared" si="10"/>
        <v>1485600</v>
      </c>
      <c r="T60" s="7"/>
      <c r="U60" s="26"/>
      <c r="W60" s="8"/>
      <c r="BD60" s="26"/>
      <c r="BE60" s="26"/>
      <c r="BH60" s="26"/>
      <c r="BI60" s="26"/>
    </row>
    <row r="61" spans="1:62" s="6" customFormat="1" x14ac:dyDescent="0.3">
      <c r="A61" s="24"/>
      <c r="B61" s="16" t="s">
        <v>57</v>
      </c>
      <c r="C61" s="21"/>
      <c r="D61" s="25"/>
      <c r="E61" s="26"/>
      <c r="F61" s="26"/>
      <c r="G61" s="26"/>
      <c r="H61" s="26"/>
      <c r="T61" s="7"/>
      <c r="U61" s="26"/>
      <c r="W61" s="8"/>
      <c r="BD61" s="26"/>
      <c r="BE61" s="26"/>
      <c r="BH61" s="26"/>
      <c r="BI61" s="26"/>
    </row>
    <row r="62" spans="1:62" s="6" customFormat="1" x14ac:dyDescent="0.3">
      <c r="A62" s="24"/>
      <c r="B62" s="16" t="s">
        <v>58</v>
      </c>
      <c r="C62" s="21"/>
      <c r="D62" s="25"/>
      <c r="E62" s="26"/>
      <c r="F62" s="26"/>
      <c r="G62" s="26"/>
      <c r="H62" s="26"/>
      <c r="I62" s="6">
        <f t="shared" si="10"/>
        <v>0</v>
      </c>
      <c r="T62" s="7"/>
      <c r="U62" s="26"/>
      <c r="W62" s="8"/>
      <c r="BD62" s="26"/>
      <c r="BE62" s="26"/>
      <c r="BH62" s="26"/>
      <c r="BI62" s="26"/>
    </row>
    <row r="63" spans="1:62" s="6" customFormat="1" x14ac:dyDescent="0.3">
      <c r="A63" s="24"/>
      <c r="B63" s="16" t="s">
        <v>59</v>
      </c>
      <c r="C63" s="21"/>
      <c r="D63" s="25"/>
      <c r="E63" s="26"/>
      <c r="F63" s="26">
        <v>12000</v>
      </c>
      <c r="G63" s="26"/>
      <c r="H63" s="26">
        <v>12000</v>
      </c>
      <c r="I63" s="6">
        <f t="shared" si="10"/>
        <v>12000</v>
      </c>
      <c r="T63" s="7"/>
      <c r="U63" s="26"/>
      <c r="W63" s="8"/>
      <c r="BD63" s="26"/>
      <c r="BE63" s="26"/>
      <c r="BH63" s="26"/>
      <c r="BI63" s="26"/>
    </row>
    <row r="64" spans="1:62" s="6" customFormat="1" x14ac:dyDescent="0.3">
      <c r="A64" s="24"/>
      <c r="B64" s="16" t="s">
        <v>60</v>
      </c>
      <c r="C64" s="21"/>
      <c r="D64" s="25"/>
      <c r="E64" s="26"/>
      <c r="F64" s="26"/>
      <c r="G64" s="26"/>
      <c r="H64" s="26"/>
      <c r="I64" s="6">
        <f t="shared" si="10"/>
        <v>0</v>
      </c>
      <c r="T64" s="7"/>
      <c r="U64" s="26"/>
      <c r="W64" s="8"/>
      <c r="BD64" s="26"/>
      <c r="BE64" s="26"/>
      <c r="BH64" s="26"/>
      <c r="BI64" s="26"/>
    </row>
    <row r="65" spans="1:61" s="6" customFormat="1" x14ac:dyDescent="0.3">
      <c r="A65" s="24"/>
      <c r="B65" s="16" t="s">
        <v>61</v>
      </c>
      <c r="C65" s="21"/>
      <c r="D65" s="25"/>
      <c r="E65" s="26"/>
      <c r="F65" s="26"/>
      <c r="G65" s="26"/>
      <c r="H65" s="26"/>
      <c r="I65" s="6">
        <f t="shared" si="10"/>
        <v>0</v>
      </c>
      <c r="T65" s="7"/>
      <c r="U65" s="26"/>
      <c r="W65" s="8"/>
      <c r="BD65" s="26"/>
      <c r="BE65" s="26"/>
      <c r="BH65" s="26"/>
      <c r="BI65" s="26"/>
    </row>
    <row r="66" spans="1:61" s="6" customFormat="1" x14ac:dyDescent="0.3">
      <c r="A66" s="24"/>
      <c r="B66" s="16" t="s">
        <v>72</v>
      </c>
      <c r="C66" s="21"/>
      <c r="D66" s="25"/>
      <c r="E66" s="26"/>
      <c r="F66" s="26">
        <v>197250</v>
      </c>
      <c r="G66" s="26">
        <v>0</v>
      </c>
      <c r="H66" s="26">
        <v>197250</v>
      </c>
      <c r="I66" s="6">
        <f t="shared" ref="I66" si="11">SUM(G66:H66)</f>
        <v>197250</v>
      </c>
      <c r="T66" s="7"/>
      <c r="U66" s="26"/>
      <c r="W66" s="8"/>
      <c r="BD66" s="26"/>
      <c r="BE66" s="26"/>
      <c r="BH66" s="26"/>
      <c r="BI66" s="26"/>
    </row>
    <row r="67" spans="1:61" s="6" customFormat="1" x14ac:dyDescent="0.3">
      <c r="A67" s="24"/>
      <c r="B67" s="16" t="s">
        <v>73</v>
      </c>
      <c r="C67" s="21"/>
      <c r="D67" s="25"/>
      <c r="E67" s="26"/>
      <c r="F67" s="26"/>
      <c r="G67" s="26"/>
      <c r="H67" s="26"/>
      <c r="I67" s="6">
        <f t="shared" ref="I67" si="12">SUM(G67:H67)</f>
        <v>0</v>
      </c>
      <c r="T67" s="7"/>
      <c r="U67" s="26"/>
      <c r="W67" s="8"/>
      <c r="BD67" s="26"/>
      <c r="BE67" s="26"/>
      <c r="BH67" s="26"/>
      <c r="BI67" s="26"/>
    </row>
    <row r="68" spans="1:61" s="6" customFormat="1" x14ac:dyDescent="0.3">
      <c r="A68" s="24"/>
      <c r="B68" s="16" t="s">
        <v>74</v>
      </c>
      <c r="C68" s="21"/>
      <c r="D68" s="25"/>
      <c r="E68" s="26"/>
      <c r="F68" s="26"/>
      <c r="G68" s="26"/>
      <c r="H68" s="26"/>
      <c r="T68" s="7"/>
      <c r="U68" s="26"/>
      <c r="W68" s="8"/>
      <c r="BD68" s="26"/>
      <c r="BE68" s="26"/>
      <c r="BH68" s="26"/>
      <c r="BI68" s="26"/>
    </row>
    <row r="69" spans="1:61" s="6" customFormat="1" x14ac:dyDescent="0.3">
      <c r="A69" s="24"/>
      <c r="B69" s="16" t="s">
        <v>62</v>
      </c>
      <c r="C69" s="21"/>
      <c r="D69" s="25"/>
      <c r="E69" s="26"/>
      <c r="F69" s="26">
        <v>779000</v>
      </c>
      <c r="G69" s="26">
        <v>0</v>
      </c>
      <c r="H69" s="26">
        <v>779000</v>
      </c>
      <c r="I69" s="6">
        <f t="shared" si="10"/>
        <v>779000</v>
      </c>
      <c r="T69" s="7"/>
      <c r="U69" s="26"/>
      <c r="W69" s="8"/>
      <c r="BD69" s="26"/>
      <c r="BE69" s="26"/>
      <c r="BH69" s="26"/>
      <c r="BI69" s="26"/>
    </row>
    <row r="70" spans="1:61" s="6" customFormat="1" x14ac:dyDescent="0.3">
      <c r="A70" s="24"/>
      <c r="B70" s="16" t="s">
        <v>63</v>
      </c>
      <c r="C70" s="21"/>
      <c r="D70" s="25"/>
      <c r="E70" s="26"/>
      <c r="F70" s="26"/>
      <c r="G70" s="26"/>
      <c r="H70" s="26"/>
      <c r="I70" s="6">
        <f t="shared" si="10"/>
        <v>0</v>
      </c>
      <c r="T70" s="7"/>
      <c r="U70" s="26"/>
      <c r="W70" s="8"/>
      <c r="BD70" s="26"/>
      <c r="BE70" s="26"/>
      <c r="BH70" s="26"/>
      <c r="BI70" s="26"/>
    </row>
    <row r="71" spans="1:61" s="6" customFormat="1" x14ac:dyDescent="0.3">
      <c r="A71" s="24"/>
      <c r="B71" s="16" t="s">
        <v>64</v>
      </c>
      <c r="C71" s="21"/>
      <c r="D71" s="25"/>
      <c r="E71" s="26"/>
      <c r="F71" s="26">
        <v>373179</v>
      </c>
      <c r="G71" s="26">
        <v>0</v>
      </c>
      <c r="H71" s="26">
        <v>373179</v>
      </c>
      <c r="I71" s="6">
        <f t="shared" si="10"/>
        <v>373179</v>
      </c>
      <c r="T71" s="7"/>
      <c r="U71" s="26"/>
      <c r="W71" s="8"/>
      <c r="BD71" s="26"/>
      <c r="BE71" s="26"/>
      <c r="BH71" s="26"/>
      <c r="BI71" s="26"/>
    </row>
    <row r="72" spans="1:61" s="6" customFormat="1" x14ac:dyDescent="0.3">
      <c r="A72" s="24"/>
      <c r="B72" s="16" t="s">
        <v>65</v>
      </c>
      <c r="C72" s="21"/>
      <c r="D72" s="25"/>
      <c r="E72" s="26"/>
      <c r="F72" s="26">
        <v>59520</v>
      </c>
      <c r="G72" s="26">
        <v>0</v>
      </c>
      <c r="H72" s="26">
        <v>59520</v>
      </c>
      <c r="I72" s="6">
        <f t="shared" si="10"/>
        <v>59520</v>
      </c>
      <c r="T72" s="7"/>
      <c r="U72" s="26"/>
      <c r="W72" s="8"/>
      <c r="BD72" s="26"/>
      <c r="BE72" s="26"/>
      <c r="BH72" s="26"/>
      <c r="BI72" s="26"/>
    </row>
    <row r="73" spans="1:61" s="6" customFormat="1" x14ac:dyDescent="0.3">
      <c r="A73" s="24"/>
      <c r="B73" s="16" t="s">
        <v>66</v>
      </c>
      <c r="C73" s="21"/>
      <c r="D73" s="25"/>
      <c r="E73" s="26"/>
      <c r="F73" s="26">
        <v>22994</v>
      </c>
      <c r="G73" s="26">
        <v>0</v>
      </c>
      <c r="H73" s="26">
        <v>22994</v>
      </c>
      <c r="I73" s="6">
        <f t="shared" si="10"/>
        <v>22994</v>
      </c>
      <c r="T73" s="7"/>
      <c r="U73" s="26"/>
      <c r="W73" s="8"/>
      <c r="BD73" s="26"/>
      <c r="BE73" s="26"/>
      <c r="BH73" s="26"/>
      <c r="BI73" s="26"/>
    </row>
    <row r="74" spans="1:61" s="6" customFormat="1" x14ac:dyDescent="0.3">
      <c r="A74" s="24"/>
      <c r="B74" s="16" t="s">
        <v>67</v>
      </c>
      <c r="C74" s="21"/>
      <c r="D74" s="25"/>
      <c r="E74" s="26"/>
      <c r="F74" s="26">
        <v>220000</v>
      </c>
      <c r="G74" s="26">
        <v>0</v>
      </c>
      <c r="H74" s="26">
        <v>220000</v>
      </c>
      <c r="I74" s="6">
        <f t="shared" si="10"/>
        <v>220000</v>
      </c>
      <c r="T74" s="7"/>
      <c r="U74" s="26"/>
      <c r="W74" s="8"/>
      <c r="BD74" s="26"/>
      <c r="BE74" s="26"/>
      <c r="BH74" s="26"/>
      <c r="BI74" s="26"/>
    </row>
    <row r="75" spans="1:61" s="6" customFormat="1" x14ac:dyDescent="0.3">
      <c r="A75" s="24"/>
      <c r="B75" s="16" t="s">
        <v>68</v>
      </c>
      <c r="C75" s="21"/>
      <c r="D75" s="25"/>
      <c r="E75" s="26"/>
      <c r="F75" s="26"/>
      <c r="G75" s="26"/>
      <c r="H75" s="26"/>
      <c r="I75" s="6">
        <f t="shared" si="10"/>
        <v>0</v>
      </c>
      <c r="T75" s="7"/>
      <c r="U75" s="26"/>
      <c r="W75" s="8"/>
      <c r="BD75" s="26"/>
      <c r="BE75" s="26"/>
      <c r="BH75" s="26"/>
      <c r="BI75" s="26"/>
    </row>
    <row r="76" spans="1:61" s="6" customFormat="1" x14ac:dyDescent="0.3">
      <c r="A76" s="24"/>
      <c r="B76" s="16" t="s">
        <v>69</v>
      </c>
      <c r="C76" s="21"/>
      <c r="D76" s="25"/>
      <c r="E76" s="26"/>
      <c r="F76" s="26">
        <v>37400</v>
      </c>
      <c r="G76" s="26">
        <v>0</v>
      </c>
      <c r="H76" s="26">
        <v>37400</v>
      </c>
      <c r="I76" s="6">
        <f t="shared" si="10"/>
        <v>37400</v>
      </c>
      <c r="T76" s="7"/>
      <c r="U76" s="26"/>
      <c r="W76" s="8"/>
      <c r="BD76" s="26"/>
      <c r="BE76" s="26"/>
      <c r="BH76" s="26"/>
      <c r="BI76" s="26"/>
    </row>
    <row r="77" spans="1:61" s="6" customFormat="1" x14ac:dyDescent="0.3">
      <c r="A77" s="24"/>
      <c r="B77" s="16" t="s">
        <v>70</v>
      </c>
      <c r="C77" s="21"/>
      <c r="D77" s="25"/>
      <c r="E77" s="26"/>
      <c r="F77" s="26"/>
      <c r="G77" s="26"/>
      <c r="H77" s="26"/>
      <c r="I77" s="6">
        <f t="shared" si="10"/>
        <v>0</v>
      </c>
      <c r="T77" s="7"/>
      <c r="U77" s="26"/>
      <c r="W77" s="8"/>
      <c r="BD77" s="26"/>
      <c r="BE77" s="26"/>
      <c r="BH77" s="26"/>
      <c r="BI77" s="26"/>
    </row>
    <row r="78" spans="1:61" s="6" customFormat="1" x14ac:dyDescent="0.3">
      <c r="A78" s="24"/>
      <c r="B78" s="16" t="s">
        <v>93</v>
      </c>
      <c r="C78" s="21"/>
      <c r="D78" s="25"/>
      <c r="E78" s="26"/>
      <c r="F78" s="26">
        <v>9972</v>
      </c>
      <c r="G78" s="26"/>
      <c r="H78" s="26">
        <v>9972</v>
      </c>
      <c r="I78" s="6">
        <f t="shared" si="10"/>
        <v>9972</v>
      </c>
      <c r="T78" s="7"/>
      <c r="U78" s="26"/>
      <c r="W78" s="8"/>
      <c r="BD78" s="26"/>
      <c r="BE78" s="26"/>
      <c r="BH78" s="26"/>
      <c r="BI78" s="26"/>
    </row>
    <row r="79" spans="1:61" s="6" customFormat="1" x14ac:dyDescent="0.3">
      <c r="A79" s="24"/>
      <c r="B79" s="16" t="s">
        <v>460</v>
      </c>
      <c r="C79" s="21"/>
      <c r="D79" s="25"/>
      <c r="E79" s="26"/>
      <c r="F79" s="26"/>
      <c r="G79" s="26"/>
      <c r="H79" s="26"/>
      <c r="I79" s="6">
        <f t="shared" si="10"/>
        <v>0</v>
      </c>
      <c r="T79" s="7"/>
      <c r="U79" s="26"/>
      <c r="W79" s="8"/>
      <c r="BD79" s="26"/>
      <c r="BE79" s="26"/>
      <c r="BH79" s="26"/>
      <c r="BI79" s="26"/>
    </row>
    <row r="80" spans="1:61" s="6" customFormat="1" x14ac:dyDescent="0.3">
      <c r="A80" s="24"/>
      <c r="B80" s="16" t="s">
        <v>461</v>
      </c>
      <c r="C80" s="21"/>
      <c r="D80" s="25"/>
      <c r="E80" s="26"/>
      <c r="F80" s="26"/>
      <c r="G80" s="26"/>
      <c r="H80" s="26"/>
      <c r="I80" s="6">
        <f t="shared" si="10"/>
        <v>0</v>
      </c>
      <c r="T80" s="7"/>
      <c r="U80" s="26"/>
      <c r="W80" s="8"/>
      <c r="BD80" s="26"/>
      <c r="BE80" s="26"/>
      <c r="BH80" s="26"/>
      <c r="BI80" s="26"/>
    </row>
    <row r="81" spans="1:62" s="6" customFormat="1" x14ac:dyDescent="0.3">
      <c r="A81" s="24"/>
      <c r="B81" s="16" t="s">
        <v>94</v>
      </c>
      <c r="C81" s="21"/>
      <c r="D81" s="25"/>
      <c r="E81" s="26"/>
      <c r="F81" s="26"/>
      <c r="G81" s="26"/>
      <c r="H81" s="26"/>
      <c r="I81" s="6">
        <f t="shared" si="10"/>
        <v>0</v>
      </c>
      <c r="T81" s="7"/>
      <c r="U81" s="26"/>
      <c r="W81" s="8"/>
      <c r="BD81" s="26"/>
      <c r="BE81" s="26"/>
      <c r="BH81" s="26"/>
      <c r="BI81" s="26"/>
    </row>
    <row r="82" spans="1:62" s="6" customFormat="1" x14ac:dyDescent="0.3">
      <c r="A82" s="24"/>
      <c r="B82" s="16" t="s">
        <v>95</v>
      </c>
      <c r="C82" s="21"/>
      <c r="D82" s="25"/>
      <c r="E82" s="26"/>
      <c r="F82" s="26">
        <v>99720</v>
      </c>
      <c r="G82" s="26"/>
      <c r="H82" s="26">
        <v>99720</v>
      </c>
      <c r="I82" s="6">
        <f t="shared" si="10"/>
        <v>99720</v>
      </c>
      <c r="T82" s="7"/>
      <c r="U82" s="26"/>
      <c r="W82" s="8"/>
      <c r="BD82" s="26"/>
      <c r="BE82" s="26"/>
      <c r="BH82" s="26"/>
      <c r="BI82" s="26"/>
    </row>
    <row r="83" spans="1:62" s="6" customFormat="1" x14ac:dyDescent="0.3">
      <c r="A83" s="24"/>
      <c r="B83" s="16" t="s">
        <v>462</v>
      </c>
      <c r="C83" s="21"/>
      <c r="D83" s="25"/>
      <c r="E83" s="26"/>
      <c r="F83" s="26"/>
      <c r="G83" s="26"/>
      <c r="H83" s="26"/>
      <c r="I83" s="6">
        <f t="shared" si="10"/>
        <v>0</v>
      </c>
      <c r="T83" s="7"/>
      <c r="U83" s="26"/>
      <c r="W83" s="8"/>
      <c r="BD83" s="26"/>
      <c r="BE83" s="26"/>
      <c r="BH83" s="26"/>
      <c r="BI83" s="26"/>
    </row>
    <row r="84" spans="1:62" s="6" customFormat="1" x14ac:dyDescent="0.3">
      <c r="A84" s="13"/>
      <c r="B84" s="36" t="s">
        <v>96</v>
      </c>
      <c r="C84" s="34"/>
      <c r="D84" s="37"/>
      <c r="E84" s="38"/>
      <c r="F84" s="38"/>
      <c r="G84" s="38"/>
      <c r="H84" s="38"/>
      <c r="I84" s="6">
        <f t="shared" si="10"/>
        <v>0</v>
      </c>
      <c r="T84" s="7"/>
      <c r="U84" s="26"/>
      <c r="W84" s="8"/>
      <c r="BD84" s="26"/>
      <c r="BE84" s="26"/>
      <c r="BH84" s="26"/>
      <c r="BI84" s="26"/>
    </row>
    <row r="85" spans="1:62" s="6" customFormat="1" x14ac:dyDescent="0.3">
      <c r="A85" s="40"/>
      <c r="B85" s="41" t="s">
        <v>17</v>
      </c>
      <c r="C85" s="12"/>
      <c r="D85" s="28">
        <f>SUM(D55:D57)</f>
        <v>21178240</v>
      </c>
      <c r="E85" s="28">
        <f>SUM(E56:E84)</f>
        <v>0</v>
      </c>
      <c r="F85" s="28">
        <f>SUM(F56:F82)</f>
        <v>13092150</v>
      </c>
      <c r="G85" s="28">
        <f>SUM(G56:G84)</f>
        <v>0</v>
      </c>
      <c r="H85" s="28">
        <f>SUM(H56:H82)</f>
        <v>13092150</v>
      </c>
      <c r="I85" s="6">
        <f>SUM(I9:I77)</f>
        <v>23701364.82</v>
      </c>
      <c r="T85" s="7">
        <f>SUM(G85:S85)</f>
        <v>36793514.82</v>
      </c>
      <c r="U85" s="28">
        <f>SUM(U54:U57)</f>
        <v>2161299</v>
      </c>
      <c r="W85" s="8">
        <f>SUM(V54:V57)</f>
        <v>11180929</v>
      </c>
      <c r="BD85" s="28">
        <f>SUM(BD56:BD57)</f>
        <v>0</v>
      </c>
      <c r="BE85" s="28">
        <f>SUM(BE54:BE57)</f>
        <v>4322598</v>
      </c>
      <c r="BF85" s="6">
        <f t="shared" ref="BF85:BF86" si="13">SUM(BD85:BE85)</f>
        <v>4322598</v>
      </c>
      <c r="BH85" s="28">
        <f>SUM(BH56:BH57)</f>
        <v>0</v>
      </c>
      <c r="BI85" s="28">
        <f>SUM(BI54:BI57)</f>
        <v>4322598</v>
      </c>
      <c r="BJ85" s="6">
        <f t="shared" ref="BJ85:BJ86" si="14">SUM(BH85:BI85)</f>
        <v>4322598</v>
      </c>
    </row>
    <row r="86" spans="1:62" s="6" customFormat="1" ht="27" customHeight="1" x14ac:dyDescent="0.3">
      <c r="A86" s="42"/>
      <c r="B86" s="43" t="s">
        <v>71</v>
      </c>
      <c r="C86" s="44"/>
      <c r="D86" s="45">
        <f>SUM(D13,D26:D27,D30,D37,D53,D85)</f>
        <v>43000000</v>
      </c>
      <c r="E86" s="45">
        <f>SUM(E85,E13,E26,E30,E37,E39,E53)</f>
        <v>1763584.17</v>
      </c>
      <c r="F86" s="45">
        <f>SUM(F13,F26,F30,F33,F37,F39,F53,F85)</f>
        <v>23811056.82</v>
      </c>
      <c r="G86" s="45">
        <f>SUM(G85,G13,G26,G30,G37,G39,G53)</f>
        <v>1763584.17</v>
      </c>
      <c r="H86" s="45">
        <f>SUM(H13,H26,H30,H33,H37,H39,H53,H85)</f>
        <v>22047472.649999999</v>
      </c>
      <c r="I86" s="6">
        <f>SUM(I9:I85)</f>
        <v>47512421.640000001</v>
      </c>
      <c r="T86" s="7">
        <f>SUM(T9:T57)</f>
        <v>41175605.460000001</v>
      </c>
      <c r="U86" s="45">
        <f>SUM(U13,U26,U30,U33,U37,U39,U53,U85)</f>
        <v>5255542.96</v>
      </c>
      <c r="V86" s="6">
        <f>SUM(V9:V85)</f>
        <v>36109925.340000004</v>
      </c>
      <c r="W86" s="8">
        <f>SUM(T86+U86)</f>
        <v>46431148.420000002</v>
      </c>
      <c r="BD86" s="45">
        <f>SUM(BD13,BD26,BD30,BD33,BD37,BD39,BD53,BD85)</f>
        <v>1735327.3299999998</v>
      </c>
      <c r="BE86" s="45">
        <f>SUM(BE13,BE26,BE30,BE33,BE37,BE39,BE53,BE85)</f>
        <v>8617516.6400000006</v>
      </c>
      <c r="BF86" s="6">
        <f t="shared" si="13"/>
        <v>10352843.970000001</v>
      </c>
      <c r="BH86" s="45">
        <f>SUM(BH13,BH26,BH30,BH33,BH37,BH39,BH53,BH85)</f>
        <v>1735327.3299999998</v>
      </c>
      <c r="BI86" s="45">
        <f>SUM(BI13,BI26,BI30,BI33,BI37,BI39,BI53,BI85)</f>
        <v>8617516.6400000006</v>
      </c>
      <c r="BJ86" s="6">
        <f t="shared" si="14"/>
        <v>10352843.970000001</v>
      </c>
    </row>
    <row r="89" spans="1:62" x14ac:dyDescent="0.3">
      <c r="F89" s="75"/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showGridLines="0" topLeftCell="B1" workbookViewId="0">
      <selection activeCell="D19" sqref="D19"/>
    </sheetView>
  </sheetViews>
  <sheetFormatPr defaultRowHeight="18.75" x14ac:dyDescent="0.3"/>
  <cols>
    <col min="1" max="1" width="0" style="4" hidden="1" customWidth="1"/>
    <col min="2" max="2" width="13.5" style="4" customWidth="1"/>
    <col min="3" max="3" width="15.75" style="4" customWidth="1"/>
    <col min="4" max="4" width="13.625" style="4" customWidth="1"/>
    <col min="5" max="5" width="6.375" style="4" customWidth="1"/>
    <col min="6" max="6" width="10.125" style="4" customWidth="1"/>
    <col min="7" max="7" width="27.875" style="4" customWidth="1"/>
    <col min="8" max="8" width="30.875" style="4" customWidth="1"/>
    <col min="9" max="9" width="15.5" style="4" customWidth="1"/>
    <col min="10" max="10" width="0" style="4" hidden="1" customWidth="1"/>
    <col min="11" max="16384" width="9" style="4"/>
  </cols>
  <sheetData>
    <row r="1" spans="2:9" ht="15.75" customHeight="1" x14ac:dyDescent="0.3">
      <c r="B1" s="185"/>
      <c r="C1" s="186"/>
      <c r="D1" s="186"/>
      <c r="E1" s="186"/>
    </row>
    <row r="2" spans="2:9" ht="19.899999999999999" customHeight="1" x14ac:dyDescent="0.3">
      <c r="B2" s="187" t="s">
        <v>18</v>
      </c>
      <c r="C2" s="186"/>
      <c r="D2" s="186"/>
      <c r="E2" s="186"/>
      <c r="F2" s="186"/>
      <c r="G2" s="186"/>
      <c r="H2" s="186"/>
      <c r="I2" s="186"/>
    </row>
    <row r="3" spans="2:9" ht="2.1" customHeight="1" x14ac:dyDescent="0.3"/>
    <row r="4" spans="2:9" ht="18" customHeight="1" x14ac:dyDescent="0.3">
      <c r="B4" s="187" t="s">
        <v>84</v>
      </c>
      <c r="C4" s="186"/>
      <c r="D4" s="186"/>
      <c r="E4" s="186"/>
      <c r="F4" s="186"/>
      <c r="G4" s="186"/>
      <c r="H4" s="186"/>
      <c r="I4" s="186"/>
    </row>
    <row r="5" spans="2:9" ht="1.35" customHeight="1" x14ac:dyDescent="0.3"/>
    <row r="6" spans="2:9" ht="18" customHeight="1" x14ac:dyDescent="0.3">
      <c r="B6" s="187" t="s">
        <v>465</v>
      </c>
      <c r="C6" s="186"/>
      <c r="D6" s="186"/>
      <c r="E6" s="186"/>
      <c r="F6" s="186"/>
      <c r="G6" s="186"/>
      <c r="H6" s="186"/>
      <c r="I6" s="186"/>
    </row>
    <row r="7" spans="2:9" ht="15.95" customHeight="1" x14ac:dyDescent="0.3">
      <c r="B7" s="188"/>
      <c r="C7" s="186"/>
      <c r="D7" s="186"/>
      <c r="E7" s="186"/>
      <c r="F7" s="186"/>
    </row>
    <row r="8" spans="2:9" x14ac:dyDescent="0.3">
      <c r="B8" s="5" t="s">
        <v>85</v>
      </c>
      <c r="C8" s="5" t="s">
        <v>86</v>
      </c>
      <c r="D8" s="5" t="s">
        <v>87</v>
      </c>
      <c r="E8" s="183" t="s">
        <v>88</v>
      </c>
      <c r="F8" s="184"/>
      <c r="G8" s="5" t="s">
        <v>89</v>
      </c>
      <c r="H8" s="5" t="s">
        <v>90</v>
      </c>
      <c r="I8" s="5" t="s">
        <v>75</v>
      </c>
    </row>
    <row r="9" spans="2:9" ht="42" customHeight="1" x14ac:dyDescent="0.3">
      <c r="B9" s="1" t="s">
        <v>82</v>
      </c>
      <c r="C9" s="1" t="s">
        <v>76</v>
      </c>
      <c r="D9" s="1" t="s">
        <v>78</v>
      </c>
      <c r="E9" s="189" t="s">
        <v>15</v>
      </c>
      <c r="F9" s="190"/>
      <c r="G9" s="1" t="s">
        <v>83</v>
      </c>
      <c r="H9" s="1"/>
      <c r="I9" s="2">
        <v>145060</v>
      </c>
    </row>
    <row r="10" spans="2:9" ht="36.75" customHeight="1" x14ac:dyDescent="0.3">
      <c r="B10" s="1" t="s">
        <v>82</v>
      </c>
      <c r="C10" s="1" t="s">
        <v>76</v>
      </c>
      <c r="D10" s="1" t="s">
        <v>79</v>
      </c>
      <c r="E10" s="189" t="s">
        <v>15</v>
      </c>
      <c r="F10" s="190"/>
      <c r="G10" s="1" t="s">
        <v>83</v>
      </c>
      <c r="H10" s="1"/>
      <c r="I10" s="2">
        <v>75468</v>
      </c>
    </row>
    <row r="11" spans="2:9" ht="54.75" customHeight="1" x14ac:dyDescent="0.3">
      <c r="B11" s="1" t="s">
        <v>82</v>
      </c>
      <c r="C11" s="1" t="s">
        <v>77</v>
      </c>
      <c r="D11" s="1" t="s">
        <v>80</v>
      </c>
      <c r="E11" s="189" t="s">
        <v>15</v>
      </c>
      <c r="F11" s="190"/>
      <c r="G11" s="1" t="s">
        <v>83</v>
      </c>
      <c r="H11" s="1"/>
      <c r="I11" s="2">
        <v>36593</v>
      </c>
    </row>
    <row r="12" spans="2:9" ht="37.5" x14ac:dyDescent="0.3">
      <c r="B12" s="1" t="s">
        <v>82</v>
      </c>
      <c r="C12" s="1" t="s">
        <v>77</v>
      </c>
      <c r="D12" s="1" t="s">
        <v>81</v>
      </c>
      <c r="E12" s="189" t="s">
        <v>16</v>
      </c>
      <c r="F12" s="190"/>
      <c r="G12" s="1" t="s">
        <v>91</v>
      </c>
      <c r="H12" s="1" t="s">
        <v>92</v>
      </c>
      <c r="I12" s="2">
        <v>734000</v>
      </c>
    </row>
    <row r="13" spans="2:9" ht="17.100000000000001" customHeight="1" x14ac:dyDescent="0.3">
      <c r="B13" s="191" t="s">
        <v>17</v>
      </c>
      <c r="C13" s="192"/>
      <c r="D13" s="192"/>
      <c r="E13" s="192"/>
      <c r="F13" s="192"/>
      <c r="G13" s="192"/>
      <c r="H13" s="190"/>
      <c r="I13" s="3">
        <f>SUM(I9:I12)</f>
        <v>991121</v>
      </c>
    </row>
  </sheetData>
  <mergeCells count="11">
    <mergeCell ref="E9:F9"/>
    <mergeCell ref="E10:F10"/>
    <mergeCell ref="E11:F11"/>
    <mergeCell ref="E12:F12"/>
    <mergeCell ref="B13:H13"/>
    <mergeCell ref="E8:F8"/>
    <mergeCell ref="B1:E1"/>
    <mergeCell ref="B2:I2"/>
    <mergeCell ref="B4:I4"/>
    <mergeCell ref="B6:I6"/>
    <mergeCell ref="B7:F7"/>
  </mergeCells>
  <pageMargins left="0.23622047244094491" right="0.19685039370078741" top="0.23622047244094491" bottom="0.15748031496062992" header="0.27559055118110237" footer="0.2362204724409449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showGridLines="0" topLeftCell="A28" zoomScale="145" zoomScaleNormal="145" workbookViewId="0">
      <selection activeCell="E37" sqref="E37"/>
    </sheetView>
  </sheetViews>
  <sheetFormatPr defaultRowHeight="13.5" x14ac:dyDescent="0.25"/>
  <cols>
    <col min="1" max="1" width="8.25" style="68" customWidth="1"/>
    <col min="2" max="2" width="1.75" style="68" customWidth="1"/>
    <col min="3" max="3" width="2.875" style="68" customWidth="1"/>
    <col min="4" max="4" width="0.375" style="68" customWidth="1"/>
    <col min="5" max="5" width="18.625" style="68" customWidth="1"/>
    <col min="6" max="6" width="1.875" style="68" customWidth="1"/>
    <col min="7" max="7" width="3.75" style="68" customWidth="1"/>
    <col min="8" max="8" width="4.125" style="68" customWidth="1"/>
    <col min="9" max="9" width="3.75" style="68" customWidth="1"/>
    <col min="10" max="11" width="7.625" style="68" customWidth="1"/>
    <col min="12" max="12" width="8.25" style="68" customWidth="1"/>
    <col min="13" max="13" width="8.5" style="68" customWidth="1"/>
    <col min="14" max="14" width="8.125" style="68" customWidth="1"/>
    <col min="15" max="15" width="7.25" style="68" customWidth="1"/>
    <col min="16" max="20" width="8.5" style="68" customWidth="1"/>
    <col min="21" max="21" width="0" style="68" hidden="1" customWidth="1"/>
    <col min="22" max="16384" width="9" style="68"/>
  </cols>
  <sheetData>
    <row r="1" spans="1:20" ht="8.25" customHeight="1" x14ac:dyDescent="0.25">
      <c r="A1" s="220"/>
      <c r="B1" s="220"/>
      <c r="C1" s="220"/>
      <c r="D1" s="220"/>
      <c r="E1" s="220"/>
      <c r="F1" s="220"/>
    </row>
    <row r="2" spans="1:20" s="55" customFormat="1" ht="14.25" customHeight="1" x14ac:dyDescent="0.2">
      <c r="A2" s="221" t="s">
        <v>18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</row>
    <row r="3" spans="1:20" s="55" customFormat="1" ht="14.25" customHeight="1" x14ac:dyDescent="0.2">
      <c r="A3" s="221" t="s">
        <v>458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</row>
    <row r="4" spans="1:20" s="55" customFormat="1" ht="14.25" customHeight="1" x14ac:dyDescent="0.2">
      <c r="A4" s="221" t="s">
        <v>535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</row>
    <row r="5" spans="1:20" ht="3.2" customHeight="1" x14ac:dyDescent="0.25"/>
    <row r="6" spans="1:20" ht="15" customHeight="1" x14ac:dyDescent="0.25">
      <c r="A6" s="101"/>
      <c r="B6" s="101"/>
      <c r="C6" s="101"/>
      <c r="D6" s="101"/>
      <c r="E6" s="101"/>
      <c r="F6" s="101"/>
      <c r="G6" s="222" t="s">
        <v>267</v>
      </c>
      <c r="H6" s="222"/>
      <c r="I6" s="223"/>
      <c r="J6" s="226" t="s">
        <v>76</v>
      </c>
      <c r="K6" s="227"/>
      <c r="L6" s="226" t="s">
        <v>263</v>
      </c>
      <c r="M6" s="229"/>
      <c r="N6" s="226" t="s">
        <v>77</v>
      </c>
      <c r="O6" s="227"/>
      <c r="P6" s="226" t="s">
        <v>264</v>
      </c>
      <c r="Q6" s="226" t="s">
        <v>265</v>
      </c>
      <c r="R6" s="227"/>
      <c r="S6" s="226" t="s">
        <v>266</v>
      </c>
      <c r="T6" s="233" t="s">
        <v>17</v>
      </c>
    </row>
    <row r="7" spans="1:20" ht="32.25" customHeight="1" x14ac:dyDescent="0.25">
      <c r="A7" s="102"/>
      <c r="B7" s="102"/>
      <c r="C7" s="102"/>
      <c r="D7" s="102"/>
      <c r="E7" s="102"/>
      <c r="F7" s="102"/>
      <c r="G7" s="224"/>
      <c r="H7" s="224"/>
      <c r="I7" s="225"/>
      <c r="J7" s="214"/>
      <c r="K7" s="228"/>
      <c r="L7" s="214"/>
      <c r="M7" s="230"/>
      <c r="N7" s="214"/>
      <c r="O7" s="228"/>
      <c r="P7" s="231"/>
      <c r="Q7" s="214"/>
      <c r="R7" s="228"/>
      <c r="S7" s="231"/>
      <c r="T7" s="232"/>
    </row>
    <row r="8" spans="1:20" x14ac:dyDescent="0.25">
      <c r="A8" s="102"/>
      <c r="B8" s="102"/>
      <c r="C8" s="102"/>
      <c r="D8" s="102"/>
      <c r="E8" s="102"/>
      <c r="F8" s="102"/>
      <c r="G8" s="224"/>
      <c r="H8" s="224"/>
      <c r="I8" s="225"/>
      <c r="J8" s="235" t="s">
        <v>268</v>
      </c>
      <c r="K8" s="236"/>
      <c r="L8" s="235" t="s">
        <v>269</v>
      </c>
      <c r="M8" s="237"/>
      <c r="N8" s="235" t="s">
        <v>270</v>
      </c>
      <c r="O8" s="236"/>
      <c r="P8" s="67" t="s">
        <v>271</v>
      </c>
      <c r="Q8" s="235" t="s">
        <v>272</v>
      </c>
      <c r="R8" s="236"/>
      <c r="S8" s="67" t="s">
        <v>273</v>
      </c>
      <c r="T8" s="232"/>
    </row>
    <row r="9" spans="1:20" ht="16.5" customHeight="1" x14ac:dyDescent="0.25">
      <c r="A9" s="102"/>
      <c r="B9" s="102"/>
      <c r="C9" s="102"/>
      <c r="D9" s="102"/>
      <c r="E9" s="102"/>
      <c r="F9" s="102"/>
      <c r="G9" s="224"/>
      <c r="H9" s="224"/>
      <c r="I9" s="225"/>
      <c r="J9" s="212" t="s">
        <v>78</v>
      </c>
      <c r="K9" s="212" t="s">
        <v>79</v>
      </c>
      <c r="L9" s="212" t="s">
        <v>274</v>
      </c>
      <c r="M9" s="212" t="s">
        <v>275</v>
      </c>
      <c r="N9" s="212" t="s">
        <v>80</v>
      </c>
      <c r="O9" s="212" t="s">
        <v>81</v>
      </c>
      <c r="P9" s="212" t="s">
        <v>276</v>
      </c>
      <c r="Q9" s="212" t="s">
        <v>277</v>
      </c>
      <c r="R9" s="212" t="s">
        <v>278</v>
      </c>
      <c r="S9" s="212" t="s">
        <v>154</v>
      </c>
      <c r="T9" s="232"/>
    </row>
    <row r="10" spans="1:20" x14ac:dyDescent="0.25">
      <c r="A10" s="102"/>
      <c r="B10" s="102"/>
      <c r="C10" s="102"/>
      <c r="D10" s="102"/>
      <c r="E10" s="102"/>
      <c r="F10" s="102"/>
      <c r="G10" s="102"/>
      <c r="H10" s="102"/>
      <c r="I10" s="102"/>
      <c r="J10" s="213"/>
      <c r="K10" s="232"/>
      <c r="L10" s="213"/>
      <c r="M10" s="213"/>
      <c r="N10" s="232"/>
      <c r="O10" s="232"/>
      <c r="P10" s="232"/>
      <c r="Q10" s="232"/>
      <c r="R10" s="232"/>
      <c r="S10" s="232"/>
      <c r="T10" s="232"/>
    </row>
    <row r="11" spans="1:20" x14ac:dyDescent="0.25">
      <c r="A11" s="215"/>
      <c r="B11" s="215"/>
      <c r="C11" s="102"/>
      <c r="D11" s="102"/>
      <c r="E11" s="102"/>
      <c r="F11" s="102"/>
      <c r="G11" s="102"/>
      <c r="H11" s="102"/>
      <c r="I11" s="102"/>
      <c r="J11" s="213"/>
      <c r="K11" s="232"/>
      <c r="L11" s="213"/>
      <c r="M11" s="213"/>
      <c r="N11" s="232"/>
      <c r="O11" s="232"/>
      <c r="P11" s="232"/>
      <c r="Q11" s="232"/>
      <c r="R11" s="232"/>
      <c r="S11" s="232"/>
      <c r="T11" s="232"/>
    </row>
    <row r="12" spans="1:20" x14ac:dyDescent="0.25">
      <c r="A12" s="102"/>
      <c r="B12" s="102"/>
      <c r="C12" s="102"/>
      <c r="D12" s="102"/>
      <c r="E12" s="102"/>
      <c r="F12" s="102"/>
      <c r="G12" s="102"/>
      <c r="H12" s="102"/>
      <c r="I12" s="102"/>
      <c r="J12" s="214"/>
      <c r="K12" s="231"/>
      <c r="L12" s="214"/>
      <c r="M12" s="214"/>
      <c r="N12" s="231"/>
      <c r="O12" s="231"/>
      <c r="P12" s="231"/>
      <c r="Q12" s="231"/>
      <c r="R12" s="231"/>
      <c r="S12" s="231"/>
      <c r="T12" s="232"/>
    </row>
    <row r="13" spans="1:20" ht="22.5" customHeight="1" x14ac:dyDescent="0.25">
      <c r="A13" s="216" t="s">
        <v>431</v>
      </c>
      <c r="B13" s="216"/>
      <c r="C13" s="216"/>
      <c r="D13" s="103"/>
      <c r="E13" s="103"/>
      <c r="F13" s="103"/>
      <c r="G13" s="103"/>
      <c r="H13" s="103"/>
      <c r="I13" s="103"/>
      <c r="J13" s="50" t="s">
        <v>279</v>
      </c>
      <c r="K13" s="50" t="s">
        <v>280</v>
      </c>
      <c r="L13" s="50" t="s">
        <v>281</v>
      </c>
      <c r="M13" s="50" t="s">
        <v>282</v>
      </c>
      <c r="N13" s="50" t="s">
        <v>283</v>
      </c>
      <c r="O13" s="50" t="s">
        <v>284</v>
      </c>
      <c r="P13" s="50" t="s">
        <v>285</v>
      </c>
      <c r="Q13" s="50" t="s">
        <v>286</v>
      </c>
      <c r="R13" s="50" t="s">
        <v>287</v>
      </c>
      <c r="S13" s="50" t="s">
        <v>288</v>
      </c>
      <c r="T13" s="234"/>
    </row>
    <row r="14" spans="1:20" x14ac:dyDescent="0.25">
      <c r="A14" s="195" t="s">
        <v>154</v>
      </c>
      <c r="B14" s="217" t="s">
        <v>289</v>
      </c>
      <c r="C14" s="198"/>
      <c r="D14" s="52" t="s">
        <v>177</v>
      </c>
      <c r="E14" s="104" t="s">
        <v>290</v>
      </c>
      <c r="F14" s="218" t="s">
        <v>291</v>
      </c>
      <c r="G14" s="219"/>
      <c r="H14" s="202" t="s">
        <v>82</v>
      </c>
      <c r="I14" s="203"/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5511</v>
      </c>
      <c r="T14" s="51">
        <f>SUM(J14:S14)</f>
        <v>5511</v>
      </c>
    </row>
    <row r="15" spans="1:20" x14ac:dyDescent="0.25">
      <c r="A15" s="209"/>
      <c r="B15" s="210"/>
      <c r="C15" s="211"/>
      <c r="D15" s="52" t="s">
        <v>177</v>
      </c>
      <c r="E15" s="104" t="s">
        <v>292</v>
      </c>
      <c r="F15" s="200" t="s">
        <v>293</v>
      </c>
      <c r="G15" s="201"/>
      <c r="H15" s="202" t="s">
        <v>82</v>
      </c>
      <c r="I15" s="203"/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862100</v>
      </c>
      <c r="T15" s="51">
        <f t="shared" ref="T15:T20" si="0">SUM(J15:S15)</f>
        <v>862100</v>
      </c>
    </row>
    <row r="16" spans="1:20" x14ac:dyDescent="0.25">
      <c r="A16" s="209"/>
      <c r="B16" s="210"/>
      <c r="C16" s="211"/>
      <c r="D16" s="52" t="s">
        <v>177</v>
      </c>
      <c r="E16" s="104" t="s">
        <v>294</v>
      </c>
      <c r="F16" s="200" t="s">
        <v>295</v>
      </c>
      <c r="G16" s="201"/>
      <c r="H16" s="202" t="s">
        <v>82</v>
      </c>
      <c r="I16" s="203"/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252800</v>
      </c>
      <c r="T16" s="51">
        <f t="shared" si="0"/>
        <v>252800</v>
      </c>
    </row>
    <row r="17" spans="1:22" x14ac:dyDescent="0.25">
      <c r="A17" s="209"/>
      <c r="B17" s="210"/>
      <c r="C17" s="211"/>
      <c r="D17" s="52" t="s">
        <v>177</v>
      </c>
      <c r="E17" s="104" t="s">
        <v>296</v>
      </c>
      <c r="F17" s="200" t="s">
        <v>297</v>
      </c>
      <c r="G17" s="201"/>
      <c r="H17" s="202" t="s">
        <v>82</v>
      </c>
      <c r="I17" s="203"/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2000</v>
      </c>
      <c r="T17" s="51">
        <f t="shared" si="0"/>
        <v>2000</v>
      </c>
    </row>
    <row r="18" spans="1:22" x14ac:dyDescent="0.25">
      <c r="A18" s="209"/>
      <c r="B18" s="210"/>
      <c r="C18" s="211"/>
      <c r="D18" s="52" t="s">
        <v>177</v>
      </c>
      <c r="E18" s="104" t="s">
        <v>298</v>
      </c>
      <c r="F18" s="200" t="s">
        <v>299</v>
      </c>
      <c r="G18" s="201"/>
      <c r="H18" s="202" t="s">
        <v>82</v>
      </c>
      <c r="I18" s="203"/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f t="shared" si="0"/>
        <v>0</v>
      </c>
    </row>
    <row r="19" spans="1:22" x14ac:dyDescent="0.25">
      <c r="A19" s="209"/>
      <c r="B19" s="210"/>
      <c r="C19" s="211"/>
      <c r="D19" s="52" t="s">
        <v>177</v>
      </c>
      <c r="E19" s="104" t="s">
        <v>300</v>
      </c>
      <c r="F19" s="200" t="s">
        <v>301</v>
      </c>
      <c r="G19" s="201"/>
      <c r="H19" s="202" t="s">
        <v>82</v>
      </c>
      <c r="I19" s="203"/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f t="shared" si="0"/>
        <v>0</v>
      </c>
    </row>
    <row r="20" spans="1:22" ht="14.25" customHeight="1" x14ac:dyDescent="0.25">
      <c r="A20" s="209"/>
      <c r="B20" s="210"/>
      <c r="C20" s="211"/>
      <c r="D20" s="52" t="s">
        <v>177</v>
      </c>
      <c r="E20" s="104" t="s">
        <v>302</v>
      </c>
      <c r="F20" s="200" t="s">
        <v>303</v>
      </c>
      <c r="G20" s="201"/>
      <c r="H20" s="202" t="s">
        <v>82</v>
      </c>
      <c r="I20" s="203"/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f t="shared" si="0"/>
        <v>0</v>
      </c>
    </row>
    <row r="21" spans="1:22" s="54" customFormat="1" x14ac:dyDescent="0.25">
      <c r="A21" s="196"/>
      <c r="B21" s="199"/>
      <c r="C21" s="199"/>
      <c r="D21" s="204" t="s">
        <v>304</v>
      </c>
      <c r="E21" s="194"/>
      <c r="F21" s="194"/>
      <c r="G21" s="194"/>
      <c r="H21" s="194"/>
      <c r="I21" s="194"/>
      <c r="J21" s="53">
        <f>SUM(J14:J20)</f>
        <v>0</v>
      </c>
      <c r="K21" s="53">
        <f t="shared" ref="K21:T21" si="1">SUM(K14:K20)</f>
        <v>0</v>
      </c>
      <c r="L21" s="53">
        <f t="shared" si="1"/>
        <v>0</v>
      </c>
      <c r="M21" s="53">
        <f t="shared" si="1"/>
        <v>0</v>
      </c>
      <c r="N21" s="53">
        <f t="shared" si="1"/>
        <v>0</v>
      </c>
      <c r="O21" s="53">
        <f t="shared" si="1"/>
        <v>0</v>
      </c>
      <c r="P21" s="53">
        <f t="shared" si="1"/>
        <v>0</v>
      </c>
      <c r="Q21" s="53">
        <f t="shared" si="1"/>
        <v>0</v>
      </c>
      <c r="R21" s="53">
        <f t="shared" si="1"/>
        <v>0</v>
      </c>
      <c r="S21" s="53">
        <f t="shared" si="1"/>
        <v>1122411</v>
      </c>
      <c r="T21" s="53">
        <f t="shared" si="1"/>
        <v>1122411</v>
      </c>
      <c r="V21" s="56">
        <f>SUM(J21:S21)</f>
        <v>1122411</v>
      </c>
    </row>
    <row r="22" spans="1:22" s="54" customFormat="1" x14ac:dyDescent="0.25">
      <c r="A22" s="193" t="s">
        <v>305</v>
      </c>
      <c r="B22" s="194"/>
      <c r="C22" s="194"/>
      <c r="D22" s="194"/>
      <c r="E22" s="194"/>
      <c r="F22" s="194"/>
      <c r="G22" s="194"/>
      <c r="H22" s="194"/>
      <c r="I22" s="194"/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7486515.46</v>
      </c>
      <c r="T22" s="53">
        <v>7486515.46</v>
      </c>
      <c r="V22" s="56">
        <f>SUM(J22:S22)</f>
        <v>7486515.46</v>
      </c>
    </row>
    <row r="23" spans="1:22" x14ac:dyDescent="0.25">
      <c r="A23" s="195" t="s">
        <v>156</v>
      </c>
      <c r="B23" s="197" t="s">
        <v>306</v>
      </c>
      <c r="C23" s="198"/>
      <c r="D23" s="52" t="s">
        <v>177</v>
      </c>
      <c r="E23" s="104" t="s">
        <v>307</v>
      </c>
      <c r="F23" s="200" t="s">
        <v>308</v>
      </c>
      <c r="G23" s="201"/>
      <c r="H23" s="202" t="s">
        <v>82</v>
      </c>
      <c r="I23" s="203"/>
      <c r="J23" s="51">
        <v>42840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f t="shared" ref="T23:T27" si="2">SUM(J23:S23)</f>
        <v>42840</v>
      </c>
    </row>
    <row r="24" spans="1:22" ht="27" x14ac:dyDescent="0.25">
      <c r="A24" s="209"/>
      <c r="B24" s="210"/>
      <c r="C24" s="211"/>
      <c r="D24" s="52" t="s">
        <v>177</v>
      </c>
      <c r="E24" s="104" t="s">
        <v>309</v>
      </c>
      <c r="F24" s="200" t="s">
        <v>310</v>
      </c>
      <c r="G24" s="201"/>
      <c r="H24" s="202" t="s">
        <v>82</v>
      </c>
      <c r="I24" s="203"/>
      <c r="J24" s="51">
        <v>3510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f t="shared" si="2"/>
        <v>3510</v>
      </c>
    </row>
    <row r="25" spans="1:22" x14ac:dyDescent="0.25">
      <c r="A25" s="209"/>
      <c r="B25" s="210"/>
      <c r="C25" s="211"/>
      <c r="D25" s="52" t="s">
        <v>177</v>
      </c>
      <c r="E25" s="104" t="s">
        <v>311</v>
      </c>
      <c r="F25" s="200" t="s">
        <v>312</v>
      </c>
      <c r="G25" s="201"/>
      <c r="H25" s="202" t="s">
        <v>82</v>
      </c>
      <c r="I25" s="203"/>
      <c r="J25" s="51">
        <v>3510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f t="shared" si="2"/>
        <v>3510</v>
      </c>
    </row>
    <row r="26" spans="1:22" ht="40.5" x14ac:dyDescent="0.25">
      <c r="A26" s="209"/>
      <c r="B26" s="210"/>
      <c r="C26" s="211"/>
      <c r="D26" s="52" t="s">
        <v>177</v>
      </c>
      <c r="E26" s="104" t="s">
        <v>313</v>
      </c>
      <c r="F26" s="200" t="s">
        <v>314</v>
      </c>
      <c r="G26" s="201"/>
      <c r="H26" s="202" t="s">
        <v>82</v>
      </c>
      <c r="I26" s="203"/>
      <c r="J26" s="51">
        <v>7200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f t="shared" si="2"/>
        <v>7200</v>
      </c>
    </row>
    <row r="27" spans="1:22" ht="27" x14ac:dyDescent="0.25">
      <c r="A27" s="209"/>
      <c r="B27" s="210"/>
      <c r="C27" s="211"/>
      <c r="D27" s="52" t="s">
        <v>177</v>
      </c>
      <c r="E27" s="104" t="s">
        <v>315</v>
      </c>
      <c r="F27" s="200" t="s">
        <v>316</v>
      </c>
      <c r="G27" s="201"/>
      <c r="H27" s="202" t="s">
        <v>82</v>
      </c>
      <c r="I27" s="203"/>
      <c r="J27" s="51">
        <v>157200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f t="shared" si="2"/>
        <v>157200</v>
      </c>
    </row>
    <row r="28" spans="1:22" s="54" customFormat="1" x14ac:dyDescent="0.25">
      <c r="A28" s="196"/>
      <c r="B28" s="199"/>
      <c r="C28" s="199"/>
      <c r="D28" s="204" t="s">
        <v>304</v>
      </c>
      <c r="E28" s="194"/>
      <c r="F28" s="194"/>
      <c r="G28" s="194"/>
      <c r="H28" s="194"/>
      <c r="I28" s="194"/>
      <c r="J28" s="53">
        <f>SUM(J23:J27)</f>
        <v>214260</v>
      </c>
      <c r="K28" s="53">
        <f t="shared" ref="K28:T28" si="3">SUM(K23:K27)</f>
        <v>0</v>
      </c>
      <c r="L28" s="53">
        <f t="shared" si="3"/>
        <v>0</v>
      </c>
      <c r="M28" s="53">
        <f t="shared" si="3"/>
        <v>0</v>
      </c>
      <c r="N28" s="53">
        <f t="shared" si="3"/>
        <v>0</v>
      </c>
      <c r="O28" s="53">
        <f t="shared" si="3"/>
        <v>0</v>
      </c>
      <c r="P28" s="53">
        <f t="shared" si="3"/>
        <v>0</v>
      </c>
      <c r="Q28" s="53">
        <f t="shared" si="3"/>
        <v>0</v>
      </c>
      <c r="R28" s="53">
        <f t="shared" si="3"/>
        <v>0</v>
      </c>
      <c r="S28" s="53">
        <f t="shared" si="3"/>
        <v>0</v>
      </c>
      <c r="T28" s="53">
        <f t="shared" si="3"/>
        <v>214260</v>
      </c>
      <c r="V28" s="56">
        <f>SUM(J28:S28)</f>
        <v>214260</v>
      </c>
    </row>
    <row r="29" spans="1:22" s="54" customFormat="1" x14ac:dyDescent="0.25">
      <c r="A29" s="193" t="s">
        <v>305</v>
      </c>
      <c r="B29" s="194"/>
      <c r="C29" s="194"/>
      <c r="D29" s="194"/>
      <c r="E29" s="194"/>
      <c r="F29" s="194"/>
      <c r="G29" s="194"/>
      <c r="H29" s="194"/>
      <c r="I29" s="194"/>
      <c r="J29" s="53">
        <v>1285560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3">
        <v>1285560</v>
      </c>
      <c r="V29" s="56">
        <f>SUM(J29:S29)</f>
        <v>1285560</v>
      </c>
    </row>
    <row r="30" spans="1:22" x14ac:dyDescent="0.25">
      <c r="A30" s="195" t="s">
        <v>158</v>
      </c>
      <c r="B30" s="197" t="s">
        <v>317</v>
      </c>
      <c r="C30" s="198"/>
      <c r="D30" s="52" t="s">
        <v>177</v>
      </c>
      <c r="E30" s="104" t="s">
        <v>318</v>
      </c>
      <c r="F30" s="200" t="s">
        <v>319</v>
      </c>
      <c r="G30" s="201"/>
      <c r="H30" s="202" t="s">
        <v>82</v>
      </c>
      <c r="I30" s="203"/>
      <c r="J30" s="51">
        <v>196750</v>
      </c>
      <c r="K30" s="51">
        <v>123570</v>
      </c>
      <c r="L30" s="51">
        <v>18270</v>
      </c>
      <c r="M30" s="51">
        <v>0</v>
      </c>
      <c r="N30" s="51">
        <v>50890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f t="shared" ref="T30:T33" si="4">SUM(J30:S30)</f>
        <v>389480</v>
      </c>
    </row>
    <row r="31" spans="1:22" x14ac:dyDescent="0.25">
      <c r="A31" s="209"/>
      <c r="B31" s="210"/>
      <c r="C31" s="211"/>
      <c r="D31" s="52" t="s">
        <v>177</v>
      </c>
      <c r="E31" s="104" t="s">
        <v>320</v>
      </c>
      <c r="F31" s="200" t="s">
        <v>321</v>
      </c>
      <c r="G31" s="201"/>
      <c r="H31" s="202" t="s">
        <v>82</v>
      </c>
      <c r="I31" s="203"/>
      <c r="J31" s="51">
        <v>17500</v>
      </c>
      <c r="K31" s="51">
        <v>3500</v>
      </c>
      <c r="L31" s="51">
        <v>0</v>
      </c>
      <c r="M31" s="51">
        <v>0</v>
      </c>
      <c r="N31" s="51">
        <v>3500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f t="shared" si="4"/>
        <v>24500</v>
      </c>
    </row>
    <row r="32" spans="1:22" x14ac:dyDescent="0.25">
      <c r="A32" s="209"/>
      <c r="B32" s="210"/>
      <c r="C32" s="211"/>
      <c r="D32" s="52" t="s">
        <v>177</v>
      </c>
      <c r="E32" s="104" t="s">
        <v>322</v>
      </c>
      <c r="F32" s="200" t="s">
        <v>323</v>
      </c>
      <c r="G32" s="201"/>
      <c r="H32" s="202" t="s">
        <v>82</v>
      </c>
      <c r="I32" s="203"/>
      <c r="J32" s="51">
        <v>40570</v>
      </c>
      <c r="K32" s="51">
        <v>27790</v>
      </c>
      <c r="L32" s="51">
        <v>12330</v>
      </c>
      <c r="M32" s="51">
        <v>0</v>
      </c>
      <c r="N32" s="51">
        <v>21410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f t="shared" si="4"/>
        <v>102100</v>
      </c>
    </row>
    <row r="33" spans="1:22" x14ac:dyDescent="0.25">
      <c r="A33" s="209"/>
      <c r="B33" s="210"/>
      <c r="C33" s="211"/>
      <c r="D33" s="52" t="s">
        <v>177</v>
      </c>
      <c r="E33" s="104" t="s">
        <v>324</v>
      </c>
      <c r="F33" s="200" t="s">
        <v>325</v>
      </c>
      <c r="G33" s="201"/>
      <c r="H33" s="202" t="s">
        <v>82</v>
      </c>
      <c r="I33" s="203"/>
      <c r="J33" s="51">
        <v>4815</v>
      </c>
      <c r="K33" s="51">
        <v>775</v>
      </c>
      <c r="L33" s="51">
        <v>955</v>
      </c>
      <c r="M33" s="51">
        <v>0</v>
      </c>
      <c r="N33" s="51">
        <v>1875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f t="shared" si="4"/>
        <v>8420</v>
      </c>
    </row>
    <row r="34" spans="1:22" s="54" customFormat="1" x14ac:dyDescent="0.25">
      <c r="A34" s="196"/>
      <c r="B34" s="199"/>
      <c r="C34" s="199"/>
      <c r="D34" s="204" t="s">
        <v>304</v>
      </c>
      <c r="E34" s="194"/>
      <c r="F34" s="194"/>
      <c r="G34" s="194"/>
      <c r="H34" s="194"/>
      <c r="I34" s="194"/>
      <c r="J34" s="53">
        <f>SUM(J30:J33)</f>
        <v>259635</v>
      </c>
      <c r="K34" s="53">
        <f t="shared" ref="K34:T34" si="5">SUM(K30:K33)</f>
        <v>155635</v>
      </c>
      <c r="L34" s="53">
        <f t="shared" si="5"/>
        <v>31555</v>
      </c>
      <c r="M34" s="53">
        <f t="shared" si="5"/>
        <v>0</v>
      </c>
      <c r="N34" s="53">
        <f t="shared" si="5"/>
        <v>77675</v>
      </c>
      <c r="O34" s="53">
        <f t="shared" si="5"/>
        <v>0</v>
      </c>
      <c r="P34" s="53">
        <f t="shared" si="5"/>
        <v>0</v>
      </c>
      <c r="Q34" s="53">
        <f t="shared" si="5"/>
        <v>0</v>
      </c>
      <c r="R34" s="53">
        <f t="shared" si="5"/>
        <v>0</v>
      </c>
      <c r="S34" s="53">
        <f t="shared" si="5"/>
        <v>0</v>
      </c>
      <c r="T34" s="53">
        <f t="shared" si="5"/>
        <v>524500</v>
      </c>
      <c r="V34" s="56">
        <f>SUM(J34:S34)</f>
        <v>524500</v>
      </c>
    </row>
    <row r="35" spans="1:22" s="54" customFormat="1" x14ac:dyDescent="0.25">
      <c r="A35" s="193" t="s">
        <v>305</v>
      </c>
      <c r="B35" s="194"/>
      <c r="C35" s="194"/>
      <c r="D35" s="194"/>
      <c r="E35" s="194"/>
      <c r="F35" s="194"/>
      <c r="G35" s="194"/>
      <c r="H35" s="194"/>
      <c r="I35" s="194"/>
      <c r="J35" s="53">
        <v>1557810</v>
      </c>
      <c r="K35" s="53">
        <v>933810</v>
      </c>
      <c r="L35" s="53">
        <v>189330</v>
      </c>
      <c r="M35" s="53">
        <v>0</v>
      </c>
      <c r="N35" s="53">
        <v>466050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3147000</v>
      </c>
      <c r="V35" s="56">
        <f>SUM(J35:S35)</f>
        <v>3147000</v>
      </c>
    </row>
    <row r="36" spans="1:22" ht="27" x14ac:dyDescent="0.25">
      <c r="A36" s="195" t="s">
        <v>15</v>
      </c>
      <c r="B36" s="197" t="s">
        <v>326</v>
      </c>
      <c r="C36" s="198"/>
      <c r="D36" s="52" t="s">
        <v>177</v>
      </c>
      <c r="E36" s="104" t="s">
        <v>83</v>
      </c>
      <c r="F36" s="200" t="s">
        <v>327</v>
      </c>
      <c r="G36" s="201"/>
      <c r="H36" s="202" t="s">
        <v>82</v>
      </c>
      <c r="I36" s="203"/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f t="shared" ref="T36:T39" si="6">SUM(J36:S36)</f>
        <v>0</v>
      </c>
    </row>
    <row r="37" spans="1:22" ht="27" x14ac:dyDescent="0.25">
      <c r="A37" s="209"/>
      <c r="B37" s="210"/>
      <c r="C37" s="211"/>
      <c r="D37" s="52" t="s">
        <v>177</v>
      </c>
      <c r="E37" s="104" t="s">
        <v>328</v>
      </c>
      <c r="F37" s="200" t="s">
        <v>329</v>
      </c>
      <c r="G37" s="201"/>
      <c r="H37" s="202" t="s">
        <v>82</v>
      </c>
      <c r="I37" s="203"/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0</v>
      </c>
      <c r="T37" s="51">
        <f t="shared" si="6"/>
        <v>0</v>
      </c>
    </row>
    <row r="38" spans="1:22" x14ac:dyDescent="0.25">
      <c r="A38" s="209"/>
      <c r="B38" s="210"/>
      <c r="C38" s="211"/>
      <c r="D38" s="52" t="s">
        <v>177</v>
      </c>
      <c r="E38" s="104" t="s">
        <v>330</v>
      </c>
      <c r="F38" s="200" t="s">
        <v>331</v>
      </c>
      <c r="G38" s="201"/>
      <c r="H38" s="202" t="s">
        <v>82</v>
      </c>
      <c r="I38" s="203"/>
      <c r="J38" s="51">
        <v>0</v>
      </c>
      <c r="K38" s="51">
        <v>2500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f t="shared" si="6"/>
        <v>2500</v>
      </c>
    </row>
    <row r="39" spans="1:22" x14ac:dyDescent="0.25">
      <c r="A39" s="209"/>
      <c r="B39" s="210"/>
      <c r="C39" s="211"/>
      <c r="D39" s="52" t="s">
        <v>177</v>
      </c>
      <c r="E39" s="104" t="s">
        <v>332</v>
      </c>
      <c r="F39" s="200" t="s">
        <v>333</v>
      </c>
      <c r="G39" s="201"/>
      <c r="H39" s="202" t="s">
        <v>82</v>
      </c>
      <c r="I39" s="203"/>
      <c r="J39" s="51">
        <v>0</v>
      </c>
      <c r="K39" s="51">
        <v>0</v>
      </c>
      <c r="L39" s="51">
        <v>0</v>
      </c>
      <c r="M39" s="51">
        <v>0</v>
      </c>
      <c r="N39" s="51">
        <v>12500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f t="shared" si="6"/>
        <v>12500</v>
      </c>
    </row>
    <row r="40" spans="1:22" s="54" customFormat="1" x14ac:dyDescent="0.25">
      <c r="A40" s="196"/>
      <c r="B40" s="199"/>
      <c r="C40" s="199"/>
      <c r="D40" s="204" t="s">
        <v>304</v>
      </c>
      <c r="E40" s="194"/>
      <c r="F40" s="194"/>
      <c r="G40" s="194"/>
      <c r="H40" s="194"/>
      <c r="I40" s="194"/>
      <c r="J40" s="53">
        <f>SUM(J36:J39)</f>
        <v>0</v>
      </c>
      <c r="K40" s="53">
        <f t="shared" ref="K40:T40" si="7">SUM(K36:K39)</f>
        <v>2500</v>
      </c>
      <c r="L40" s="53">
        <f t="shared" si="7"/>
        <v>0</v>
      </c>
      <c r="M40" s="53">
        <f t="shared" si="7"/>
        <v>0</v>
      </c>
      <c r="N40" s="53">
        <f t="shared" si="7"/>
        <v>12500</v>
      </c>
      <c r="O40" s="53">
        <f t="shared" si="7"/>
        <v>0</v>
      </c>
      <c r="P40" s="53">
        <f t="shared" si="7"/>
        <v>0</v>
      </c>
      <c r="Q40" s="53">
        <f t="shared" si="7"/>
        <v>0</v>
      </c>
      <c r="R40" s="53">
        <f t="shared" si="7"/>
        <v>0</v>
      </c>
      <c r="S40" s="53">
        <f t="shared" si="7"/>
        <v>0</v>
      </c>
      <c r="T40" s="53">
        <f t="shared" si="7"/>
        <v>15000</v>
      </c>
      <c r="V40" s="56">
        <f>SUM(J40:S40)</f>
        <v>15000</v>
      </c>
    </row>
    <row r="41" spans="1:22" s="54" customFormat="1" x14ac:dyDescent="0.25">
      <c r="A41" s="193" t="s">
        <v>305</v>
      </c>
      <c r="B41" s="194"/>
      <c r="C41" s="194"/>
      <c r="D41" s="194"/>
      <c r="E41" s="194"/>
      <c r="F41" s="194"/>
      <c r="G41" s="194"/>
      <c r="H41" s="194"/>
      <c r="I41" s="194"/>
      <c r="J41" s="53">
        <v>25800</v>
      </c>
      <c r="K41" s="53">
        <v>111620</v>
      </c>
      <c r="L41" s="53">
        <v>0</v>
      </c>
      <c r="M41" s="53">
        <v>0</v>
      </c>
      <c r="N41" s="53">
        <v>49580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187000</v>
      </c>
      <c r="V41" s="56">
        <f>SUM(J41:S41)</f>
        <v>187000</v>
      </c>
    </row>
    <row r="42" spans="1:22" x14ac:dyDescent="0.25">
      <c r="A42" s="195" t="s">
        <v>161</v>
      </c>
      <c r="B42" s="197" t="s">
        <v>334</v>
      </c>
      <c r="C42" s="198"/>
      <c r="D42" s="52" t="s">
        <v>177</v>
      </c>
      <c r="E42" s="104" t="s">
        <v>335</v>
      </c>
      <c r="F42" s="200" t="s">
        <v>336</v>
      </c>
      <c r="G42" s="201"/>
      <c r="H42" s="202" t="s">
        <v>82</v>
      </c>
      <c r="I42" s="203"/>
      <c r="J42" s="51">
        <v>8000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f t="shared" ref="T42:T45" si="8">SUM(J42:S42)</f>
        <v>8000</v>
      </c>
    </row>
    <row r="43" spans="1:22" x14ac:dyDescent="0.25">
      <c r="A43" s="209"/>
      <c r="B43" s="210"/>
      <c r="C43" s="211"/>
      <c r="D43" s="52" t="s">
        <v>177</v>
      </c>
      <c r="E43" s="104" t="s">
        <v>337</v>
      </c>
      <c r="F43" s="200" t="s">
        <v>338</v>
      </c>
      <c r="G43" s="201"/>
      <c r="H43" s="202" t="s">
        <v>82</v>
      </c>
      <c r="I43" s="203"/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1">
        <f t="shared" si="8"/>
        <v>0</v>
      </c>
    </row>
    <row r="44" spans="1:22" ht="27" x14ac:dyDescent="0.25">
      <c r="A44" s="209"/>
      <c r="B44" s="210"/>
      <c r="C44" s="211"/>
      <c r="D44" s="52" t="s">
        <v>177</v>
      </c>
      <c r="E44" s="104" t="s">
        <v>339</v>
      </c>
      <c r="F44" s="200" t="s">
        <v>340</v>
      </c>
      <c r="G44" s="201"/>
      <c r="H44" s="202" t="s">
        <v>82</v>
      </c>
      <c r="I44" s="203"/>
      <c r="J44" s="51">
        <v>24075</v>
      </c>
      <c r="K44" s="51">
        <v>19444</v>
      </c>
      <c r="L44" s="51">
        <v>0</v>
      </c>
      <c r="M44" s="51">
        <v>0</v>
      </c>
      <c r="N44" s="51">
        <v>7800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f t="shared" si="8"/>
        <v>51319</v>
      </c>
    </row>
    <row r="45" spans="1:22" x14ac:dyDescent="0.25">
      <c r="A45" s="209"/>
      <c r="B45" s="210"/>
      <c r="C45" s="211"/>
      <c r="D45" s="52" t="s">
        <v>177</v>
      </c>
      <c r="E45" s="104" t="s">
        <v>341</v>
      </c>
      <c r="F45" s="200" t="s">
        <v>342</v>
      </c>
      <c r="G45" s="201"/>
      <c r="H45" s="202" t="s">
        <v>82</v>
      </c>
      <c r="I45" s="203"/>
      <c r="J45" s="51">
        <v>53500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f t="shared" si="8"/>
        <v>53500</v>
      </c>
    </row>
    <row r="46" spans="1:22" s="54" customFormat="1" x14ac:dyDescent="0.25">
      <c r="A46" s="196"/>
      <c r="B46" s="199"/>
      <c r="C46" s="199"/>
      <c r="D46" s="204" t="s">
        <v>304</v>
      </c>
      <c r="E46" s="194"/>
      <c r="F46" s="194"/>
      <c r="G46" s="194"/>
      <c r="H46" s="194"/>
      <c r="I46" s="194"/>
      <c r="J46" s="53">
        <f>SUM(J42:J45)</f>
        <v>85575</v>
      </c>
      <c r="K46" s="53">
        <f t="shared" ref="K46:T46" si="9">SUM(K42:K45)</f>
        <v>19444</v>
      </c>
      <c r="L46" s="53">
        <f t="shared" si="9"/>
        <v>0</v>
      </c>
      <c r="M46" s="53">
        <f t="shared" si="9"/>
        <v>0</v>
      </c>
      <c r="N46" s="53">
        <f t="shared" si="9"/>
        <v>7800</v>
      </c>
      <c r="O46" s="53">
        <f t="shared" si="9"/>
        <v>0</v>
      </c>
      <c r="P46" s="53">
        <f t="shared" si="9"/>
        <v>0</v>
      </c>
      <c r="Q46" s="53">
        <f t="shared" si="9"/>
        <v>0</v>
      </c>
      <c r="R46" s="53">
        <f t="shared" si="9"/>
        <v>0</v>
      </c>
      <c r="S46" s="53">
        <f t="shared" si="9"/>
        <v>0</v>
      </c>
      <c r="T46" s="53">
        <f t="shared" si="9"/>
        <v>112819</v>
      </c>
      <c r="V46" s="56">
        <f>SUM(J46:S46)</f>
        <v>112819</v>
      </c>
    </row>
    <row r="47" spans="1:22" s="54" customFormat="1" x14ac:dyDescent="0.25">
      <c r="A47" s="193" t="s">
        <v>305</v>
      </c>
      <c r="B47" s="194"/>
      <c r="C47" s="194"/>
      <c r="D47" s="194"/>
      <c r="E47" s="194"/>
      <c r="F47" s="194"/>
      <c r="G47" s="194"/>
      <c r="H47" s="194"/>
      <c r="I47" s="194"/>
      <c r="J47" s="53">
        <v>334547.64</v>
      </c>
      <c r="K47" s="53">
        <v>78192</v>
      </c>
      <c r="L47" s="53">
        <v>0</v>
      </c>
      <c r="M47" s="53">
        <v>94600</v>
      </c>
      <c r="N47" s="53">
        <v>90835</v>
      </c>
      <c r="O47" s="53">
        <v>0</v>
      </c>
      <c r="P47" s="53">
        <v>17070</v>
      </c>
      <c r="Q47" s="53">
        <v>0</v>
      </c>
      <c r="R47" s="53">
        <v>199900</v>
      </c>
      <c r="S47" s="53">
        <v>0</v>
      </c>
      <c r="T47" s="53">
        <v>815144.64</v>
      </c>
      <c r="V47" s="56">
        <f>SUM(J47:S47)</f>
        <v>815144.64</v>
      </c>
    </row>
    <row r="48" spans="1:22" x14ac:dyDescent="0.25">
      <c r="A48" s="195" t="s">
        <v>163</v>
      </c>
      <c r="B48" s="197" t="s">
        <v>343</v>
      </c>
      <c r="C48" s="198"/>
      <c r="D48" s="52" t="s">
        <v>177</v>
      </c>
      <c r="E48" s="104" t="s">
        <v>344</v>
      </c>
      <c r="F48" s="200" t="s">
        <v>345</v>
      </c>
      <c r="G48" s="201"/>
      <c r="H48" s="202" t="s">
        <v>82</v>
      </c>
      <c r="I48" s="203"/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f t="shared" ref="T48:T55" si="10">SUM(J48:S48)</f>
        <v>0</v>
      </c>
    </row>
    <row r="49" spans="1:22" x14ac:dyDescent="0.25">
      <c r="A49" s="209"/>
      <c r="B49" s="210"/>
      <c r="C49" s="211"/>
      <c r="D49" s="52" t="s">
        <v>177</v>
      </c>
      <c r="E49" s="104" t="s">
        <v>346</v>
      </c>
      <c r="F49" s="200" t="s">
        <v>347</v>
      </c>
      <c r="G49" s="201"/>
      <c r="H49" s="202" t="s">
        <v>82</v>
      </c>
      <c r="I49" s="203"/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f t="shared" si="10"/>
        <v>0</v>
      </c>
    </row>
    <row r="50" spans="1:22" x14ac:dyDescent="0.25">
      <c r="A50" s="209"/>
      <c r="B50" s="210"/>
      <c r="C50" s="211"/>
      <c r="D50" s="52" t="s">
        <v>177</v>
      </c>
      <c r="E50" s="104" t="s">
        <v>348</v>
      </c>
      <c r="F50" s="200" t="s">
        <v>349</v>
      </c>
      <c r="G50" s="201"/>
      <c r="H50" s="202" t="s">
        <v>82</v>
      </c>
      <c r="I50" s="203"/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f t="shared" si="10"/>
        <v>0</v>
      </c>
    </row>
    <row r="51" spans="1:22" x14ac:dyDescent="0.25">
      <c r="A51" s="209"/>
      <c r="B51" s="210"/>
      <c r="C51" s="211"/>
      <c r="D51" s="52" t="s">
        <v>177</v>
      </c>
      <c r="E51" s="104" t="s">
        <v>401</v>
      </c>
      <c r="F51" s="200" t="s">
        <v>402</v>
      </c>
      <c r="G51" s="201"/>
      <c r="H51" s="202" t="s">
        <v>82</v>
      </c>
      <c r="I51" s="203"/>
      <c r="J51" s="51">
        <v>0</v>
      </c>
      <c r="K51" s="51">
        <v>0</v>
      </c>
      <c r="L51" s="51">
        <v>0</v>
      </c>
      <c r="M51" s="51">
        <v>56022.12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f t="shared" si="10"/>
        <v>56022.12</v>
      </c>
    </row>
    <row r="52" spans="1:22" x14ac:dyDescent="0.25">
      <c r="A52" s="209"/>
      <c r="B52" s="210"/>
      <c r="C52" s="211"/>
      <c r="D52" s="52" t="s">
        <v>177</v>
      </c>
      <c r="E52" s="104" t="s">
        <v>350</v>
      </c>
      <c r="F52" s="200" t="s">
        <v>351</v>
      </c>
      <c r="G52" s="201"/>
      <c r="H52" s="202" t="s">
        <v>82</v>
      </c>
      <c r="I52" s="203"/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f t="shared" si="10"/>
        <v>0</v>
      </c>
    </row>
    <row r="53" spans="1:22" x14ac:dyDescent="0.25">
      <c r="A53" s="209"/>
      <c r="B53" s="210"/>
      <c r="C53" s="211"/>
      <c r="D53" s="52" t="s">
        <v>177</v>
      </c>
      <c r="E53" s="104" t="s">
        <v>352</v>
      </c>
      <c r="F53" s="200" t="s">
        <v>353</v>
      </c>
      <c r="G53" s="201"/>
      <c r="H53" s="202" t="s">
        <v>82</v>
      </c>
      <c r="I53" s="203"/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f t="shared" si="10"/>
        <v>0</v>
      </c>
    </row>
    <row r="54" spans="1:22" x14ac:dyDescent="0.25">
      <c r="A54" s="209"/>
      <c r="B54" s="210"/>
      <c r="C54" s="211"/>
      <c r="D54" s="52" t="s">
        <v>177</v>
      </c>
      <c r="E54" s="104" t="s">
        <v>354</v>
      </c>
      <c r="F54" s="200" t="s">
        <v>355</v>
      </c>
      <c r="G54" s="201"/>
      <c r="H54" s="202" t="s">
        <v>82</v>
      </c>
      <c r="I54" s="203"/>
      <c r="J54" s="51">
        <v>11525</v>
      </c>
      <c r="K54" s="51">
        <v>0</v>
      </c>
      <c r="L54" s="51">
        <v>0</v>
      </c>
      <c r="M54" s="51">
        <v>0</v>
      </c>
      <c r="N54" s="51">
        <v>9150</v>
      </c>
      <c r="O54" s="51">
        <v>0</v>
      </c>
      <c r="P54" s="51">
        <v>0</v>
      </c>
      <c r="Q54" s="51">
        <v>0</v>
      </c>
      <c r="R54" s="51">
        <v>0</v>
      </c>
      <c r="S54" s="51">
        <v>0</v>
      </c>
      <c r="T54" s="51">
        <f t="shared" si="10"/>
        <v>20675</v>
      </c>
    </row>
    <row r="55" spans="1:22" x14ac:dyDescent="0.25">
      <c r="A55" s="209"/>
      <c r="B55" s="210"/>
      <c r="C55" s="211"/>
      <c r="D55" s="52" t="s">
        <v>177</v>
      </c>
      <c r="E55" s="104" t="s">
        <v>356</v>
      </c>
      <c r="F55" s="200" t="s">
        <v>357</v>
      </c>
      <c r="G55" s="201"/>
      <c r="H55" s="202" t="s">
        <v>82</v>
      </c>
      <c r="I55" s="203"/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  <c r="S55" s="51">
        <v>0</v>
      </c>
      <c r="T55" s="51">
        <f t="shared" si="10"/>
        <v>0</v>
      </c>
    </row>
    <row r="56" spans="1:22" s="54" customFormat="1" x14ac:dyDescent="0.25">
      <c r="A56" s="196"/>
      <c r="B56" s="199"/>
      <c r="C56" s="199"/>
      <c r="D56" s="204" t="s">
        <v>304</v>
      </c>
      <c r="E56" s="194"/>
      <c r="F56" s="194"/>
      <c r="G56" s="194"/>
      <c r="H56" s="194"/>
      <c r="I56" s="194"/>
      <c r="J56" s="53">
        <f>SUM(J48:J55)</f>
        <v>11525</v>
      </c>
      <c r="K56" s="53">
        <f t="shared" ref="K56:T56" si="11">SUM(K48:K55)</f>
        <v>0</v>
      </c>
      <c r="L56" s="53">
        <f t="shared" si="11"/>
        <v>0</v>
      </c>
      <c r="M56" s="53">
        <f t="shared" si="11"/>
        <v>56022.12</v>
      </c>
      <c r="N56" s="53">
        <f t="shared" si="11"/>
        <v>9150</v>
      </c>
      <c r="O56" s="53">
        <f t="shared" si="11"/>
        <v>0</v>
      </c>
      <c r="P56" s="53">
        <f t="shared" si="11"/>
        <v>0</v>
      </c>
      <c r="Q56" s="53">
        <f t="shared" si="11"/>
        <v>0</v>
      </c>
      <c r="R56" s="53">
        <f t="shared" si="11"/>
        <v>0</v>
      </c>
      <c r="S56" s="53">
        <f t="shared" si="11"/>
        <v>0</v>
      </c>
      <c r="T56" s="53">
        <f t="shared" si="11"/>
        <v>76697.119999999995</v>
      </c>
      <c r="V56" s="56">
        <f>SUM(J56:S56)</f>
        <v>76697.119999999995</v>
      </c>
    </row>
    <row r="57" spans="1:22" s="54" customFormat="1" x14ac:dyDescent="0.25">
      <c r="A57" s="193" t="s">
        <v>305</v>
      </c>
      <c r="B57" s="194"/>
      <c r="C57" s="194"/>
      <c r="D57" s="194"/>
      <c r="E57" s="194"/>
      <c r="F57" s="194"/>
      <c r="G57" s="194"/>
      <c r="H57" s="194"/>
      <c r="I57" s="194"/>
      <c r="J57" s="53">
        <v>80934.63</v>
      </c>
      <c r="K57" s="53">
        <v>27322</v>
      </c>
      <c r="L57" s="53">
        <v>0</v>
      </c>
      <c r="M57" s="53">
        <v>56022.12</v>
      </c>
      <c r="N57" s="53">
        <v>253157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417435.75</v>
      </c>
      <c r="V57" s="56">
        <f>SUM(J57:S57)</f>
        <v>417435.75</v>
      </c>
    </row>
    <row r="58" spans="1:22" x14ac:dyDescent="0.25">
      <c r="A58" s="195" t="s">
        <v>165</v>
      </c>
      <c r="B58" s="197" t="s">
        <v>358</v>
      </c>
      <c r="C58" s="198"/>
      <c r="D58" s="52" t="s">
        <v>177</v>
      </c>
      <c r="E58" s="104" t="s">
        <v>359</v>
      </c>
      <c r="F58" s="200" t="s">
        <v>360</v>
      </c>
      <c r="G58" s="201"/>
      <c r="H58" s="202" t="s">
        <v>82</v>
      </c>
      <c r="I58" s="203"/>
      <c r="J58" s="51">
        <v>0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1">
        <v>0</v>
      </c>
      <c r="T58" s="51">
        <f t="shared" ref="T58:T62" si="12">SUM(J58:S58)</f>
        <v>0</v>
      </c>
    </row>
    <row r="59" spans="1:22" x14ac:dyDescent="0.25">
      <c r="A59" s="209"/>
      <c r="B59" s="210"/>
      <c r="C59" s="211"/>
      <c r="D59" s="52" t="s">
        <v>177</v>
      </c>
      <c r="E59" s="104" t="s">
        <v>409</v>
      </c>
      <c r="F59" s="200" t="s">
        <v>410</v>
      </c>
      <c r="G59" s="201"/>
      <c r="H59" s="202" t="s">
        <v>82</v>
      </c>
      <c r="I59" s="203"/>
      <c r="J59" s="51">
        <v>530</v>
      </c>
      <c r="K59" s="51">
        <v>0</v>
      </c>
      <c r="L59" s="51">
        <v>0</v>
      </c>
      <c r="M59" s="51">
        <v>0</v>
      </c>
      <c r="N59" s="51">
        <v>0</v>
      </c>
      <c r="O59" s="51">
        <v>0</v>
      </c>
      <c r="P59" s="51">
        <v>0</v>
      </c>
      <c r="Q59" s="51">
        <v>0</v>
      </c>
      <c r="R59" s="51">
        <v>0</v>
      </c>
      <c r="S59" s="51">
        <v>0</v>
      </c>
      <c r="T59" s="51">
        <f t="shared" si="12"/>
        <v>530</v>
      </c>
    </row>
    <row r="60" spans="1:22" x14ac:dyDescent="0.25">
      <c r="A60" s="209"/>
      <c r="B60" s="210"/>
      <c r="C60" s="211"/>
      <c r="D60" s="52" t="s">
        <v>177</v>
      </c>
      <c r="E60" s="104" t="s">
        <v>361</v>
      </c>
      <c r="F60" s="200" t="s">
        <v>362</v>
      </c>
      <c r="G60" s="201"/>
      <c r="H60" s="202" t="s">
        <v>82</v>
      </c>
      <c r="I60" s="203"/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  <c r="S60" s="51">
        <v>0</v>
      </c>
      <c r="T60" s="51">
        <f t="shared" si="12"/>
        <v>0</v>
      </c>
    </row>
    <row r="61" spans="1:22" x14ac:dyDescent="0.25">
      <c r="A61" s="209"/>
      <c r="B61" s="210"/>
      <c r="C61" s="211"/>
      <c r="D61" s="52" t="s">
        <v>177</v>
      </c>
      <c r="E61" s="104" t="s">
        <v>363</v>
      </c>
      <c r="F61" s="200" t="s">
        <v>364</v>
      </c>
      <c r="G61" s="201"/>
      <c r="H61" s="202" t="s">
        <v>82</v>
      </c>
      <c r="I61" s="203"/>
      <c r="J61" s="51">
        <v>1416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0</v>
      </c>
      <c r="Q61" s="51">
        <v>0</v>
      </c>
      <c r="R61" s="51">
        <v>0</v>
      </c>
      <c r="S61" s="51">
        <v>0</v>
      </c>
      <c r="T61" s="51">
        <f t="shared" si="12"/>
        <v>1416</v>
      </c>
    </row>
    <row r="62" spans="1:22" x14ac:dyDescent="0.25">
      <c r="A62" s="209"/>
      <c r="B62" s="210"/>
      <c r="C62" s="211"/>
      <c r="D62" s="52" t="s">
        <v>177</v>
      </c>
      <c r="E62" s="104" t="s">
        <v>365</v>
      </c>
      <c r="F62" s="200" t="s">
        <v>366</v>
      </c>
      <c r="G62" s="201"/>
      <c r="H62" s="202" t="s">
        <v>82</v>
      </c>
      <c r="I62" s="203"/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</v>
      </c>
      <c r="Q62" s="51">
        <v>0</v>
      </c>
      <c r="R62" s="51">
        <v>0</v>
      </c>
      <c r="S62" s="51">
        <v>0</v>
      </c>
      <c r="T62" s="51">
        <f t="shared" si="12"/>
        <v>0</v>
      </c>
    </row>
    <row r="63" spans="1:22" s="54" customFormat="1" x14ac:dyDescent="0.25">
      <c r="A63" s="196"/>
      <c r="B63" s="199"/>
      <c r="C63" s="199"/>
      <c r="D63" s="204" t="s">
        <v>304</v>
      </c>
      <c r="E63" s="194"/>
      <c r="F63" s="194"/>
      <c r="G63" s="194"/>
      <c r="H63" s="194"/>
      <c r="I63" s="194"/>
      <c r="J63" s="53">
        <f>SUM(J58:J62)</f>
        <v>1946</v>
      </c>
      <c r="K63" s="53">
        <f t="shared" ref="K63:T63" si="13">SUM(K58:K62)</f>
        <v>0</v>
      </c>
      <c r="L63" s="53">
        <f t="shared" si="13"/>
        <v>0</v>
      </c>
      <c r="M63" s="53">
        <f t="shared" si="13"/>
        <v>0</v>
      </c>
      <c r="N63" s="53">
        <f t="shared" si="13"/>
        <v>0</v>
      </c>
      <c r="O63" s="53">
        <f t="shared" si="13"/>
        <v>0</v>
      </c>
      <c r="P63" s="53">
        <f t="shared" si="13"/>
        <v>0</v>
      </c>
      <c r="Q63" s="53">
        <f t="shared" si="13"/>
        <v>0</v>
      </c>
      <c r="R63" s="53">
        <f t="shared" si="13"/>
        <v>0</v>
      </c>
      <c r="S63" s="53">
        <f t="shared" si="13"/>
        <v>0</v>
      </c>
      <c r="T63" s="53">
        <f t="shared" si="13"/>
        <v>1946</v>
      </c>
      <c r="V63" s="56">
        <f>SUM(J63:S63)</f>
        <v>1946</v>
      </c>
    </row>
    <row r="64" spans="1:22" s="54" customFormat="1" x14ac:dyDescent="0.25">
      <c r="A64" s="193" t="s">
        <v>305</v>
      </c>
      <c r="B64" s="194"/>
      <c r="C64" s="194"/>
      <c r="D64" s="194"/>
      <c r="E64" s="194"/>
      <c r="F64" s="194"/>
      <c r="G64" s="194"/>
      <c r="H64" s="194"/>
      <c r="I64" s="194"/>
      <c r="J64" s="53">
        <v>117191.62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117191.62</v>
      </c>
      <c r="V64" s="56">
        <f>SUM(J64:S64)</f>
        <v>117191.62</v>
      </c>
    </row>
    <row r="65" spans="1:22" x14ac:dyDescent="0.25">
      <c r="A65" s="195" t="s">
        <v>167</v>
      </c>
      <c r="B65" s="197" t="s">
        <v>367</v>
      </c>
      <c r="C65" s="198"/>
      <c r="D65" s="52" t="s">
        <v>177</v>
      </c>
      <c r="E65" s="104" t="s">
        <v>411</v>
      </c>
      <c r="F65" s="200" t="s">
        <v>412</v>
      </c>
      <c r="G65" s="201"/>
      <c r="H65" s="202" t="s">
        <v>82</v>
      </c>
      <c r="I65" s="203"/>
      <c r="J65" s="51">
        <v>30000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f t="shared" ref="T65:T67" si="14">SUM(J65:S65)</f>
        <v>30000</v>
      </c>
    </row>
    <row r="66" spans="1:22" x14ac:dyDescent="0.25">
      <c r="A66" s="209"/>
      <c r="B66" s="210"/>
      <c r="C66" s="211"/>
      <c r="D66" s="52" t="s">
        <v>177</v>
      </c>
      <c r="E66" s="104" t="s">
        <v>368</v>
      </c>
      <c r="F66" s="200" t="s">
        <v>369</v>
      </c>
      <c r="G66" s="201"/>
      <c r="H66" s="202" t="s">
        <v>82</v>
      </c>
      <c r="I66" s="203"/>
      <c r="J66" s="51">
        <v>0</v>
      </c>
      <c r="K66" s="51">
        <v>0</v>
      </c>
      <c r="L66" s="51">
        <v>0</v>
      </c>
      <c r="M66" s="51">
        <v>0</v>
      </c>
      <c r="N66" s="51">
        <v>21000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f t="shared" si="14"/>
        <v>21000</v>
      </c>
    </row>
    <row r="67" spans="1:22" x14ac:dyDescent="0.25">
      <c r="A67" s="209"/>
      <c r="B67" s="210"/>
      <c r="C67" s="211"/>
      <c r="D67" s="52" t="s">
        <v>177</v>
      </c>
      <c r="E67" s="104" t="s">
        <v>370</v>
      </c>
      <c r="F67" s="200" t="s">
        <v>371</v>
      </c>
      <c r="G67" s="201"/>
      <c r="H67" s="202" t="s">
        <v>82</v>
      </c>
      <c r="I67" s="203"/>
      <c r="J67" s="51">
        <v>0</v>
      </c>
      <c r="K67" s="51">
        <v>0</v>
      </c>
      <c r="L67" s="51">
        <v>0</v>
      </c>
      <c r="M67" s="51">
        <v>0</v>
      </c>
      <c r="N67" s="51">
        <v>36470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f t="shared" si="14"/>
        <v>36470</v>
      </c>
    </row>
    <row r="68" spans="1:22" s="54" customFormat="1" x14ac:dyDescent="0.25">
      <c r="A68" s="196"/>
      <c r="B68" s="199"/>
      <c r="C68" s="199"/>
      <c r="D68" s="204" t="s">
        <v>304</v>
      </c>
      <c r="E68" s="194"/>
      <c r="F68" s="194"/>
      <c r="G68" s="194"/>
      <c r="H68" s="194"/>
      <c r="I68" s="194"/>
      <c r="J68" s="53">
        <f>SUM(J65:J67)</f>
        <v>30000</v>
      </c>
      <c r="K68" s="53">
        <f t="shared" ref="K68:T68" si="15">SUM(K65:K67)</f>
        <v>0</v>
      </c>
      <c r="L68" s="53">
        <f t="shared" si="15"/>
        <v>0</v>
      </c>
      <c r="M68" s="53">
        <f t="shared" si="15"/>
        <v>0</v>
      </c>
      <c r="N68" s="53">
        <f t="shared" si="15"/>
        <v>57470</v>
      </c>
      <c r="O68" s="53">
        <f t="shared" si="15"/>
        <v>0</v>
      </c>
      <c r="P68" s="53">
        <f t="shared" si="15"/>
        <v>0</v>
      </c>
      <c r="Q68" s="53">
        <f t="shared" si="15"/>
        <v>0</v>
      </c>
      <c r="R68" s="53">
        <f t="shared" si="15"/>
        <v>0</v>
      </c>
      <c r="S68" s="53">
        <f t="shared" si="15"/>
        <v>0</v>
      </c>
      <c r="T68" s="53">
        <f t="shared" si="15"/>
        <v>87470</v>
      </c>
      <c r="V68" s="56">
        <f>SUM(J68:S68)</f>
        <v>87470</v>
      </c>
    </row>
    <row r="69" spans="1:22" s="54" customFormat="1" x14ac:dyDescent="0.25">
      <c r="A69" s="193" t="s">
        <v>305</v>
      </c>
      <c r="B69" s="194"/>
      <c r="C69" s="194"/>
      <c r="D69" s="194"/>
      <c r="E69" s="194"/>
      <c r="F69" s="194"/>
      <c r="G69" s="194"/>
      <c r="H69" s="194"/>
      <c r="I69" s="194"/>
      <c r="J69" s="53">
        <v>30000</v>
      </c>
      <c r="K69" s="53">
        <v>0</v>
      </c>
      <c r="L69" s="53">
        <v>0</v>
      </c>
      <c r="M69" s="53">
        <v>0</v>
      </c>
      <c r="N69" s="53">
        <v>103220</v>
      </c>
      <c r="O69" s="53">
        <v>0</v>
      </c>
      <c r="P69" s="53">
        <v>0</v>
      </c>
      <c r="Q69" s="53">
        <v>0</v>
      </c>
      <c r="R69" s="53">
        <v>0</v>
      </c>
      <c r="S69" s="53">
        <v>0</v>
      </c>
      <c r="T69" s="53">
        <v>133220</v>
      </c>
      <c r="V69" s="56">
        <f>SUM(J69:S69)</f>
        <v>133220</v>
      </c>
    </row>
    <row r="70" spans="1:22" ht="27" x14ac:dyDescent="0.25">
      <c r="A70" s="195" t="s">
        <v>16</v>
      </c>
      <c r="B70" s="197" t="s">
        <v>372</v>
      </c>
      <c r="C70" s="198"/>
      <c r="D70" s="52" t="s">
        <v>177</v>
      </c>
      <c r="E70" s="104" t="s">
        <v>373</v>
      </c>
      <c r="F70" s="200" t="s">
        <v>374</v>
      </c>
      <c r="G70" s="201"/>
      <c r="H70" s="202" t="s">
        <v>82</v>
      </c>
      <c r="I70" s="203"/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  <c r="T70" s="51">
        <f>SUM(J70:S70)</f>
        <v>0</v>
      </c>
    </row>
    <row r="71" spans="1:22" s="54" customFormat="1" x14ac:dyDescent="0.25">
      <c r="A71" s="196"/>
      <c r="B71" s="199"/>
      <c r="C71" s="199"/>
      <c r="D71" s="204" t="s">
        <v>304</v>
      </c>
      <c r="E71" s="194"/>
      <c r="F71" s="194"/>
      <c r="G71" s="194"/>
      <c r="H71" s="194"/>
      <c r="I71" s="194"/>
      <c r="J71" s="53">
        <f>SUM(J70)</f>
        <v>0</v>
      </c>
      <c r="K71" s="53">
        <f t="shared" ref="K71:T71" si="16">SUM(K70)</f>
        <v>0</v>
      </c>
      <c r="L71" s="53">
        <f t="shared" si="16"/>
        <v>0</v>
      </c>
      <c r="M71" s="53">
        <f t="shared" si="16"/>
        <v>0</v>
      </c>
      <c r="N71" s="53">
        <f t="shared" si="16"/>
        <v>0</v>
      </c>
      <c r="O71" s="53">
        <f t="shared" si="16"/>
        <v>0</v>
      </c>
      <c r="P71" s="53">
        <f t="shared" si="16"/>
        <v>0</v>
      </c>
      <c r="Q71" s="53">
        <f t="shared" si="16"/>
        <v>0</v>
      </c>
      <c r="R71" s="53">
        <f t="shared" si="16"/>
        <v>0</v>
      </c>
      <c r="S71" s="53">
        <f t="shared" si="16"/>
        <v>0</v>
      </c>
      <c r="T71" s="53">
        <f t="shared" si="16"/>
        <v>0</v>
      </c>
      <c r="V71" s="56">
        <f>SUM(J71:S71)</f>
        <v>0</v>
      </c>
    </row>
    <row r="72" spans="1:22" s="54" customFormat="1" x14ac:dyDescent="0.25">
      <c r="A72" s="193" t="s">
        <v>305</v>
      </c>
      <c r="B72" s="194"/>
      <c r="C72" s="194"/>
      <c r="D72" s="194"/>
      <c r="E72" s="194"/>
      <c r="F72" s="194"/>
      <c r="G72" s="194"/>
      <c r="H72" s="194"/>
      <c r="I72" s="194"/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153137.25</v>
      </c>
      <c r="P72" s="53">
        <v>0</v>
      </c>
      <c r="Q72" s="53">
        <v>0</v>
      </c>
      <c r="R72" s="53">
        <v>0</v>
      </c>
      <c r="S72" s="53">
        <v>0</v>
      </c>
      <c r="T72" s="53">
        <v>153137.25</v>
      </c>
      <c r="V72" s="56">
        <f>SUM(J72:S72)</f>
        <v>153137.25</v>
      </c>
    </row>
    <row r="73" spans="1:22" x14ac:dyDescent="0.25">
      <c r="A73" s="195" t="s">
        <v>170</v>
      </c>
      <c r="B73" s="197" t="s">
        <v>375</v>
      </c>
      <c r="C73" s="198"/>
      <c r="D73" s="52" t="s">
        <v>177</v>
      </c>
      <c r="E73" s="104" t="s">
        <v>376</v>
      </c>
      <c r="F73" s="207" t="s">
        <v>377</v>
      </c>
      <c r="G73" s="208"/>
      <c r="H73" s="202" t="s">
        <v>82</v>
      </c>
      <c r="I73" s="203"/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</v>
      </c>
      <c r="Q73" s="51">
        <v>0</v>
      </c>
      <c r="R73" s="51">
        <v>0</v>
      </c>
      <c r="S73" s="51">
        <v>0</v>
      </c>
      <c r="T73" s="51">
        <f>SUM(J73:S73)</f>
        <v>0</v>
      </c>
    </row>
    <row r="74" spans="1:22" s="54" customFormat="1" x14ac:dyDescent="0.25">
      <c r="A74" s="196"/>
      <c r="B74" s="199"/>
      <c r="C74" s="199"/>
      <c r="D74" s="204" t="s">
        <v>304</v>
      </c>
      <c r="E74" s="194"/>
      <c r="F74" s="194"/>
      <c r="G74" s="194"/>
      <c r="H74" s="194"/>
      <c r="I74" s="194"/>
      <c r="J74" s="53">
        <f>SUM(J73)</f>
        <v>0</v>
      </c>
      <c r="K74" s="53">
        <f t="shared" ref="K74:T74" si="17">SUM(K73)</f>
        <v>0</v>
      </c>
      <c r="L74" s="53">
        <f t="shared" si="17"/>
        <v>0</v>
      </c>
      <c r="M74" s="53">
        <f t="shared" si="17"/>
        <v>0</v>
      </c>
      <c r="N74" s="53">
        <f t="shared" si="17"/>
        <v>0</v>
      </c>
      <c r="O74" s="53">
        <f t="shared" si="17"/>
        <v>0</v>
      </c>
      <c r="P74" s="53">
        <f t="shared" si="17"/>
        <v>0</v>
      </c>
      <c r="Q74" s="53">
        <f t="shared" si="17"/>
        <v>0</v>
      </c>
      <c r="R74" s="53">
        <f t="shared" si="17"/>
        <v>0</v>
      </c>
      <c r="S74" s="53">
        <f t="shared" si="17"/>
        <v>0</v>
      </c>
      <c r="T74" s="53">
        <f t="shared" si="17"/>
        <v>0</v>
      </c>
      <c r="V74" s="56">
        <f>SUM(J74:S74)</f>
        <v>0</v>
      </c>
    </row>
    <row r="75" spans="1:22" s="54" customFormat="1" x14ac:dyDescent="0.25">
      <c r="A75" s="193" t="s">
        <v>305</v>
      </c>
      <c r="B75" s="194"/>
      <c r="C75" s="194"/>
      <c r="D75" s="194"/>
      <c r="E75" s="194"/>
      <c r="F75" s="194"/>
      <c r="G75" s="194"/>
      <c r="H75" s="194"/>
      <c r="I75" s="194"/>
      <c r="J75" s="53">
        <v>0</v>
      </c>
      <c r="K75" s="53">
        <v>0</v>
      </c>
      <c r="L75" s="53">
        <v>0</v>
      </c>
      <c r="M75" s="53">
        <v>734000</v>
      </c>
      <c r="N75" s="53">
        <v>0</v>
      </c>
      <c r="O75" s="53">
        <v>0</v>
      </c>
      <c r="P75" s="53">
        <v>0</v>
      </c>
      <c r="Q75" s="53">
        <v>1000</v>
      </c>
      <c r="R75" s="53">
        <v>3000</v>
      </c>
      <c r="S75" s="53">
        <v>0</v>
      </c>
      <c r="T75" s="53">
        <v>738000</v>
      </c>
      <c r="V75" s="56">
        <f>SUM(J75:S75)</f>
        <v>738000</v>
      </c>
    </row>
    <row r="76" spans="1:22" s="106" customFormat="1" x14ac:dyDescent="0.25">
      <c r="A76" s="205" t="s">
        <v>378</v>
      </c>
      <c r="B76" s="206"/>
      <c r="C76" s="206"/>
      <c r="D76" s="206"/>
      <c r="E76" s="206"/>
      <c r="F76" s="206"/>
      <c r="G76" s="206"/>
      <c r="H76" s="206"/>
      <c r="I76" s="206"/>
      <c r="J76" s="105">
        <f>SUM(J21,J28,J34,J40,J46,J56,J63,J68,J71,J74)</f>
        <v>602941</v>
      </c>
      <c r="K76" s="105">
        <f t="shared" ref="K76:T77" si="18">SUM(K21,K28,K34,K40,K46,K56,K63,K68,K71,K74)</f>
        <v>177579</v>
      </c>
      <c r="L76" s="105">
        <f t="shared" si="18"/>
        <v>31555</v>
      </c>
      <c r="M76" s="105">
        <f t="shared" si="18"/>
        <v>56022.12</v>
      </c>
      <c r="N76" s="105">
        <f t="shared" si="18"/>
        <v>164595</v>
      </c>
      <c r="O76" s="105">
        <f t="shared" si="18"/>
        <v>0</v>
      </c>
      <c r="P76" s="105">
        <f t="shared" si="18"/>
        <v>0</v>
      </c>
      <c r="Q76" s="105">
        <f t="shared" si="18"/>
        <v>0</v>
      </c>
      <c r="R76" s="105">
        <f t="shared" si="18"/>
        <v>0</v>
      </c>
      <c r="S76" s="105">
        <f t="shared" si="18"/>
        <v>1122411</v>
      </c>
      <c r="T76" s="105">
        <f t="shared" si="18"/>
        <v>2155103.12</v>
      </c>
      <c r="V76" s="107">
        <f>SUM(J76:S76)</f>
        <v>2155103.12</v>
      </c>
    </row>
    <row r="77" spans="1:22" s="106" customFormat="1" x14ac:dyDescent="0.25">
      <c r="A77" s="205" t="s">
        <v>379</v>
      </c>
      <c r="B77" s="206"/>
      <c r="C77" s="206"/>
      <c r="D77" s="206"/>
      <c r="E77" s="206"/>
      <c r="F77" s="206"/>
      <c r="G77" s="206"/>
      <c r="H77" s="206"/>
      <c r="I77" s="206"/>
      <c r="J77" s="105">
        <f>SUM(J22,J29,J35,J41,J47,J57,J64,J69,J72,J75)</f>
        <v>3431843.89</v>
      </c>
      <c r="K77" s="105">
        <f t="shared" si="18"/>
        <v>1150944</v>
      </c>
      <c r="L77" s="105">
        <f t="shared" si="18"/>
        <v>189330</v>
      </c>
      <c r="M77" s="105">
        <f t="shared" si="18"/>
        <v>884622.12</v>
      </c>
      <c r="N77" s="105">
        <f t="shared" si="18"/>
        <v>962842</v>
      </c>
      <c r="O77" s="105">
        <f t="shared" si="18"/>
        <v>153137.25</v>
      </c>
      <c r="P77" s="105">
        <f t="shared" si="18"/>
        <v>17070</v>
      </c>
      <c r="Q77" s="105">
        <f t="shared" si="18"/>
        <v>1000</v>
      </c>
      <c r="R77" s="105">
        <f t="shared" si="18"/>
        <v>202900</v>
      </c>
      <c r="S77" s="105">
        <f t="shared" si="18"/>
        <v>7486515.46</v>
      </c>
      <c r="T77" s="105">
        <f t="shared" si="18"/>
        <v>14480204.720000001</v>
      </c>
      <c r="V77" s="107">
        <f>SUM(J77:S77)</f>
        <v>14480204.720000001</v>
      </c>
    </row>
    <row r="78" spans="1:22" ht="0" hidden="1" customHeight="1" x14ac:dyDescent="0.25"/>
  </sheetData>
  <mergeCells count="154">
    <mergeCell ref="A1:F1"/>
    <mergeCell ref="A2:T2"/>
    <mergeCell ref="A3:T3"/>
    <mergeCell ref="A4:T4"/>
    <mergeCell ref="G6:I9"/>
    <mergeCell ref="J6:K7"/>
    <mergeCell ref="L6:M7"/>
    <mergeCell ref="N6:O7"/>
    <mergeCell ref="P6:P7"/>
    <mergeCell ref="Q6:R7"/>
    <mergeCell ref="N9:N12"/>
    <mergeCell ref="O9:O12"/>
    <mergeCell ref="P9:P12"/>
    <mergeCell ref="Q9:Q12"/>
    <mergeCell ref="R9:R12"/>
    <mergeCell ref="S9:S12"/>
    <mergeCell ref="S6:S7"/>
    <mergeCell ref="T6:T13"/>
    <mergeCell ref="J8:K8"/>
    <mergeCell ref="L8:M8"/>
    <mergeCell ref="N8:O8"/>
    <mergeCell ref="Q8:R8"/>
    <mergeCell ref="J9:J12"/>
    <mergeCell ref="K9:K12"/>
    <mergeCell ref="L9:L12"/>
    <mergeCell ref="M9:M12"/>
    <mergeCell ref="F17:G17"/>
    <mergeCell ref="H17:I17"/>
    <mergeCell ref="F18:G18"/>
    <mergeCell ref="H18:I18"/>
    <mergeCell ref="F19:G19"/>
    <mergeCell ref="H19:I19"/>
    <mergeCell ref="A11:B11"/>
    <mergeCell ref="A13:C13"/>
    <mergeCell ref="A14:A21"/>
    <mergeCell ref="B14:C21"/>
    <mergeCell ref="F14:G14"/>
    <mergeCell ref="H14:I14"/>
    <mergeCell ref="F15:G15"/>
    <mergeCell ref="H15:I15"/>
    <mergeCell ref="F16:G16"/>
    <mergeCell ref="H16:I16"/>
    <mergeCell ref="F25:G25"/>
    <mergeCell ref="H25:I25"/>
    <mergeCell ref="F26:G26"/>
    <mergeCell ref="H26:I26"/>
    <mergeCell ref="F27:G27"/>
    <mergeCell ref="H27:I27"/>
    <mergeCell ref="F20:G20"/>
    <mergeCell ref="H20:I20"/>
    <mergeCell ref="D21:I21"/>
    <mergeCell ref="A22:I22"/>
    <mergeCell ref="A23:A28"/>
    <mergeCell ref="B23:C28"/>
    <mergeCell ref="F23:G23"/>
    <mergeCell ref="H23:I23"/>
    <mergeCell ref="F24:G24"/>
    <mergeCell ref="H24:I24"/>
    <mergeCell ref="D28:I28"/>
    <mergeCell ref="A29:I29"/>
    <mergeCell ref="A30:A34"/>
    <mergeCell ref="B30:C34"/>
    <mergeCell ref="F30:G30"/>
    <mergeCell ref="H30:I30"/>
    <mergeCell ref="F31:G31"/>
    <mergeCell ref="H31:I31"/>
    <mergeCell ref="F32:G32"/>
    <mergeCell ref="H32:I32"/>
    <mergeCell ref="F38:G38"/>
    <mergeCell ref="H38:I38"/>
    <mergeCell ref="F39:G39"/>
    <mergeCell ref="H39:I39"/>
    <mergeCell ref="D40:I40"/>
    <mergeCell ref="A41:I41"/>
    <mergeCell ref="F33:G33"/>
    <mergeCell ref="H33:I33"/>
    <mergeCell ref="D34:I34"/>
    <mergeCell ref="A35:I35"/>
    <mergeCell ref="A36:A40"/>
    <mergeCell ref="B36:C40"/>
    <mergeCell ref="F36:G36"/>
    <mergeCell ref="H36:I36"/>
    <mergeCell ref="F37:G37"/>
    <mergeCell ref="H37:I37"/>
    <mergeCell ref="D46:I46"/>
    <mergeCell ref="A47:I47"/>
    <mergeCell ref="A48:A56"/>
    <mergeCell ref="B48:C56"/>
    <mergeCell ref="F48:G48"/>
    <mergeCell ref="H48:I48"/>
    <mergeCell ref="F49:G49"/>
    <mergeCell ref="H49:I49"/>
    <mergeCell ref="F50:G50"/>
    <mergeCell ref="H50:I50"/>
    <mergeCell ref="A42:A46"/>
    <mergeCell ref="B42:C46"/>
    <mergeCell ref="F42:G42"/>
    <mergeCell ref="H42:I42"/>
    <mergeCell ref="F43:G43"/>
    <mergeCell ref="H43:I43"/>
    <mergeCell ref="F44:G44"/>
    <mergeCell ref="H44:I44"/>
    <mergeCell ref="F45:G45"/>
    <mergeCell ref="H45:I45"/>
    <mergeCell ref="F54:G54"/>
    <mergeCell ref="H54:I54"/>
    <mergeCell ref="F55:G55"/>
    <mergeCell ref="H55:I55"/>
    <mergeCell ref="D56:I56"/>
    <mergeCell ref="A57:I57"/>
    <mergeCell ref="F51:G51"/>
    <mergeCell ref="H51:I51"/>
    <mergeCell ref="F52:G52"/>
    <mergeCell ref="H52:I52"/>
    <mergeCell ref="F53:G53"/>
    <mergeCell ref="H53:I53"/>
    <mergeCell ref="F62:G62"/>
    <mergeCell ref="H62:I62"/>
    <mergeCell ref="D63:I63"/>
    <mergeCell ref="A64:I64"/>
    <mergeCell ref="A65:A68"/>
    <mergeCell ref="B65:C68"/>
    <mergeCell ref="F65:G65"/>
    <mergeCell ref="H65:I65"/>
    <mergeCell ref="F66:G66"/>
    <mergeCell ref="H66:I66"/>
    <mergeCell ref="A58:A63"/>
    <mergeCell ref="B58:C63"/>
    <mergeCell ref="F58:G58"/>
    <mergeCell ref="H58:I58"/>
    <mergeCell ref="F59:G59"/>
    <mergeCell ref="H59:I59"/>
    <mergeCell ref="F60:G60"/>
    <mergeCell ref="H60:I60"/>
    <mergeCell ref="F61:G61"/>
    <mergeCell ref="H61:I61"/>
    <mergeCell ref="F67:G67"/>
    <mergeCell ref="H67:I67"/>
    <mergeCell ref="D68:I68"/>
    <mergeCell ref="A69:I69"/>
    <mergeCell ref="A70:A71"/>
    <mergeCell ref="B70:C71"/>
    <mergeCell ref="F70:G70"/>
    <mergeCell ref="H70:I70"/>
    <mergeCell ref="D71:I71"/>
    <mergeCell ref="A75:I75"/>
    <mergeCell ref="A76:I76"/>
    <mergeCell ref="A77:I77"/>
    <mergeCell ref="A72:I72"/>
    <mergeCell ref="A73:A74"/>
    <mergeCell ref="B73:C74"/>
    <mergeCell ref="F73:G73"/>
    <mergeCell ref="H73:I73"/>
    <mergeCell ref="D74:I74"/>
  </mergeCells>
  <pageMargins left="0.15748031496062992" right="0.15748031496062992" top="0.23622047244094491" bottom="0.15748031496062992" header="0.35433070866141736" footer="0.15748031496062992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7"/>
  <sheetViews>
    <sheetView showGridLines="0" zoomScale="150" zoomScaleNormal="150" workbookViewId="0">
      <selection activeCell="I15" sqref="I15"/>
    </sheetView>
  </sheetViews>
  <sheetFormatPr defaultRowHeight="12" x14ac:dyDescent="0.2"/>
  <cols>
    <col min="1" max="1" width="7" style="108" customWidth="1"/>
    <col min="2" max="2" width="4.125" style="111" customWidth="1"/>
    <col min="3" max="3" width="0.375" style="108" customWidth="1"/>
    <col min="4" max="4" width="13.375" style="108" customWidth="1"/>
    <col min="5" max="5" width="0.75" style="108" customWidth="1"/>
    <col min="6" max="6" width="3.25" style="108" customWidth="1"/>
    <col min="7" max="7" width="5" style="111" customWidth="1"/>
    <col min="8" max="8" width="0" style="108" hidden="1" customWidth="1"/>
    <col min="9" max="10" width="6.5" style="108" customWidth="1"/>
    <col min="11" max="12" width="6" style="108" customWidth="1"/>
    <col min="13" max="13" width="6.75" style="108" customWidth="1"/>
    <col min="14" max="14" width="6.375" style="108" customWidth="1"/>
    <col min="15" max="15" width="5.625" style="108" customWidth="1"/>
    <col min="16" max="16" width="6.625" style="108" customWidth="1"/>
    <col min="17" max="17" width="6.75" style="108" customWidth="1"/>
    <col min="18" max="18" width="6.25" style="108" customWidth="1"/>
    <col min="19" max="19" width="6" style="108" customWidth="1"/>
    <col min="20" max="21" width="6.125" style="108" customWidth="1"/>
    <col min="22" max="22" width="6" style="108" customWidth="1"/>
    <col min="23" max="23" width="6.875" style="108" customWidth="1"/>
    <col min="24" max="24" width="7.125" style="108" customWidth="1"/>
    <col min="25" max="16384" width="9" style="108"/>
  </cols>
  <sheetData>
    <row r="1" spans="1:24" ht="8.25" customHeight="1" x14ac:dyDescent="0.2">
      <c r="A1" s="256"/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24" s="70" customFormat="1" ht="10.5" customHeight="1" x14ac:dyDescent="0.2">
      <c r="A2" s="257" t="s">
        <v>18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</row>
    <row r="3" spans="1:24" s="70" customFormat="1" ht="10.5" customHeight="1" x14ac:dyDescent="0.2">
      <c r="A3" s="257" t="s">
        <v>380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</row>
    <row r="4" spans="1:24" s="70" customFormat="1" ht="10.5" customHeight="1" x14ac:dyDescent="0.2">
      <c r="A4" s="257" t="s">
        <v>535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</row>
    <row r="5" spans="1:24" s="70" customFormat="1" ht="6.75" customHeight="1" x14ac:dyDescent="0.2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</row>
    <row r="6" spans="1:24" ht="34.5" customHeight="1" x14ac:dyDescent="0.2">
      <c r="A6" s="60"/>
      <c r="B6" s="61"/>
      <c r="C6" s="60"/>
      <c r="D6" s="60"/>
      <c r="E6" s="60"/>
      <c r="F6" s="258" t="s">
        <v>430</v>
      </c>
      <c r="G6" s="258"/>
      <c r="H6" s="70"/>
      <c r="I6" s="259" t="s">
        <v>76</v>
      </c>
      <c r="J6" s="260"/>
      <c r="K6" s="259" t="s">
        <v>381</v>
      </c>
      <c r="L6" s="259" t="s">
        <v>263</v>
      </c>
      <c r="M6" s="260"/>
      <c r="N6" s="259" t="s">
        <v>382</v>
      </c>
      <c r="O6" s="259" t="s">
        <v>383</v>
      </c>
      <c r="P6" s="259" t="s">
        <v>77</v>
      </c>
      <c r="Q6" s="262"/>
      <c r="R6" s="259" t="s">
        <v>264</v>
      </c>
      <c r="S6" s="259" t="s">
        <v>265</v>
      </c>
      <c r="T6" s="260"/>
      <c r="U6" s="262"/>
      <c r="V6" s="259" t="s">
        <v>384</v>
      </c>
      <c r="W6" s="259" t="s">
        <v>266</v>
      </c>
      <c r="X6" s="264" t="s">
        <v>17</v>
      </c>
    </row>
    <row r="7" spans="1:24" x14ac:dyDescent="0.2">
      <c r="A7" s="62"/>
      <c r="B7" s="63"/>
      <c r="C7" s="62"/>
      <c r="D7" s="62"/>
      <c r="E7" s="62"/>
      <c r="F7" s="62"/>
      <c r="G7" s="63"/>
      <c r="H7" s="70"/>
      <c r="I7" s="255"/>
      <c r="J7" s="261"/>
      <c r="K7" s="251"/>
      <c r="L7" s="255"/>
      <c r="M7" s="261"/>
      <c r="N7" s="251"/>
      <c r="O7" s="251"/>
      <c r="P7" s="255"/>
      <c r="Q7" s="263"/>
      <c r="R7" s="251"/>
      <c r="S7" s="255"/>
      <c r="T7" s="261"/>
      <c r="U7" s="263"/>
      <c r="V7" s="251"/>
      <c r="W7" s="251"/>
      <c r="X7" s="265"/>
    </row>
    <row r="8" spans="1:24" x14ac:dyDescent="0.2">
      <c r="A8" s="62"/>
      <c r="B8" s="63"/>
      <c r="C8" s="62"/>
      <c r="D8" s="62"/>
      <c r="E8" s="62"/>
      <c r="F8" s="62"/>
      <c r="G8" s="63"/>
      <c r="H8" s="70"/>
      <c r="I8" s="252" t="s">
        <v>268</v>
      </c>
      <c r="J8" s="253"/>
      <c r="K8" s="69" t="s">
        <v>385</v>
      </c>
      <c r="L8" s="252" t="s">
        <v>269</v>
      </c>
      <c r="M8" s="253"/>
      <c r="N8" s="69" t="s">
        <v>386</v>
      </c>
      <c r="O8" s="69" t="s">
        <v>387</v>
      </c>
      <c r="P8" s="252" t="s">
        <v>270</v>
      </c>
      <c r="Q8" s="254"/>
      <c r="R8" s="69" t="s">
        <v>271</v>
      </c>
      <c r="S8" s="252" t="s">
        <v>272</v>
      </c>
      <c r="T8" s="253"/>
      <c r="U8" s="254"/>
      <c r="V8" s="69" t="s">
        <v>388</v>
      </c>
      <c r="W8" s="69" t="s">
        <v>273</v>
      </c>
      <c r="X8" s="265"/>
    </row>
    <row r="9" spans="1:24" ht="51" customHeight="1" x14ac:dyDescent="0.2">
      <c r="A9" s="62"/>
      <c r="B9" s="63"/>
      <c r="C9" s="62"/>
      <c r="D9" s="62"/>
      <c r="E9" s="62"/>
      <c r="F9" s="62"/>
      <c r="G9" s="63"/>
      <c r="H9" s="70"/>
      <c r="I9" s="250" t="s">
        <v>78</v>
      </c>
      <c r="J9" s="250" t="s">
        <v>79</v>
      </c>
      <c r="K9" s="250" t="s">
        <v>389</v>
      </c>
      <c r="L9" s="250" t="s">
        <v>274</v>
      </c>
      <c r="M9" s="250" t="s">
        <v>275</v>
      </c>
      <c r="N9" s="250" t="s">
        <v>390</v>
      </c>
      <c r="O9" s="250" t="s">
        <v>391</v>
      </c>
      <c r="P9" s="250" t="s">
        <v>80</v>
      </c>
      <c r="Q9" s="250" t="s">
        <v>81</v>
      </c>
      <c r="R9" s="250" t="s">
        <v>276</v>
      </c>
      <c r="S9" s="250" t="s">
        <v>277</v>
      </c>
      <c r="T9" s="250" t="s">
        <v>392</v>
      </c>
      <c r="U9" s="250" t="s">
        <v>278</v>
      </c>
      <c r="V9" s="250" t="s">
        <v>393</v>
      </c>
      <c r="W9" s="250" t="s">
        <v>154</v>
      </c>
      <c r="X9" s="265"/>
    </row>
    <row r="10" spans="1:24" x14ac:dyDescent="0.2">
      <c r="A10" s="248" t="s">
        <v>431</v>
      </c>
      <c r="B10" s="248"/>
      <c r="C10" s="62"/>
      <c r="D10" s="62"/>
      <c r="E10" s="62"/>
      <c r="F10" s="62"/>
      <c r="G10" s="63"/>
      <c r="H10" s="70"/>
      <c r="I10" s="251"/>
      <c r="J10" s="255"/>
      <c r="K10" s="251"/>
      <c r="L10" s="255"/>
      <c r="M10" s="255"/>
      <c r="N10" s="251"/>
      <c r="O10" s="251"/>
      <c r="P10" s="251"/>
      <c r="Q10" s="251"/>
      <c r="R10" s="251"/>
      <c r="S10" s="251"/>
      <c r="T10" s="251"/>
      <c r="U10" s="251"/>
      <c r="V10" s="251"/>
      <c r="W10" s="251"/>
      <c r="X10" s="265"/>
    </row>
    <row r="11" spans="1:24" x14ac:dyDescent="0.2">
      <c r="A11" s="249"/>
      <c r="B11" s="249"/>
      <c r="C11" s="109"/>
      <c r="D11" s="109"/>
      <c r="E11" s="109"/>
      <c r="F11" s="109"/>
      <c r="G11" s="110"/>
      <c r="H11" s="70"/>
      <c r="I11" s="64" t="s">
        <v>279</v>
      </c>
      <c r="J11" s="64" t="s">
        <v>280</v>
      </c>
      <c r="K11" s="64" t="s">
        <v>394</v>
      </c>
      <c r="L11" s="64" t="s">
        <v>281</v>
      </c>
      <c r="M11" s="64" t="s">
        <v>282</v>
      </c>
      <c r="N11" s="64" t="s">
        <v>395</v>
      </c>
      <c r="O11" s="64" t="s">
        <v>396</v>
      </c>
      <c r="P11" s="64" t="s">
        <v>283</v>
      </c>
      <c r="Q11" s="64" t="s">
        <v>284</v>
      </c>
      <c r="R11" s="64" t="s">
        <v>285</v>
      </c>
      <c r="S11" s="64" t="s">
        <v>286</v>
      </c>
      <c r="T11" s="64" t="s">
        <v>397</v>
      </c>
      <c r="U11" s="64" t="s">
        <v>287</v>
      </c>
      <c r="V11" s="64" t="s">
        <v>398</v>
      </c>
      <c r="W11" s="64" t="s">
        <v>288</v>
      </c>
      <c r="X11" s="266"/>
    </row>
    <row r="12" spans="1:24" ht="0" hidden="1" customHeight="1" x14ac:dyDescent="0.2"/>
    <row r="13" spans="1:24" s="114" customFormat="1" ht="13.5" customHeight="1" x14ac:dyDescent="0.2">
      <c r="A13" s="239" t="s">
        <v>156</v>
      </c>
      <c r="B13" s="242" t="s">
        <v>306</v>
      </c>
      <c r="C13" s="112" t="s">
        <v>177</v>
      </c>
      <c r="D13" s="245" t="s">
        <v>307</v>
      </c>
      <c r="E13" s="238"/>
      <c r="F13" s="238"/>
      <c r="G13" s="113" t="s">
        <v>308</v>
      </c>
      <c r="I13" s="115">
        <v>257040</v>
      </c>
      <c r="J13" s="115">
        <v>0</v>
      </c>
      <c r="K13" s="115">
        <v>0</v>
      </c>
      <c r="L13" s="115">
        <v>0</v>
      </c>
      <c r="M13" s="115">
        <v>0</v>
      </c>
      <c r="N13" s="115">
        <v>0</v>
      </c>
      <c r="O13" s="115">
        <v>0</v>
      </c>
      <c r="P13" s="115">
        <v>0</v>
      </c>
      <c r="Q13" s="115">
        <v>0</v>
      </c>
      <c r="R13" s="115">
        <v>0</v>
      </c>
      <c r="S13" s="115">
        <v>0</v>
      </c>
      <c r="T13" s="115">
        <v>0</v>
      </c>
      <c r="U13" s="115">
        <v>0</v>
      </c>
      <c r="V13" s="115">
        <v>0</v>
      </c>
      <c r="W13" s="115">
        <v>0</v>
      </c>
      <c r="X13" s="115">
        <f>SUM(I13:W13)</f>
        <v>257040</v>
      </c>
    </row>
    <row r="14" spans="1:24" s="114" customFormat="1" ht="26.25" customHeight="1" x14ac:dyDescent="0.2">
      <c r="A14" s="240"/>
      <c r="B14" s="243"/>
      <c r="C14" s="112" t="s">
        <v>177</v>
      </c>
      <c r="D14" s="245" t="s">
        <v>309</v>
      </c>
      <c r="E14" s="238"/>
      <c r="F14" s="238"/>
      <c r="G14" s="113" t="s">
        <v>310</v>
      </c>
      <c r="I14" s="115">
        <v>21060</v>
      </c>
      <c r="J14" s="115">
        <v>0</v>
      </c>
      <c r="K14" s="115">
        <v>0</v>
      </c>
      <c r="L14" s="115">
        <v>0</v>
      </c>
      <c r="M14" s="115">
        <v>0</v>
      </c>
      <c r="N14" s="115">
        <v>0</v>
      </c>
      <c r="O14" s="115">
        <v>0</v>
      </c>
      <c r="P14" s="115">
        <v>0</v>
      </c>
      <c r="Q14" s="115">
        <v>0</v>
      </c>
      <c r="R14" s="115">
        <v>0</v>
      </c>
      <c r="S14" s="115">
        <v>0</v>
      </c>
      <c r="T14" s="115">
        <v>0</v>
      </c>
      <c r="U14" s="115">
        <v>0</v>
      </c>
      <c r="V14" s="115">
        <v>0</v>
      </c>
      <c r="W14" s="115">
        <v>0</v>
      </c>
      <c r="X14" s="115">
        <f t="shared" ref="X14:X17" si="0">SUM(I14:W14)</f>
        <v>21060</v>
      </c>
    </row>
    <row r="15" spans="1:24" s="114" customFormat="1" ht="15.75" customHeight="1" x14ac:dyDescent="0.2">
      <c r="A15" s="240"/>
      <c r="B15" s="243"/>
      <c r="C15" s="112" t="s">
        <v>177</v>
      </c>
      <c r="D15" s="245" t="s">
        <v>311</v>
      </c>
      <c r="E15" s="238"/>
      <c r="F15" s="238"/>
      <c r="G15" s="113" t="s">
        <v>312</v>
      </c>
      <c r="I15" s="115">
        <v>21060</v>
      </c>
      <c r="J15" s="115">
        <v>0</v>
      </c>
      <c r="K15" s="115">
        <v>0</v>
      </c>
      <c r="L15" s="115">
        <v>0</v>
      </c>
      <c r="M15" s="115">
        <v>0</v>
      </c>
      <c r="N15" s="115">
        <v>0</v>
      </c>
      <c r="O15" s="115">
        <v>0</v>
      </c>
      <c r="P15" s="115">
        <v>0</v>
      </c>
      <c r="Q15" s="115">
        <v>0</v>
      </c>
      <c r="R15" s="115">
        <v>0</v>
      </c>
      <c r="S15" s="115">
        <v>0</v>
      </c>
      <c r="T15" s="115">
        <v>0</v>
      </c>
      <c r="U15" s="115">
        <v>0</v>
      </c>
      <c r="V15" s="115">
        <v>0</v>
      </c>
      <c r="W15" s="115">
        <v>0</v>
      </c>
      <c r="X15" s="115">
        <f t="shared" si="0"/>
        <v>21060</v>
      </c>
    </row>
    <row r="16" spans="1:24" s="114" customFormat="1" ht="37.5" customHeight="1" x14ac:dyDescent="0.2">
      <c r="A16" s="240"/>
      <c r="B16" s="243"/>
      <c r="C16" s="112" t="s">
        <v>177</v>
      </c>
      <c r="D16" s="245" t="s">
        <v>313</v>
      </c>
      <c r="E16" s="238"/>
      <c r="F16" s="238"/>
      <c r="G16" s="113" t="s">
        <v>314</v>
      </c>
      <c r="I16" s="115">
        <v>43200</v>
      </c>
      <c r="J16" s="115">
        <v>0</v>
      </c>
      <c r="K16" s="115">
        <v>0</v>
      </c>
      <c r="L16" s="115">
        <v>0</v>
      </c>
      <c r="M16" s="115">
        <v>0</v>
      </c>
      <c r="N16" s="115">
        <v>0</v>
      </c>
      <c r="O16" s="115">
        <v>0</v>
      </c>
      <c r="P16" s="115">
        <v>0</v>
      </c>
      <c r="Q16" s="115">
        <v>0</v>
      </c>
      <c r="R16" s="115">
        <v>0</v>
      </c>
      <c r="S16" s="115">
        <v>0</v>
      </c>
      <c r="T16" s="115">
        <v>0</v>
      </c>
      <c r="U16" s="115">
        <v>0</v>
      </c>
      <c r="V16" s="115">
        <v>0</v>
      </c>
      <c r="W16" s="115">
        <v>0</v>
      </c>
      <c r="X16" s="115">
        <f t="shared" si="0"/>
        <v>43200</v>
      </c>
    </row>
    <row r="17" spans="1:25" s="114" customFormat="1" ht="25.5" customHeight="1" x14ac:dyDescent="0.2">
      <c r="A17" s="240"/>
      <c r="B17" s="243"/>
      <c r="C17" s="112" t="s">
        <v>177</v>
      </c>
      <c r="D17" s="245" t="s">
        <v>315</v>
      </c>
      <c r="E17" s="238"/>
      <c r="F17" s="238"/>
      <c r="G17" s="113" t="s">
        <v>316</v>
      </c>
      <c r="I17" s="115">
        <v>1029600</v>
      </c>
      <c r="J17" s="115">
        <v>0</v>
      </c>
      <c r="K17" s="115">
        <v>0</v>
      </c>
      <c r="L17" s="115">
        <v>0</v>
      </c>
      <c r="M17" s="115">
        <v>0</v>
      </c>
      <c r="N17" s="115">
        <v>0</v>
      </c>
      <c r="O17" s="115">
        <v>0</v>
      </c>
      <c r="P17" s="115">
        <v>0</v>
      </c>
      <c r="Q17" s="115">
        <v>0</v>
      </c>
      <c r="R17" s="115">
        <v>0</v>
      </c>
      <c r="S17" s="115">
        <v>0</v>
      </c>
      <c r="T17" s="115">
        <v>0</v>
      </c>
      <c r="U17" s="115">
        <v>0</v>
      </c>
      <c r="V17" s="115">
        <v>0</v>
      </c>
      <c r="W17" s="115">
        <v>0</v>
      </c>
      <c r="X17" s="115">
        <f t="shared" si="0"/>
        <v>1029600</v>
      </c>
    </row>
    <row r="18" spans="1:25" s="116" customFormat="1" ht="13.5" customHeight="1" x14ac:dyDescent="0.2">
      <c r="A18" s="241"/>
      <c r="B18" s="244"/>
      <c r="C18" s="246" t="s">
        <v>304</v>
      </c>
      <c r="D18" s="247"/>
      <c r="E18" s="247"/>
      <c r="F18" s="247"/>
      <c r="G18" s="247"/>
      <c r="I18" s="117">
        <f>SUM(I13:I17)</f>
        <v>1371960</v>
      </c>
      <c r="J18" s="117">
        <f t="shared" ref="J18:X18" si="1">SUM(J13:J17)</f>
        <v>0</v>
      </c>
      <c r="K18" s="117">
        <f t="shared" si="1"/>
        <v>0</v>
      </c>
      <c r="L18" s="117">
        <f t="shared" si="1"/>
        <v>0</v>
      </c>
      <c r="M18" s="117">
        <f t="shared" si="1"/>
        <v>0</v>
      </c>
      <c r="N18" s="117">
        <f t="shared" si="1"/>
        <v>0</v>
      </c>
      <c r="O18" s="117">
        <f t="shared" si="1"/>
        <v>0</v>
      </c>
      <c r="P18" s="117">
        <f t="shared" si="1"/>
        <v>0</v>
      </c>
      <c r="Q18" s="117">
        <f t="shared" si="1"/>
        <v>0</v>
      </c>
      <c r="R18" s="117">
        <f t="shared" si="1"/>
        <v>0</v>
      </c>
      <c r="S18" s="117">
        <f t="shared" si="1"/>
        <v>0</v>
      </c>
      <c r="T18" s="117">
        <f t="shared" si="1"/>
        <v>0</v>
      </c>
      <c r="U18" s="117">
        <f t="shared" si="1"/>
        <v>0</v>
      </c>
      <c r="V18" s="117">
        <f t="shared" si="1"/>
        <v>0</v>
      </c>
      <c r="W18" s="117">
        <f t="shared" si="1"/>
        <v>0</v>
      </c>
      <c r="X18" s="117">
        <f t="shared" si="1"/>
        <v>1371960</v>
      </c>
      <c r="Y18" s="118">
        <f>SUM(I18:W18)</f>
        <v>1371960</v>
      </c>
    </row>
    <row r="19" spans="1:25" s="114" customFormat="1" ht="13.5" customHeight="1" x14ac:dyDescent="0.2">
      <c r="A19" s="239" t="s">
        <v>158</v>
      </c>
      <c r="B19" s="242" t="s">
        <v>317</v>
      </c>
      <c r="C19" s="112" t="s">
        <v>177</v>
      </c>
      <c r="D19" s="245" t="s">
        <v>318</v>
      </c>
      <c r="E19" s="238"/>
      <c r="F19" s="238"/>
      <c r="G19" s="113" t="s">
        <v>319</v>
      </c>
      <c r="I19" s="115">
        <v>1269820</v>
      </c>
      <c r="J19" s="115">
        <v>776180</v>
      </c>
      <c r="K19" s="115">
        <v>0</v>
      </c>
      <c r="L19" s="115">
        <v>119580</v>
      </c>
      <c r="M19" s="115">
        <v>0</v>
      </c>
      <c r="N19" s="115">
        <v>0</v>
      </c>
      <c r="O19" s="115">
        <v>0</v>
      </c>
      <c r="P19" s="115">
        <v>467660</v>
      </c>
      <c r="Q19" s="115">
        <v>0</v>
      </c>
      <c r="R19" s="115">
        <v>0</v>
      </c>
      <c r="S19" s="115">
        <v>0</v>
      </c>
      <c r="T19" s="115">
        <v>0</v>
      </c>
      <c r="U19" s="115">
        <v>0</v>
      </c>
      <c r="V19" s="115">
        <v>0</v>
      </c>
      <c r="W19" s="115">
        <v>0</v>
      </c>
      <c r="X19" s="115">
        <f t="shared" ref="X19:X23" si="2">SUM(I19:W19)</f>
        <v>2633240</v>
      </c>
    </row>
    <row r="20" spans="1:25" s="114" customFormat="1" ht="13.5" customHeight="1" x14ac:dyDescent="0.2">
      <c r="A20" s="240"/>
      <c r="B20" s="243"/>
      <c r="C20" s="112" t="s">
        <v>177</v>
      </c>
      <c r="D20" s="245" t="s">
        <v>399</v>
      </c>
      <c r="E20" s="238"/>
      <c r="F20" s="238"/>
      <c r="G20" s="113" t="s">
        <v>400</v>
      </c>
      <c r="I20" s="115">
        <v>0</v>
      </c>
      <c r="J20" s="115">
        <v>0</v>
      </c>
      <c r="K20" s="115">
        <v>0</v>
      </c>
      <c r="L20" s="115">
        <v>0</v>
      </c>
      <c r="M20" s="115">
        <v>0</v>
      </c>
      <c r="N20" s="115">
        <v>0</v>
      </c>
      <c r="O20" s="115">
        <v>0</v>
      </c>
      <c r="P20" s="115">
        <v>24000</v>
      </c>
      <c r="Q20" s="115">
        <v>0</v>
      </c>
      <c r="R20" s="115">
        <v>0</v>
      </c>
      <c r="S20" s="115">
        <v>0</v>
      </c>
      <c r="T20" s="115">
        <v>0</v>
      </c>
      <c r="U20" s="115">
        <v>0</v>
      </c>
      <c r="V20" s="115">
        <v>0</v>
      </c>
      <c r="W20" s="115">
        <v>0</v>
      </c>
      <c r="X20" s="115">
        <f t="shared" si="2"/>
        <v>24000</v>
      </c>
    </row>
    <row r="21" spans="1:25" s="114" customFormat="1" ht="13.5" customHeight="1" x14ac:dyDescent="0.2">
      <c r="A21" s="240"/>
      <c r="B21" s="243"/>
      <c r="C21" s="112" t="s">
        <v>177</v>
      </c>
      <c r="D21" s="245" t="s">
        <v>320</v>
      </c>
      <c r="E21" s="238"/>
      <c r="F21" s="238"/>
      <c r="G21" s="113" t="s">
        <v>321</v>
      </c>
      <c r="I21" s="115">
        <v>105000</v>
      </c>
      <c r="J21" s="115">
        <v>21000</v>
      </c>
      <c r="K21" s="115">
        <v>0</v>
      </c>
      <c r="L21" s="115">
        <v>0</v>
      </c>
      <c r="M21" s="115">
        <v>0</v>
      </c>
      <c r="N21" s="115">
        <v>0</v>
      </c>
      <c r="O21" s="115">
        <v>0</v>
      </c>
      <c r="P21" s="115">
        <v>21000</v>
      </c>
      <c r="Q21" s="115">
        <v>0</v>
      </c>
      <c r="R21" s="115">
        <v>0</v>
      </c>
      <c r="S21" s="115">
        <v>0</v>
      </c>
      <c r="T21" s="115">
        <v>0</v>
      </c>
      <c r="U21" s="115">
        <v>0</v>
      </c>
      <c r="V21" s="115">
        <v>0</v>
      </c>
      <c r="W21" s="115">
        <v>0</v>
      </c>
      <c r="X21" s="115">
        <f t="shared" si="2"/>
        <v>147000</v>
      </c>
    </row>
    <row r="22" spans="1:25" s="114" customFormat="1" ht="13.5" customHeight="1" x14ac:dyDescent="0.2">
      <c r="A22" s="240"/>
      <c r="B22" s="243"/>
      <c r="C22" s="112" t="s">
        <v>177</v>
      </c>
      <c r="D22" s="245" t="s">
        <v>322</v>
      </c>
      <c r="E22" s="238"/>
      <c r="F22" s="238"/>
      <c r="G22" s="113" t="s">
        <v>323</v>
      </c>
      <c r="I22" s="115">
        <v>258410</v>
      </c>
      <c r="J22" s="115">
        <v>173260</v>
      </c>
      <c r="K22" s="115">
        <v>0</v>
      </c>
      <c r="L22" s="115">
        <v>75780</v>
      </c>
      <c r="M22" s="115">
        <v>0</v>
      </c>
      <c r="N22" s="115">
        <v>0</v>
      </c>
      <c r="O22" s="115">
        <v>0</v>
      </c>
      <c r="P22" s="115">
        <v>131740</v>
      </c>
      <c r="Q22" s="115">
        <v>0</v>
      </c>
      <c r="R22" s="115">
        <v>0</v>
      </c>
      <c r="S22" s="115">
        <v>0</v>
      </c>
      <c r="T22" s="115">
        <v>0</v>
      </c>
      <c r="U22" s="115">
        <v>0</v>
      </c>
      <c r="V22" s="115">
        <v>0</v>
      </c>
      <c r="W22" s="115">
        <v>0</v>
      </c>
      <c r="X22" s="115">
        <f t="shared" si="2"/>
        <v>639190</v>
      </c>
    </row>
    <row r="23" spans="1:25" s="114" customFormat="1" ht="13.5" customHeight="1" x14ac:dyDescent="0.2">
      <c r="A23" s="240"/>
      <c r="B23" s="243"/>
      <c r="C23" s="112" t="s">
        <v>177</v>
      </c>
      <c r="D23" s="245" t="s">
        <v>324</v>
      </c>
      <c r="E23" s="238"/>
      <c r="F23" s="238"/>
      <c r="G23" s="113" t="s">
        <v>325</v>
      </c>
      <c r="I23" s="115">
        <v>28710</v>
      </c>
      <c r="J23" s="115">
        <v>3750</v>
      </c>
      <c r="K23" s="115">
        <v>0</v>
      </c>
      <c r="L23" s="115">
        <v>18270</v>
      </c>
      <c r="M23" s="115">
        <v>0</v>
      </c>
      <c r="N23" s="115">
        <v>0</v>
      </c>
      <c r="O23" s="115">
        <v>0</v>
      </c>
      <c r="P23" s="115">
        <v>10350</v>
      </c>
      <c r="Q23" s="115">
        <v>0</v>
      </c>
      <c r="R23" s="115">
        <v>0</v>
      </c>
      <c r="S23" s="115">
        <v>0</v>
      </c>
      <c r="T23" s="115">
        <v>0</v>
      </c>
      <c r="U23" s="115">
        <v>0</v>
      </c>
      <c r="V23" s="115">
        <v>0</v>
      </c>
      <c r="W23" s="115">
        <v>0</v>
      </c>
      <c r="X23" s="115">
        <f t="shared" si="2"/>
        <v>61080</v>
      </c>
    </row>
    <row r="24" spans="1:25" s="116" customFormat="1" ht="13.5" customHeight="1" x14ac:dyDescent="0.2">
      <c r="A24" s="241"/>
      <c r="B24" s="244"/>
      <c r="C24" s="246" t="s">
        <v>304</v>
      </c>
      <c r="D24" s="247"/>
      <c r="E24" s="247"/>
      <c r="F24" s="247"/>
      <c r="G24" s="247"/>
      <c r="I24" s="117">
        <f>SUM(I19:I23)</f>
        <v>1661940</v>
      </c>
      <c r="J24" s="117">
        <f t="shared" ref="J24:X24" si="3">SUM(J19:J23)</f>
        <v>974190</v>
      </c>
      <c r="K24" s="117">
        <f t="shared" si="3"/>
        <v>0</v>
      </c>
      <c r="L24" s="117">
        <f t="shared" si="3"/>
        <v>213630</v>
      </c>
      <c r="M24" s="117">
        <f t="shared" si="3"/>
        <v>0</v>
      </c>
      <c r="N24" s="117">
        <f t="shared" si="3"/>
        <v>0</v>
      </c>
      <c r="O24" s="117">
        <f t="shared" si="3"/>
        <v>0</v>
      </c>
      <c r="P24" s="117">
        <f t="shared" si="3"/>
        <v>654750</v>
      </c>
      <c r="Q24" s="117">
        <f t="shared" si="3"/>
        <v>0</v>
      </c>
      <c r="R24" s="117">
        <f t="shared" si="3"/>
        <v>0</v>
      </c>
      <c r="S24" s="117">
        <f t="shared" si="3"/>
        <v>0</v>
      </c>
      <c r="T24" s="117">
        <f t="shared" si="3"/>
        <v>0</v>
      </c>
      <c r="U24" s="117">
        <f t="shared" si="3"/>
        <v>0</v>
      </c>
      <c r="V24" s="117">
        <f t="shared" si="3"/>
        <v>0</v>
      </c>
      <c r="W24" s="117">
        <f t="shared" si="3"/>
        <v>0</v>
      </c>
      <c r="X24" s="117">
        <f t="shared" si="3"/>
        <v>3504510</v>
      </c>
      <c r="Y24" s="118">
        <f>SUM(I24:W24)</f>
        <v>3504510</v>
      </c>
    </row>
    <row r="25" spans="1:25" s="114" customFormat="1" ht="26.25" customHeight="1" x14ac:dyDescent="0.2">
      <c r="A25" s="239" t="s">
        <v>15</v>
      </c>
      <c r="B25" s="242" t="s">
        <v>326</v>
      </c>
      <c r="C25" s="112" t="s">
        <v>177</v>
      </c>
      <c r="D25" s="245" t="s">
        <v>83</v>
      </c>
      <c r="E25" s="238"/>
      <c r="F25" s="238"/>
      <c r="G25" s="113" t="s">
        <v>327</v>
      </c>
      <c r="I25" s="115">
        <v>170000</v>
      </c>
      <c r="J25" s="115">
        <v>323200</v>
      </c>
      <c r="K25" s="115">
        <v>30000</v>
      </c>
      <c r="L25" s="115">
        <v>0</v>
      </c>
      <c r="M25" s="115">
        <v>0</v>
      </c>
      <c r="N25" s="115">
        <v>0</v>
      </c>
      <c r="O25" s="115">
        <v>0</v>
      </c>
      <c r="P25" s="115">
        <v>70000</v>
      </c>
      <c r="Q25" s="115">
        <v>0</v>
      </c>
      <c r="R25" s="115">
        <v>0</v>
      </c>
      <c r="S25" s="115">
        <v>0</v>
      </c>
      <c r="T25" s="115">
        <v>0</v>
      </c>
      <c r="U25" s="115">
        <v>0</v>
      </c>
      <c r="V25" s="115">
        <v>0</v>
      </c>
      <c r="W25" s="115">
        <v>0</v>
      </c>
      <c r="X25" s="115">
        <f t="shared" ref="X25:X28" si="4">SUM(I25:W25)</f>
        <v>593200</v>
      </c>
    </row>
    <row r="26" spans="1:25" s="114" customFormat="1" ht="34.5" customHeight="1" x14ac:dyDescent="0.2">
      <c r="A26" s="240"/>
      <c r="B26" s="243"/>
      <c r="C26" s="112" t="s">
        <v>177</v>
      </c>
      <c r="D26" s="245" t="s">
        <v>328</v>
      </c>
      <c r="E26" s="238"/>
      <c r="F26" s="238"/>
      <c r="G26" s="113" t="s">
        <v>329</v>
      </c>
      <c r="I26" s="115">
        <v>24600</v>
      </c>
      <c r="J26" s="115">
        <v>27080</v>
      </c>
      <c r="K26" s="115">
        <v>0</v>
      </c>
      <c r="L26" s="115">
        <v>0</v>
      </c>
      <c r="M26" s="115">
        <v>0</v>
      </c>
      <c r="N26" s="115">
        <v>0</v>
      </c>
      <c r="O26" s="115">
        <v>0</v>
      </c>
      <c r="P26" s="115">
        <v>22920</v>
      </c>
      <c r="Q26" s="115">
        <v>0</v>
      </c>
      <c r="R26" s="115">
        <v>0</v>
      </c>
      <c r="S26" s="115">
        <v>0</v>
      </c>
      <c r="T26" s="115">
        <v>0</v>
      </c>
      <c r="U26" s="115">
        <v>0</v>
      </c>
      <c r="V26" s="115">
        <v>0</v>
      </c>
      <c r="W26" s="115">
        <v>0</v>
      </c>
      <c r="X26" s="115">
        <f t="shared" si="4"/>
        <v>74600</v>
      </c>
    </row>
    <row r="27" spans="1:25" s="114" customFormat="1" ht="13.5" customHeight="1" x14ac:dyDescent="0.2">
      <c r="A27" s="240"/>
      <c r="B27" s="243"/>
      <c r="C27" s="112" t="s">
        <v>177</v>
      </c>
      <c r="D27" s="245" t="s">
        <v>330</v>
      </c>
      <c r="E27" s="238"/>
      <c r="F27" s="238"/>
      <c r="G27" s="113" t="s">
        <v>331</v>
      </c>
      <c r="I27" s="115">
        <v>3000</v>
      </c>
      <c r="J27" s="115">
        <v>27300</v>
      </c>
      <c r="K27" s="115">
        <v>0</v>
      </c>
      <c r="L27" s="115">
        <v>0</v>
      </c>
      <c r="M27" s="115">
        <v>0</v>
      </c>
      <c r="N27" s="115">
        <v>0</v>
      </c>
      <c r="O27" s="115">
        <v>0</v>
      </c>
      <c r="P27" s="115">
        <v>24500</v>
      </c>
      <c r="Q27" s="115">
        <v>0</v>
      </c>
      <c r="R27" s="115">
        <v>0</v>
      </c>
      <c r="S27" s="115">
        <v>0</v>
      </c>
      <c r="T27" s="115">
        <v>0</v>
      </c>
      <c r="U27" s="115">
        <v>0</v>
      </c>
      <c r="V27" s="115">
        <v>0</v>
      </c>
      <c r="W27" s="115">
        <v>0</v>
      </c>
      <c r="X27" s="115">
        <f t="shared" si="4"/>
        <v>54800</v>
      </c>
    </row>
    <row r="28" spans="1:25" s="114" customFormat="1" ht="13.5" customHeight="1" x14ac:dyDescent="0.2">
      <c r="A28" s="240"/>
      <c r="B28" s="243"/>
      <c r="C28" s="112" t="s">
        <v>177</v>
      </c>
      <c r="D28" s="245" t="s">
        <v>332</v>
      </c>
      <c r="E28" s="238"/>
      <c r="F28" s="238"/>
      <c r="G28" s="113" t="s">
        <v>333</v>
      </c>
      <c r="I28" s="115">
        <v>19600</v>
      </c>
      <c r="J28" s="115">
        <v>22800</v>
      </c>
      <c r="K28" s="115">
        <v>0</v>
      </c>
      <c r="L28" s="115">
        <v>0</v>
      </c>
      <c r="M28" s="115">
        <v>0</v>
      </c>
      <c r="N28" s="115">
        <v>0</v>
      </c>
      <c r="O28" s="115">
        <v>0</v>
      </c>
      <c r="P28" s="115">
        <v>0</v>
      </c>
      <c r="Q28" s="115">
        <v>0</v>
      </c>
      <c r="R28" s="115">
        <v>0</v>
      </c>
      <c r="S28" s="115">
        <v>0</v>
      </c>
      <c r="T28" s="115">
        <v>0</v>
      </c>
      <c r="U28" s="115">
        <v>0</v>
      </c>
      <c r="V28" s="115">
        <v>0</v>
      </c>
      <c r="W28" s="115">
        <v>0</v>
      </c>
      <c r="X28" s="115">
        <f t="shared" si="4"/>
        <v>42400</v>
      </c>
    </row>
    <row r="29" spans="1:25" s="116" customFormat="1" ht="13.5" customHeight="1" x14ac:dyDescent="0.2">
      <c r="A29" s="241"/>
      <c r="B29" s="244"/>
      <c r="C29" s="246" t="s">
        <v>304</v>
      </c>
      <c r="D29" s="247"/>
      <c r="E29" s="247"/>
      <c r="F29" s="247"/>
      <c r="G29" s="247"/>
      <c r="I29" s="117">
        <f>SUM(I25:I28)</f>
        <v>217200</v>
      </c>
      <c r="J29" s="117">
        <f t="shared" ref="J29:X29" si="5">SUM(J25:J28)</f>
        <v>400380</v>
      </c>
      <c r="K29" s="117">
        <f t="shared" si="5"/>
        <v>30000</v>
      </c>
      <c r="L29" s="117">
        <f t="shared" si="5"/>
        <v>0</v>
      </c>
      <c r="M29" s="117">
        <f t="shared" si="5"/>
        <v>0</v>
      </c>
      <c r="N29" s="117">
        <f t="shared" si="5"/>
        <v>0</v>
      </c>
      <c r="O29" s="117">
        <f t="shared" si="5"/>
        <v>0</v>
      </c>
      <c r="P29" s="117">
        <f t="shared" si="5"/>
        <v>117420</v>
      </c>
      <c r="Q29" s="117">
        <f t="shared" si="5"/>
        <v>0</v>
      </c>
      <c r="R29" s="117">
        <f t="shared" si="5"/>
        <v>0</v>
      </c>
      <c r="S29" s="117">
        <f t="shared" si="5"/>
        <v>0</v>
      </c>
      <c r="T29" s="117">
        <f t="shared" si="5"/>
        <v>0</v>
      </c>
      <c r="U29" s="117">
        <f t="shared" si="5"/>
        <v>0</v>
      </c>
      <c r="V29" s="117">
        <f t="shared" si="5"/>
        <v>0</v>
      </c>
      <c r="W29" s="117">
        <f t="shared" si="5"/>
        <v>0</v>
      </c>
      <c r="X29" s="117">
        <f t="shared" si="5"/>
        <v>765000</v>
      </c>
      <c r="Y29" s="118">
        <f>SUM(I29:W29)</f>
        <v>765000</v>
      </c>
    </row>
    <row r="30" spans="1:25" s="114" customFormat="1" ht="13.5" customHeight="1" x14ac:dyDescent="0.2">
      <c r="A30" s="239" t="s">
        <v>161</v>
      </c>
      <c r="B30" s="242" t="s">
        <v>334</v>
      </c>
      <c r="C30" s="112" t="s">
        <v>177</v>
      </c>
      <c r="D30" s="245" t="s">
        <v>335</v>
      </c>
      <c r="E30" s="238"/>
      <c r="F30" s="238"/>
      <c r="G30" s="113" t="s">
        <v>336</v>
      </c>
      <c r="I30" s="115">
        <v>231785.5</v>
      </c>
      <c r="J30" s="115">
        <v>140752</v>
      </c>
      <c r="K30" s="115">
        <v>0</v>
      </c>
      <c r="L30" s="115">
        <v>0</v>
      </c>
      <c r="M30" s="115">
        <v>0</v>
      </c>
      <c r="N30" s="115">
        <v>0</v>
      </c>
      <c r="O30" s="115">
        <v>0</v>
      </c>
      <c r="P30" s="115">
        <v>976269</v>
      </c>
      <c r="Q30" s="115">
        <v>0</v>
      </c>
      <c r="R30" s="115">
        <v>0</v>
      </c>
      <c r="S30" s="115">
        <v>0</v>
      </c>
      <c r="T30" s="115">
        <v>0</v>
      </c>
      <c r="U30" s="115">
        <v>0</v>
      </c>
      <c r="V30" s="115">
        <v>0</v>
      </c>
      <c r="W30" s="115">
        <v>0</v>
      </c>
      <c r="X30" s="115">
        <f t="shared" ref="X30:X33" si="6">SUM(I30:W30)</f>
        <v>1348806.5</v>
      </c>
    </row>
    <row r="31" spans="1:25" s="114" customFormat="1" ht="15" customHeight="1" x14ac:dyDescent="0.2">
      <c r="A31" s="240"/>
      <c r="B31" s="243"/>
      <c r="C31" s="112" t="s">
        <v>177</v>
      </c>
      <c r="D31" s="245" t="s">
        <v>337</v>
      </c>
      <c r="E31" s="238"/>
      <c r="F31" s="238"/>
      <c r="G31" s="113" t="s">
        <v>338</v>
      </c>
      <c r="I31" s="115">
        <v>26500</v>
      </c>
      <c r="J31" s="115">
        <v>0</v>
      </c>
      <c r="K31" s="115">
        <v>0</v>
      </c>
      <c r="L31" s="115">
        <v>0</v>
      </c>
      <c r="M31" s="115">
        <v>0</v>
      </c>
      <c r="N31" s="115">
        <v>0</v>
      </c>
      <c r="O31" s="115">
        <v>0</v>
      </c>
      <c r="P31" s="115">
        <v>0</v>
      </c>
      <c r="Q31" s="115">
        <v>0</v>
      </c>
      <c r="R31" s="115">
        <v>0</v>
      </c>
      <c r="S31" s="115">
        <v>0</v>
      </c>
      <c r="T31" s="115">
        <v>0</v>
      </c>
      <c r="U31" s="115">
        <v>0</v>
      </c>
      <c r="V31" s="115">
        <v>0</v>
      </c>
      <c r="W31" s="115">
        <v>0</v>
      </c>
      <c r="X31" s="115">
        <f t="shared" si="6"/>
        <v>26500</v>
      </c>
    </row>
    <row r="32" spans="1:25" s="114" customFormat="1" ht="25.5" customHeight="1" x14ac:dyDescent="0.2">
      <c r="A32" s="240"/>
      <c r="B32" s="243"/>
      <c r="C32" s="112" t="s">
        <v>177</v>
      </c>
      <c r="D32" s="245" t="s">
        <v>339</v>
      </c>
      <c r="E32" s="238"/>
      <c r="F32" s="238"/>
      <c r="G32" s="113" t="s">
        <v>340</v>
      </c>
      <c r="I32" s="115">
        <v>819329.47</v>
      </c>
      <c r="J32" s="115">
        <v>91996</v>
      </c>
      <c r="K32" s="115">
        <v>10000</v>
      </c>
      <c r="L32" s="115">
        <v>0</v>
      </c>
      <c r="M32" s="115">
        <v>225460</v>
      </c>
      <c r="N32" s="115">
        <v>340000</v>
      </c>
      <c r="O32" s="115">
        <v>15000</v>
      </c>
      <c r="P32" s="115">
        <v>59644</v>
      </c>
      <c r="Q32" s="115">
        <v>0</v>
      </c>
      <c r="R32" s="115">
        <v>197930</v>
      </c>
      <c r="S32" s="115">
        <v>0</v>
      </c>
      <c r="T32" s="115">
        <v>680000</v>
      </c>
      <c r="U32" s="115">
        <v>247508</v>
      </c>
      <c r="V32" s="115">
        <v>0</v>
      </c>
      <c r="W32" s="115">
        <v>0</v>
      </c>
      <c r="X32" s="115">
        <f t="shared" si="6"/>
        <v>2686867.4699999997</v>
      </c>
    </row>
    <row r="33" spans="1:25" s="114" customFormat="1" ht="13.5" customHeight="1" x14ac:dyDescent="0.2">
      <c r="A33" s="240"/>
      <c r="B33" s="243"/>
      <c r="C33" s="112" t="s">
        <v>177</v>
      </c>
      <c r="D33" s="245" t="s">
        <v>341</v>
      </c>
      <c r="E33" s="238"/>
      <c r="F33" s="238"/>
      <c r="G33" s="113" t="s">
        <v>342</v>
      </c>
      <c r="I33" s="115">
        <v>150201.78</v>
      </c>
      <c r="J33" s="115">
        <v>96560</v>
      </c>
      <c r="K33" s="115">
        <v>0</v>
      </c>
      <c r="L33" s="115">
        <v>0</v>
      </c>
      <c r="M33" s="115">
        <v>0</v>
      </c>
      <c r="N33" s="115">
        <v>0</v>
      </c>
      <c r="O33" s="115">
        <v>0</v>
      </c>
      <c r="P33" s="115">
        <v>450000</v>
      </c>
      <c r="Q33" s="115">
        <v>0</v>
      </c>
      <c r="R33" s="115">
        <v>0</v>
      </c>
      <c r="S33" s="115">
        <v>0</v>
      </c>
      <c r="T33" s="115">
        <v>0</v>
      </c>
      <c r="U33" s="115">
        <v>0</v>
      </c>
      <c r="V33" s="115">
        <v>0</v>
      </c>
      <c r="W33" s="115">
        <v>0</v>
      </c>
      <c r="X33" s="115">
        <f t="shared" si="6"/>
        <v>696761.78</v>
      </c>
    </row>
    <row r="34" spans="1:25" s="116" customFormat="1" ht="13.5" customHeight="1" x14ac:dyDescent="0.2">
      <c r="A34" s="241"/>
      <c r="B34" s="244"/>
      <c r="C34" s="246" t="s">
        <v>304</v>
      </c>
      <c r="D34" s="247"/>
      <c r="E34" s="247"/>
      <c r="F34" s="247"/>
      <c r="G34" s="247"/>
      <c r="I34" s="117">
        <f>SUM(I30:I33)</f>
        <v>1227816.75</v>
      </c>
      <c r="J34" s="117">
        <f t="shared" ref="J34:X34" si="7">SUM(J30:J33)</f>
        <v>329308</v>
      </c>
      <c r="K34" s="117">
        <f t="shared" si="7"/>
        <v>10000</v>
      </c>
      <c r="L34" s="117">
        <f t="shared" si="7"/>
        <v>0</v>
      </c>
      <c r="M34" s="117">
        <f t="shared" si="7"/>
        <v>225460</v>
      </c>
      <c r="N34" s="117">
        <f t="shared" si="7"/>
        <v>340000</v>
      </c>
      <c r="O34" s="117">
        <f t="shared" si="7"/>
        <v>15000</v>
      </c>
      <c r="P34" s="117">
        <f t="shared" si="7"/>
        <v>1485913</v>
      </c>
      <c r="Q34" s="117">
        <f t="shared" si="7"/>
        <v>0</v>
      </c>
      <c r="R34" s="117">
        <f t="shared" si="7"/>
        <v>197930</v>
      </c>
      <c r="S34" s="117">
        <f t="shared" si="7"/>
        <v>0</v>
      </c>
      <c r="T34" s="117">
        <f t="shared" si="7"/>
        <v>680000</v>
      </c>
      <c r="U34" s="117">
        <f t="shared" si="7"/>
        <v>247508</v>
      </c>
      <c r="V34" s="117">
        <f t="shared" si="7"/>
        <v>0</v>
      </c>
      <c r="W34" s="117">
        <f t="shared" si="7"/>
        <v>0</v>
      </c>
      <c r="X34" s="117">
        <f t="shared" si="7"/>
        <v>4758935.75</v>
      </c>
      <c r="Y34" s="118">
        <f>SUM(I34:W34)</f>
        <v>4758935.75</v>
      </c>
    </row>
    <row r="35" spans="1:25" s="114" customFormat="1" ht="13.5" customHeight="1" x14ac:dyDescent="0.2">
      <c r="A35" s="239" t="s">
        <v>163</v>
      </c>
      <c r="B35" s="242" t="s">
        <v>343</v>
      </c>
      <c r="C35" s="112" t="s">
        <v>177</v>
      </c>
      <c r="D35" s="245" t="s">
        <v>344</v>
      </c>
      <c r="E35" s="238"/>
      <c r="F35" s="238"/>
      <c r="G35" s="113" t="s">
        <v>345</v>
      </c>
      <c r="I35" s="115">
        <v>71800</v>
      </c>
      <c r="J35" s="115">
        <v>36384</v>
      </c>
      <c r="K35" s="115">
        <v>0</v>
      </c>
      <c r="L35" s="115">
        <v>0</v>
      </c>
      <c r="M35" s="115">
        <v>0</v>
      </c>
      <c r="N35" s="115">
        <v>0</v>
      </c>
      <c r="O35" s="115">
        <v>0</v>
      </c>
      <c r="P35" s="115">
        <v>32580</v>
      </c>
      <c r="Q35" s="115">
        <v>0</v>
      </c>
      <c r="R35" s="115">
        <v>0</v>
      </c>
      <c r="S35" s="115">
        <v>0</v>
      </c>
      <c r="T35" s="115">
        <v>0</v>
      </c>
      <c r="U35" s="115">
        <v>0</v>
      </c>
      <c r="V35" s="115">
        <v>0</v>
      </c>
      <c r="W35" s="115">
        <v>0</v>
      </c>
      <c r="X35" s="115">
        <f t="shared" ref="X35:X45" si="8">SUM(I35:W35)</f>
        <v>140764</v>
      </c>
    </row>
    <row r="36" spans="1:25" s="114" customFormat="1" ht="13.5" customHeight="1" x14ac:dyDescent="0.2">
      <c r="A36" s="240"/>
      <c r="B36" s="243"/>
      <c r="C36" s="112" t="s">
        <v>177</v>
      </c>
      <c r="D36" s="245" t="s">
        <v>346</v>
      </c>
      <c r="E36" s="238"/>
      <c r="F36" s="238"/>
      <c r="G36" s="113" t="s">
        <v>347</v>
      </c>
      <c r="I36" s="115">
        <v>0</v>
      </c>
      <c r="J36" s="115">
        <v>0</v>
      </c>
      <c r="K36" s="115">
        <v>0</v>
      </c>
      <c r="L36" s="115">
        <v>0</v>
      </c>
      <c r="M36" s="115">
        <v>0</v>
      </c>
      <c r="N36" s="115">
        <v>0</v>
      </c>
      <c r="O36" s="115">
        <v>0</v>
      </c>
      <c r="P36" s="115">
        <v>37250</v>
      </c>
      <c r="Q36" s="115">
        <v>0</v>
      </c>
      <c r="R36" s="115">
        <v>0</v>
      </c>
      <c r="S36" s="115">
        <v>0</v>
      </c>
      <c r="T36" s="115">
        <v>0</v>
      </c>
      <c r="U36" s="115">
        <v>0</v>
      </c>
      <c r="V36" s="115">
        <v>0</v>
      </c>
      <c r="W36" s="115">
        <v>0</v>
      </c>
      <c r="X36" s="115">
        <f t="shared" si="8"/>
        <v>37250</v>
      </c>
    </row>
    <row r="37" spans="1:25" s="114" customFormat="1" ht="13.5" customHeight="1" x14ac:dyDescent="0.2">
      <c r="A37" s="240"/>
      <c r="B37" s="243"/>
      <c r="C37" s="112" t="s">
        <v>177</v>
      </c>
      <c r="D37" s="245" t="s">
        <v>348</v>
      </c>
      <c r="E37" s="238"/>
      <c r="F37" s="238"/>
      <c r="G37" s="113" t="s">
        <v>349</v>
      </c>
      <c r="I37" s="115">
        <v>18590</v>
      </c>
      <c r="J37" s="115">
        <v>0</v>
      </c>
      <c r="K37" s="115">
        <v>0</v>
      </c>
      <c r="L37" s="115">
        <v>0</v>
      </c>
      <c r="M37" s="115">
        <v>0</v>
      </c>
      <c r="N37" s="115">
        <v>0</v>
      </c>
      <c r="O37" s="115">
        <v>0</v>
      </c>
      <c r="P37" s="115">
        <v>0</v>
      </c>
      <c r="Q37" s="115">
        <v>0</v>
      </c>
      <c r="R37" s="115">
        <v>0</v>
      </c>
      <c r="S37" s="115">
        <v>0</v>
      </c>
      <c r="T37" s="115">
        <v>0</v>
      </c>
      <c r="U37" s="115">
        <v>0</v>
      </c>
      <c r="V37" s="115">
        <v>0</v>
      </c>
      <c r="W37" s="115">
        <v>0</v>
      </c>
      <c r="X37" s="115">
        <f t="shared" si="8"/>
        <v>18590</v>
      </c>
    </row>
    <row r="38" spans="1:25" s="114" customFormat="1" ht="13.5" customHeight="1" x14ac:dyDescent="0.2">
      <c r="A38" s="240"/>
      <c r="B38" s="243"/>
      <c r="C38" s="112" t="s">
        <v>177</v>
      </c>
      <c r="D38" s="245" t="s">
        <v>401</v>
      </c>
      <c r="E38" s="238"/>
      <c r="F38" s="238"/>
      <c r="G38" s="113" t="s">
        <v>402</v>
      </c>
      <c r="I38" s="115">
        <v>0</v>
      </c>
      <c r="J38" s="115">
        <v>0</v>
      </c>
      <c r="K38" s="115">
        <v>0</v>
      </c>
      <c r="L38" s="115">
        <v>0</v>
      </c>
      <c r="M38" s="115">
        <v>391656.76</v>
      </c>
      <c r="N38" s="115">
        <v>0</v>
      </c>
      <c r="O38" s="115">
        <v>0</v>
      </c>
      <c r="P38" s="115">
        <v>0</v>
      </c>
      <c r="Q38" s="115">
        <v>0</v>
      </c>
      <c r="R38" s="115">
        <v>0</v>
      </c>
      <c r="S38" s="115">
        <v>0</v>
      </c>
      <c r="T38" s="115">
        <v>0</v>
      </c>
      <c r="U38" s="115">
        <v>0</v>
      </c>
      <c r="V38" s="115">
        <v>0</v>
      </c>
      <c r="W38" s="115">
        <v>0</v>
      </c>
      <c r="X38" s="115">
        <f t="shared" si="8"/>
        <v>391656.76</v>
      </c>
    </row>
    <row r="39" spans="1:25" s="114" customFormat="1" ht="13.5" customHeight="1" x14ac:dyDescent="0.2">
      <c r="A39" s="240"/>
      <c r="B39" s="243"/>
      <c r="C39" s="112" t="s">
        <v>177</v>
      </c>
      <c r="D39" s="245" t="s">
        <v>350</v>
      </c>
      <c r="E39" s="238"/>
      <c r="F39" s="238"/>
      <c r="G39" s="113" t="s">
        <v>351</v>
      </c>
      <c r="I39" s="115">
        <v>10000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15">
        <v>557865</v>
      </c>
      <c r="Q39" s="115">
        <v>0</v>
      </c>
      <c r="R39" s="115">
        <v>0</v>
      </c>
      <c r="S39" s="115">
        <v>0</v>
      </c>
      <c r="T39" s="115">
        <v>0</v>
      </c>
      <c r="U39" s="115">
        <v>0</v>
      </c>
      <c r="V39" s="115">
        <v>0</v>
      </c>
      <c r="W39" s="115">
        <v>0</v>
      </c>
      <c r="X39" s="115">
        <f t="shared" si="8"/>
        <v>567865</v>
      </c>
    </row>
    <row r="40" spans="1:25" s="114" customFormat="1" ht="13.5" customHeight="1" x14ac:dyDescent="0.2">
      <c r="A40" s="240"/>
      <c r="B40" s="243"/>
      <c r="C40" s="112" t="s">
        <v>177</v>
      </c>
      <c r="D40" s="245" t="s">
        <v>352</v>
      </c>
      <c r="E40" s="238"/>
      <c r="F40" s="238"/>
      <c r="G40" s="113" t="s">
        <v>353</v>
      </c>
      <c r="I40" s="115">
        <v>50000</v>
      </c>
      <c r="J40" s="115">
        <v>0</v>
      </c>
      <c r="K40" s="115">
        <v>0</v>
      </c>
      <c r="L40" s="115">
        <v>0</v>
      </c>
      <c r="M40" s="115">
        <v>0</v>
      </c>
      <c r="N40" s="115">
        <v>0</v>
      </c>
      <c r="O40" s="115">
        <v>0</v>
      </c>
      <c r="P40" s="115">
        <v>231200</v>
      </c>
      <c r="Q40" s="115">
        <v>0</v>
      </c>
      <c r="R40" s="115">
        <v>0</v>
      </c>
      <c r="S40" s="115">
        <v>0</v>
      </c>
      <c r="T40" s="115">
        <v>0</v>
      </c>
      <c r="U40" s="115">
        <v>0</v>
      </c>
      <c r="V40" s="115">
        <v>0</v>
      </c>
      <c r="W40" s="115">
        <v>0</v>
      </c>
      <c r="X40" s="115">
        <f t="shared" si="8"/>
        <v>281200</v>
      </c>
    </row>
    <row r="41" spans="1:25" s="114" customFormat="1" ht="13.5" customHeight="1" x14ac:dyDescent="0.2">
      <c r="A41" s="240"/>
      <c r="B41" s="243"/>
      <c r="C41" s="112" t="s">
        <v>177</v>
      </c>
      <c r="D41" s="245" t="s">
        <v>354</v>
      </c>
      <c r="E41" s="238"/>
      <c r="F41" s="238"/>
      <c r="G41" s="113" t="s">
        <v>355</v>
      </c>
      <c r="I41" s="115">
        <v>100000</v>
      </c>
      <c r="J41" s="115">
        <v>0</v>
      </c>
      <c r="K41" s="115">
        <v>0</v>
      </c>
      <c r="L41" s="115">
        <v>0</v>
      </c>
      <c r="M41" s="115">
        <v>0</v>
      </c>
      <c r="N41" s="115">
        <v>0</v>
      </c>
      <c r="O41" s="115">
        <v>0</v>
      </c>
      <c r="P41" s="115">
        <v>90737</v>
      </c>
      <c r="Q41" s="115">
        <v>0</v>
      </c>
      <c r="R41" s="115">
        <v>0</v>
      </c>
      <c r="S41" s="115">
        <v>0</v>
      </c>
      <c r="T41" s="115">
        <v>0</v>
      </c>
      <c r="U41" s="115">
        <v>0</v>
      </c>
      <c r="V41" s="115">
        <v>0</v>
      </c>
      <c r="W41" s="115">
        <v>0</v>
      </c>
      <c r="X41" s="115">
        <f t="shared" si="8"/>
        <v>190737</v>
      </c>
    </row>
    <row r="42" spans="1:25" s="114" customFormat="1" ht="13.5" customHeight="1" x14ac:dyDescent="0.2">
      <c r="A42" s="240"/>
      <c r="B42" s="243"/>
      <c r="C42" s="112" t="s">
        <v>177</v>
      </c>
      <c r="D42" s="245" t="s">
        <v>403</v>
      </c>
      <c r="E42" s="238"/>
      <c r="F42" s="238"/>
      <c r="G42" s="113" t="s">
        <v>404</v>
      </c>
      <c r="I42" s="115">
        <v>0</v>
      </c>
      <c r="J42" s="115">
        <v>0</v>
      </c>
      <c r="K42" s="115">
        <v>0</v>
      </c>
      <c r="L42" s="115">
        <v>0</v>
      </c>
      <c r="M42" s="115">
        <v>0</v>
      </c>
      <c r="N42" s="115">
        <v>20000</v>
      </c>
      <c r="O42" s="115">
        <v>0</v>
      </c>
      <c r="P42" s="115">
        <v>0</v>
      </c>
      <c r="Q42" s="115">
        <v>0</v>
      </c>
      <c r="R42" s="115">
        <v>0</v>
      </c>
      <c r="S42" s="115">
        <v>0</v>
      </c>
      <c r="T42" s="115">
        <v>0</v>
      </c>
      <c r="U42" s="115">
        <v>0</v>
      </c>
      <c r="V42" s="115">
        <v>0</v>
      </c>
      <c r="W42" s="115">
        <v>0</v>
      </c>
      <c r="X42" s="115">
        <f t="shared" si="8"/>
        <v>20000</v>
      </c>
    </row>
    <row r="43" spans="1:25" s="114" customFormat="1" ht="13.5" customHeight="1" x14ac:dyDescent="0.2">
      <c r="A43" s="240"/>
      <c r="B43" s="243"/>
      <c r="C43" s="112" t="s">
        <v>177</v>
      </c>
      <c r="D43" s="245" t="s">
        <v>405</v>
      </c>
      <c r="E43" s="238"/>
      <c r="F43" s="238"/>
      <c r="G43" s="113" t="s">
        <v>406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15">
        <v>0</v>
      </c>
      <c r="Q43" s="115">
        <v>0</v>
      </c>
      <c r="R43" s="115">
        <v>0</v>
      </c>
      <c r="S43" s="115">
        <v>0</v>
      </c>
      <c r="T43" s="115">
        <v>0</v>
      </c>
      <c r="U43" s="115">
        <v>0</v>
      </c>
      <c r="V43" s="115">
        <v>20000</v>
      </c>
      <c r="W43" s="115">
        <v>0</v>
      </c>
      <c r="X43" s="115">
        <f t="shared" si="8"/>
        <v>20000</v>
      </c>
    </row>
    <row r="44" spans="1:25" s="114" customFormat="1" ht="13.5" customHeight="1" x14ac:dyDescent="0.2">
      <c r="A44" s="240"/>
      <c r="B44" s="243"/>
      <c r="C44" s="112" t="s">
        <v>177</v>
      </c>
      <c r="D44" s="245" t="s">
        <v>407</v>
      </c>
      <c r="E44" s="238"/>
      <c r="F44" s="238"/>
      <c r="G44" s="113" t="s">
        <v>408</v>
      </c>
      <c r="I44" s="115">
        <v>3000</v>
      </c>
      <c r="J44" s="115">
        <v>0</v>
      </c>
      <c r="K44" s="115">
        <v>0</v>
      </c>
      <c r="L44" s="115">
        <v>0</v>
      </c>
      <c r="M44" s="115">
        <v>0</v>
      </c>
      <c r="N44" s="115">
        <v>0</v>
      </c>
      <c r="O44" s="115">
        <v>0</v>
      </c>
      <c r="P44" s="115">
        <v>0</v>
      </c>
      <c r="Q44" s="115">
        <v>0</v>
      </c>
      <c r="R44" s="115">
        <v>0</v>
      </c>
      <c r="S44" s="115">
        <v>0</v>
      </c>
      <c r="T44" s="115">
        <v>0</v>
      </c>
      <c r="U44" s="115">
        <v>0</v>
      </c>
      <c r="V44" s="115">
        <v>0</v>
      </c>
      <c r="W44" s="115">
        <v>0</v>
      </c>
      <c r="X44" s="115">
        <f t="shared" si="8"/>
        <v>3000</v>
      </c>
    </row>
    <row r="45" spans="1:25" s="114" customFormat="1" ht="13.5" customHeight="1" x14ac:dyDescent="0.2">
      <c r="A45" s="240"/>
      <c r="B45" s="243"/>
      <c r="C45" s="112" t="s">
        <v>177</v>
      </c>
      <c r="D45" s="245" t="s">
        <v>356</v>
      </c>
      <c r="E45" s="238"/>
      <c r="F45" s="238"/>
      <c r="G45" s="113" t="s">
        <v>357</v>
      </c>
      <c r="I45" s="115">
        <v>100000</v>
      </c>
      <c r="J45" s="115">
        <v>70846</v>
      </c>
      <c r="K45" s="115">
        <v>0</v>
      </c>
      <c r="L45" s="115">
        <v>0</v>
      </c>
      <c r="M45" s="115">
        <v>0</v>
      </c>
      <c r="N45" s="115">
        <v>0</v>
      </c>
      <c r="O45" s="115">
        <v>0</v>
      </c>
      <c r="P45" s="115">
        <v>39711</v>
      </c>
      <c r="Q45" s="115">
        <v>0</v>
      </c>
      <c r="R45" s="115">
        <v>0</v>
      </c>
      <c r="S45" s="115">
        <v>0</v>
      </c>
      <c r="T45" s="115">
        <v>0</v>
      </c>
      <c r="U45" s="115">
        <v>0</v>
      </c>
      <c r="V45" s="115">
        <v>0</v>
      </c>
      <c r="W45" s="115">
        <v>0</v>
      </c>
      <c r="X45" s="115">
        <f t="shared" si="8"/>
        <v>210557</v>
      </c>
    </row>
    <row r="46" spans="1:25" s="116" customFormat="1" ht="13.5" customHeight="1" x14ac:dyDescent="0.2">
      <c r="A46" s="241"/>
      <c r="B46" s="244"/>
      <c r="C46" s="246" t="s">
        <v>304</v>
      </c>
      <c r="D46" s="247"/>
      <c r="E46" s="247"/>
      <c r="F46" s="247"/>
      <c r="G46" s="247"/>
      <c r="I46" s="117">
        <f>SUM(I35:I45)</f>
        <v>353390</v>
      </c>
      <c r="J46" s="117">
        <f t="shared" ref="J46:X46" si="9">SUM(J35:J45)</f>
        <v>107230</v>
      </c>
      <c r="K46" s="117">
        <f t="shared" si="9"/>
        <v>0</v>
      </c>
      <c r="L46" s="117">
        <f t="shared" si="9"/>
        <v>0</v>
      </c>
      <c r="M46" s="117">
        <f t="shared" si="9"/>
        <v>391656.76</v>
      </c>
      <c r="N46" s="117">
        <f t="shared" si="9"/>
        <v>20000</v>
      </c>
      <c r="O46" s="117">
        <f t="shared" si="9"/>
        <v>0</v>
      </c>
      <c r="P46" s="117">
        <f t="shared" si="9"/>
        <v>989343</v>
      </c>
      <c r="Q46" s="117">
        <f t="shared" si="9"/>
        <v>0</v>
      </c>
      <c r="R46" s="117">
        <f t="shared" si="9"/>
        <v>0</v>
      </c>
      <c r="S46" s="117">
        <f t="shared" si="9"/>
        <v>0</v>
      </c>
      <c r="T46" s="117">
        <f t="shared" si="9"/>
        <v>0</v>
      </c>
      <c r="U46" s="117">
        <f t="shared" si="9"/>
        <v>0</v>
      </c>
      <c r="V46" s="117">
        <f t="shared" si="9"/>
        <v>20000</v>
      </c>
      <c r="W46" s="117">
        <f t="shared" si="9"/>
        <v>0</v>
      </c>
      <c r="X46" s="117">
        <f t="shared" si="9"/>
        <v>1881619.76</v>
      </c>
      <c r="Y46" s="118">
        <f>SUM(I46:W46)</f>
        <v>1881619.76</v>
      </c>
    </row>
    <row r="47" spans="1:25" s="114" customFormat="1" ht="13.5" customHeight="1" x14ac:dyDescent="0.2">
      <c r="A47" s="239" t="s">
        <v>165</v>
      </c>
      <c r="B47" s="242" t="s">
        <v>358</v>
      </c>
      <c r="C47" s="112" t="s">
        <v>177</v>
      </c>
      <c r="D47" s="245" t="s">
        <v>359</v>
      </c>
      <c r="E47" s="238"/>
      <c r="F47" s="238"/>
      <c r="G47" s="113" t="s">
        <v>360</v>
      </c>
      <c r="I47" s="115">
        <v>146961.79999999999</v>
      </c>
      <c r="J47" s="115">
        <v>0</v>
      </c>
      <c r="K47" s="115">
        <v>0</v>
      </c>
      <c r="L47" s="115">
        <v>0</v>
      </c>
      <c r="M47" s="115">
        <v>0</v>
      </c>
      <c r="N47" s="115">
        <v>0</v>
      </c>
      <c r="O47" s="115">
        <v>0</v>
      </c>
      <c r="P47" s="115">
        <v>0</v>
      </c>
      <c r="Q47" s="115">
        <v>0</v>
      </c>
      <c r="R47" s="115">
        <v>0</v>
      </c>
      <c r="S47" s="115">
        <v>0</v>
      </c>
      <c r="T47" s="115">
        <v>0</v>
      </c>
      <c r="U47" s="115">
        <v>0</v>
      </c>
      <c r="V47" s="115">
        <v>0</v>
      </c>
      <c r="W47" s="115">
        <v>0</v>
      </c>
      <c r="X47" s="115">
        <f t="shared" ref="X47:X51" si="10">SUM(I47:W47)</f>
        <v>146961.79999999999</v>
      </c>
    </row>
    <row r="48" spans="1:25" s="114" customFormat="1" ht="13.5" customHeight="1" x14ac:dyDescent="0.2">
      <c r="A48" s="240"/>
      <c r="B48" s="243"/>
      <c r="C48" s="112" t="s">
        <v>177</v>
      </c>
      <c r="D48" s="245" t="s">
        <v>409</v>
      </c>
      <c r="E48" s="238"/>
      <c r="F48" s="238"/>
      <c r="G48" s="113" t="s">
        <v>410</v>
      </c>
      <c r="I48" s="115">
        <v>5470</v>
      </c>
      <c r="J48" s="115">
        <v>0</v>
      </c>
      <c r="K48" s="115">
        <v>0</v>
      </c>
      <c r="L48" s="115">
        <v>0</v>
      </c>
      <c r="M48" s="115">
        <v>0</v>
      </c>
      <c r="N48" s="115">
        <v>0</v>
      </c>
      <c r="O48" s="115">
        <v>0</v>
      </c>
      <c r="P48" s="115">
        <v>0</v>
      </c>
      <c r="Q48" s="115">
        <v>0</v>
      </c>
      <c r="R48" s="115">
        <v>0</v>
      </c>
      <c r="S48" s="115">
        <v>0</v>
      </c>
      <c r="T48" s="115">
        <v>0</v>
      </c>
      <c r="U48" s="115">
        <v>0</v>
      </c>
      <c r="V48" s="115">
        <v>0</v>
      </c>
      <c r="W48" s="115">
        <v>0</v>
      </c>
      <c r="X48" s="115">
        <f t="shared" si="10"/>
        <v>5470</v>
      </c>
    </row>
    <row r="49" spans="1:25" s="114" customFormat="1" ht="13.5" customHeight="1" x14ac:dyDescent="0.2">
      <c r="A49" s="240"/>
      <c r="B49" s="243"/>
      <c r="C49" s="112" t="s">
        <v>177</v>
      </c>
      <c r="D49" s="245" t="s">
        <v>361</v>
      </c>
      <c r="E49" s="238"/>
      <c r="F49" s="238"/>
      <c r="G49" s="113" t="s">
        <v>362</v>
      </c>
      <c r="I49" s="115">
        <v>2372.1799999999998</v>
      </c>
      <c r="J49" s="115">
        <v>0</v>
      </c>
      <c r="K49" s="115">
        <v>0</v>
      </c>
      <c r="L49" s="115">
        <v>0</v>
      </c>
      <c r="M49" s="115">
        <v>0</v>
      </c>
      <c r="N49" s="115">
        <v>0</v>
      </c>
      <c r="O49" s="115">
        <v>0</v>
      </c>
      <c r="P49" s="115">
        <v>0</v>
      </c>
      <c r="Q49" s="115">
        <v>0</v>
      </c>
      <c r="R49" s="115">
        <v>0</v>
      </c>
      <c r="S49" s="115">
        <v>0</v>
      </c>
      <c r="T49" s="115">
        <v>0</v>
      </c>
      <c r="U49" s="115">
        <v>0</v>
      </c>
      <c r="V49" s="115">
        <v>0</v>
      </c>
      <c r="W49" s="115">
        <v>0</v>
      </c>
      <c r="X49" s="115">
        <f t="shared" si="10"/>
        <v>2372.1799999999998</v>
      </c>
    </row>
    <row r="50" spans="1:25" s="114" customFormat="1" ht="13.5" customHeight="1" x14ac:dyDescent="0.2">
      <c r="A50" s="240"/>
      <c r="B50" s="243"/>
      <c r="C50" s="112" t="s">
        <v>177</v>
      </c>
      <c r="D50" s="245" t="s">
        <v>363</v>
      </c>
      <c r="E50" s="238"/>
      <c r="F50" s="238"/>
      <c r="G50" s="113" t="s">
        <v>364</v>
      </c>
      <c r="I50" s="115">
        <v>17248</v>
      </c>
      <c r="J50" s="115">
        <v>0</v>
      </c>
      <c r="K50" s="115">
        <v>0</v>
      </c>
      <c r="L50" s="115">
        <v>0</v>
      </c>
      <c r="M50" s="115">
        <v>0</v>
      </c>
      <c r="N50" s="115">
        <v>0</v>
      </c>
      <c r="O50" s="115">
        <v>0</v>
      </c>
      <c r="P50" s="115">
        <v>0</v>
      </c>
      <c r="Q50" s="115">
        <v>0</v>
      </c>
      <c r="R50" s="115">
        <v>0</v>
      </c>
      <c r="S50" s="115">
        <v>0</v>
      </c>
      <c r="T50" s="115">
        <v>0</v>
      </c>
      <c r="U50" s="115">
        <v>0</v>
      </c>
      <c r="V50" s="115">
        <v>0</v>
      </c>
      <c r="W50" s="115">
        <v>0</v>
      </c>
      <c r="X50" s="115">
        <f t="shared" si="10"/>
        <v>17248</v>
      </c>
    </row>
    <row r="51" spans="1:25" s="114" customFormat="1" ht="13.5" customHeight="1" x14ac:dyDescent="0.2">
      <c r="A51" s="240"/>
      <c r="B51" s="243"/>
      <c r="C51" s="112" t="s">
        <v>177</v>
      </c>
      <c r="D51" s="245" t="s">
        <v>365</v>
      </c>
      <c r="E51" s="238"/>
      <c r="F51" s="238"/>
      <c r="G51" s="113" t="s">
        <v>366</v>
      </c>
      <c r="I51" s="115">
        <v>41945.5</v>
      </c>
      <c r="J51" s="115">
        <v>0</v>
      </c>
      <c r="K51" s="115">
        <v>0</v>
      </c>
      <c r="L51" s="115">
        <v>0</v>
      </c>
      <c r="M51" s="115">
        <v>0</v>
      </c>
      <c r="N51" s="115">
        <v>0</v>
      </c>
      <c r="O51" s="115">
        <v>0</v>
      </c>
      <c r="P51" s="115">
        <v>0</v>
      </c>
      <c r="Q51" s="115">
        <v>0</v>
      </c>
      <c r="R51" s="115">
        <v>0</v>
      </c>
      <c r="S51" s="115">
        <v>0</v>
      </c>
      <c r="T51" s="115">
        <v>0</v>
      </c>
      <c r="U51" s="115">
        <v>0</v>
      </c>
      <c r="V51" s="115">
        <v>0</v>
      </c>
      <c r="W51" s="115">
        <v>0</v>
      </c>
      <c r="X51" s="115">
        <f t="shared" si="10"/>
        <v>41945.5</v>
      </c>
    </row>
    <row r="52" spans="1:25" s="116" customFormat="1" ht="13.5" customHeight="1" x14ac:dyDescent="0.2">
      <c r="A52" s="241"/>
      <c r="B52" s="244"/>
      <c r="C52" s="246" t="s">
        <v>304</v>
      </c>
      <c r="D52" s="247"/>
      <c r="E52" s="247"/>
      <c r="F52" s="247"/>
      <c r="G52" s="247"/>
      <c r="I52" s="117">
        <f>SUM(I47:I51)</f>
        <v>213997.47999999998</v>
      </c>
      <c r="J52" s="117">
        <f t="shared" ref="J52:X52" si="11">SUM(J47:J51)</f>
        <v>0</v>
      </c>
      <c r="K52" s="117">
        <f t="shared" si="11"/>
        <v>0</v>
      </c>
      <c r="L52" s="117">
        <f t="shared" si="11"/>
        <v>0</v>
      </c>
      <c r="M52" s="117">
        <f t="shared" si="11"/>
        <v>0</v>
      </c>
      <c r="N52" s="117">
        <f t="shared" si="11"/>
        <v>0</v>
      </c>
      <c r="O52" s="117">
        <f t="shared" si="11"/>
        <v>0</v>
      </c>
      <c r="P52" s="117">
        <f t="shared" si="11"/>
        <v>0</v>
      </c>
      <c r="Q52" s="117">
        <f t="shared" si="11"/>
        <v>0</v>
      </c>
      <c r="R52" s="117">
        <f t="shared" si="11"/>
        <v>0</v>
      </c>
      <c r="S52" s="117">
        <f t="shared" si="11"/>
        <v>0</v>
      </c>
      <c r="T52" s="117">
        <f t="shared" si="11"/>
        <v>0</v>
      </c>
      <c r="U52" s="117">
        <f t="shared" si="11"/>
        <v>0</v>
      </c>
      <c r="V52" s="117">
        <f t="shared" si="11"/>
        <v>0</v>
      </c>
      <c r="W52" s="117">
        <f t="shared" si="11"/>
        <v>0</v>
      </c>
      <c r="X52" s="117">
        <f t="shared" si="11"/>
        <v>213997.47999999998</v>
      </c>
      <c r="Y52" s="118">
        <f>SUM(I52:W52)</f>
        <v>213997.47999999998</v>
      </c>
    </row>
    <row r="53" spans="1:25" s="114" customFormat="1" ht="13.5" customHeight="1" x14ac:dyDescent="0.2">
      <c r="A53" s="239" t="s">
        <v>167</v>
      </c>
      <c r="B53" s="242" t="s">
        <v>367</v>
      </c>
      <c r="C53" s="112" t="s">
        <v>177</v>
      </c>
      <c r="D53" s="245" t="s">
        <v>411</v>
      </c>
      <c r="E53" s="238"/>
      <c r="F53" s="238"/>
      <c r="G53" s="113" t="s">
        <v>412</v>
      </c>
      <c r="I53" s="115">
        <v>6000</v>
      </c>
      <c r="J53" s="115">
        <v>37500</v>
      </c>
      <c r="K53" s="115">
        <v>0</v>
      </c>
      <c r="L53" s="115">
        <v>0</v>
      </c>
      <c r="M53" s="115">
        <v>0</v>
      </c>
      <c r="N53" s="115">
        <v>0</v>
      </c>
      <c r="O53" s="115">
        <v>0</v>
      </c>
      <c r="P53" s="115">
        <v>10000</v>
      </c>
      <c r="Q53" s="115">
        <v>0</v>
      </c>
      <c r="R53" s="115">
        <v>0</v>
      </c>
      <c r="S53" s="115">
        <v>0</v>
      </c>
      <c r="T53" s="115">
        <v>0</v>
      </c>
      <c r="U53" s="115">
        <v>0</v>
      </c>
      <c r="V53" s="115">
        <v>0</v>
      </c>
      <c r="W53" s="115">
        <v>0</v>
      </c>
      <c r="X53" s="115">
        <f t="shared" ref="X53:X58" si="12">SUM(I53:W53)</f>
        <v>53500</v>
      </c>
    </row>
    <row r="54" spans="1:25" s="114" customFormat="1" ht="13.5" customHeight="1" x14ac:dyDescent="0.2">
      <c r="A54" s="240"/>
      <c r="B54" s="243"/>
      <c r="C54" s="112" t="s">
        <v>177</v>
      </c>
      <c r="D54" s="245" t="s">
        <v>413</v>
      </c>
      <c r="E54" s="238"/>
      <c r="F54" s="238"/>
      <c r="G54" s="113" t="s">
        <v>414</v>
      </c>
      <c r="I54" s="115">
        <v>0</v>
      </c>
      <c r="J54" s="115">
        <v>0</v>
      </c>
      <c r="K54" s="115">
        <v>0</v>
      </c>
      <c r="L54" s="115">
        <v>0</v>
      </c>
      <c r="M54" s="115">
        <v>0</v>
      </c>
      <c r="N54" s="115">
        <v>0</v>
      </c>
      <c r="O54" s="115">
        <v>0</v>
      </c>
      <c r="P54" s="115">
        <v>30000</v>
      </c>
      <c r="Q54" s="115">
        <v>0</v>
      </c>
      <c r="R54" s="115">
        <v>0</v>
      </c>
      <c r="S54" s="115">
        <v>0</v>
      </c>
      <c r="T54" s="115">
        <v>0</v>
      </c>
      <c r="U54" s="115">
        <v>0</v>
      </c>
      <c r="V54" s="115">
        <v>0</v>
      </c>
      <c r="W54" s="115">
        <v>0</v>
      </c>
      <c r="X54" s="115">
        <f t="shared" si="12"/>
        <v>30000</v>
      </c>
    </row>
    <row r="55" spans="1:25" s="114" customFormat="1" ht="13.5" customHeight="1" x14ac:dyDescent="0.2">
      <c r="A55" s="240"/>
      <c r="B55" s="243"/>
      <c r="C55" s="112" t="s">
        <v>177</v>
      </c>
      <c r="D55" s="245" t="s">
        <v>415</v>
      </c>
      <c r="E55" s="238"/>
      <c r="F55" s="238"/>
      <c r="G55" s="113" t="s">
        <v>416</v>
      </c>
      <c r="I55" s="115">
        <v>0</v>
      </c>
      <c r="J55" s="115">
        <v>0</v>
      </c>
      <c r="K55" s="115">
        <v>0</v>
      </c>
      <c r="L55" s="115">
        <v>0</v>
      </c>
      <c r="M55" s="115">
        <v>0</v>
      </c>
      <c r="N55" s="115">
        <v>0</v>
      </c>
      <c r="O55" s="115">
        <v>0</v>
      </c>
      <c r="P55" s="115">
        <v>0</v>
      </c>
      <c r="Q55" s="115">
        <v>0</v>
      </c>
      <c r="R55" s="115">
        <v>0</v>
      </c>
      <c r="S55" s="115">
        <v>0</v>
      </c>
      <c r="T55" s="115">
        <v>200000</v>
      </c>
      <c r="U55" s="115">
        <v>0</v>
      </c>
      <c r="V55" s="115">
        <v>0</v>
      </c>
      <c r="W55" s="115">
        <v>0</v>
      </c>
      <c r="X55" s="115">
        <f t="shared" si="12"/>
        <v>200000</v>
      </c>
    </row>
    <row r="56" spans="1:25" s="114" customFormat="1" ht="13.5" customHeight="1" x14ac:dyDescent="0.2">
      <c r="A56" s="240"/>
      <c r="B56" s="243"/>
      <c r="C56" s="112" t="s">
        <v>177</v>
      </c>
      <c r="D56" s="245" t="s">
        <v>368</v>
      </c>
      <c r="E56" s="238"/>
      <c r="F56" s="238"/>
      <c r="G56" s="113" t="s">
        <v>369</v>
      </c>
      <c r="I56" s="115">
        <v>8700</v>
      </c>
      <c r="J56" s="115">
        <v>17000</v>
      </c>
      <c r="K56" s="115">
        <v>0</v>
      </c>
      <c r="L56" s="115">
        <v>0</v>
      </c>
      <c r="M56" s="115">
        <v>0</v>
      </c>
      <c r="N56" s="115">
        <v>0</v>
      </c>
      <c r="O56" s="115">
        <v>0</v>
      </c>
      <c r="P56" s="115">
        <v>50</v>
      </c>
      <c r="Q56" s="115">
        <v>0</v>
      </c>
      <c r="R56" s="115">
        <v>0</v>
      </c>
      <c r="S56" s="115">
        <v>0</v>
      </c>
      <c r="T56" s="115">
        <v>0</v>
      </c>
      <c r="U56" s="115">
        <v>0</v>
      </c>
      <c r="V56" s="115">
        <v>0</v>
      </c>
      <c r="W56" s="115">
        <v>0</v>
      </c>
      <c r="X56" s="115">
        <f t="shared" si="12"/>
        <v>25750</v>
      </c>
    </row>
    <row r="57" spans="1:25" s="114" customFormat="1" ht="13.5" customHeight="1" x14ac:dyDescent="0.2">
      <c r="A57" s="240"/>
      <c r="B57" s="243"/>
      <c r="C57" s="112" t="s">
        <v>177</v>
      </c>
      <c r="D57" s="245" t="s">
        <v>417</v>
      </c>
      <c r="E57" s="238"/>
      <c r="F57" s="238"/>
      <c r="G57" s="113" t="s">
        <v>418</v>
      </c>
      <c r="I57" s="115">
        <v>0</v>
      </c>
      <c r="J57" s="115">
        <v>0</v>
      </c>
      <c r="K57" s="115">
        <v>0</v>
      </c>
      <c r="L57" s="115">
        <v>0</v>
      </c>
      <c r="M57" s="115">
        <v>150000</v>
      </c>
      <c r="N57" s="115">
        <v>0</v>
      </c>
      <c r="O57" s="115">
        <v>0</v>
      </c>
      <c r="P57" s="115">
        <v>0</v>
      </c>
      <c r="Q57" s="115">
        <v>0</v>
      </c>
      <c r="R57" s="115">
        <v>0</v>
      </c>
      <c r="S57" s="115">
        <v>0</v>
      </c>
      <c r="T57" s="115">
        <v>0</v>
      </c>
      <c r="U57" s="115">
        <v>0</v>
      </c>
      <c r="V57" s="115">
        <v>0</v>
      </c>
      <c r="W57" s="115">
        <v>0</v>
      </c>
      <c r="X57" s="115">
        <f t="shared" si="12"/>
        <v>150000</v>
      </c>
    </row>
    <row r="58" spans="1:25" s="114" customFormat="1" ht="13.5" customHeight="1" x14ac:dyDescent="0.2">
      <c r="A58" s="240"/>
      <c r="B58" s="243"/>
      <c r="C58" s="112" t="s">
        <v>177</v>
      </c>
      <c r="D58" s="245" t="s">
        <v>370</v>
      </c>
      <c r="E58" s="238"/>
      <c r="F58" s="238"/>
      <c r="G58" s="113" t="s">
        <v>371</v>
      </c>
      <c r="I58" s="115">
        <v>0</v>
      </c>
      <c r="J58" s="115">
        <v>0</v>
      </c>
      <c r="K58" s="115">
        <v>0</v>
      </c>
      <c r="L58" s="115">
        <v>0</v>
      </c>
      <c r="M58" s="115">
        <v>0</v>
      </c>
      <c r="N58" s="115">
        <v>0</v>
      </c>
      <c r="O58" s="115">
        <v>0</v>
      </c>
      <c r="P58" s="115">
        <v>378630</v>
      </c>
      <c r="Q58" s="115">
        <v>0</v>
      </c>
      <c r="R58" s="115">
        <v>0</v>
      </c>
      <c r="S58" s="115">
        <v>0</v>
      </c>
      <c r="T58" s="115">
        <v>0</v>
      </c>
      <c r="U58" s="115">
        <v>0</v>
      </c>
      <c r="V58" s="115">
        <v>0</v>
      </c>
      <c r="W58" s="115">
        <v>0</v>
      </c>
      <c r="X58" s="115">
        <f t="shared" si="12"/>
        <v>378630</v>
      </c>
    </row>
    <row r="59" spans="1:25" s="116" customFormat="1" ht="13.5" customHeight="1" x14ac:dyDescent="0.2">
      <c r="A59" s="241"/>
      <c r="B59" s="244"/>
      <c r="C59" s="246" t="s">
        <v>304</v>
      </c>
      <c r="D59" s="247"/>
      <c r="E59" s="247"/>
      <c r="F59" s="247"/>
      <c r="G59" s="247"/>
      <c r="I59" s="117">
        <f>SUM(I53:I58)</f>
        <v>14700</v>
      </c>
      <c r="J59" s="117">
        <f t="shared" ref="J59:X59" si="13">SUM(J53:J58)</f>
        <v>54500</v>
      </c>
      <c r="K59" s="117">
        <f t="shared" si="13"/>
        <v>0</v>
      </c>
      <c r="L59" s="117">
        <f t="shared" si="13"/>
        <v>0</v>
      </c>
      <c r="M59" s="117">
        <f t="shared" si="13"/>
        <v>150000</v>
      </c>
      <c r="N59" s="117">
        <f t="shared" si="13"/>
        <v>0</v>
      </c>
      <c r="O59" s="117">
        <f t="shared" si="13"/>
        <v>0</v>
      </c>
      <c r="P59" s="117">
        <f t="shared" si="13"/>
        <v>418680</v>
      </c>
      <c r="Q59" s="117">
        <f t="shared" si="13"/>
        <v>0</v>
      </c>
      <c r="R59" s="117">
        <f t="shared" si="13"/>
        <v>0</v>
      </c>
      <c r="S59" s="117">
        <f t="shared" si="13"/>
        <v>0</v>
      </c>
      <c r="T59" s="117">
        <f t="shared" si="13"/>
        <v>200000</v>
      </c>
      <c r="U59" s="117">
        <f t="shared" si="13"/>
        <v>0</v>
      </c>
      <c r="V59" s="117">
        <f t="shared" si="13"/>
        <v>0</v>
      </c>
      <c r="W59" s="117">
        <f t="shared" si="13"/>
        <v>0</v>
      </c>
      <c r="X59" s="117">
        <f t="shared" si="13"/>
        <v>837880</v>
      </c>
      <c r="Y59" s="118">
        <f>SUM(I59:W59)</f>
        <v>837880</v>
      </c>
    </row>
    <row r="60" spans="1:25" s="114" customFormat="1" ht="13.5" customHeight="1" x14ac:dyDescent="0.2">
      <c r="A60" s="239" t="s">
        <v>250</v>
      </c>
      <c r="B60" s="242" t="s">
        <v>419</v>
      </c>
      <c r="C60" s="112" t="s">
        <v>177</v>
      </c>
      <c r="D60" s="245" t="s">
        <v>250</v>
      </c>
      <c r="E60" s="238"/>
      <c r="F60" s="238"/>
      <c r="G60" s="113" t="s">
        <v>420</v>
      </c>
      <c r="I60" s="115">
        <v>25000</v>
      </c>
      <c r="J60" s="115">
        <v>0</v>
      </c>
      <c r="K60" s="115">
        <v>0</v>
      </c>
      <c r="L60" s="115">
        <v>0</v>
      </c>
      <c r="M60" s="115">
        <v>0</v>
      </c>
      <c r="N60" s="115">
        <v>0</v>
      </c>
      <c r="O60" s="115">
        <v>0</v>
      </c>
      <c r="P60" s="115">
        <v>0</v>
      </c>
      <c r="Q60" s="115">
        <v>0</v>
      </c>
      <c r="R60" s="115">
        <v>0</v>
      </c>
      <c r="S60" s="115">
        <v>0</v>
      </c>
      <c r="T60" s="115">
        <v>0</v>
      </c>
      <c r="U60" s="115">
        <v>0</v>
      </c>
      <c r="V60" s="115">
        <v>0</v>
      </c>
      <c r="W60" s="115">
        <v>0</v>
      </c>
      <c r="X60" s="115">
        <f>SUM(I60:W60)</f>
        <v>25000</v>
      </c>
    </row>
    <row r="61" spans="1:25" s="116" customFormat="1" ht="13.5" customHeight="1" x14ac:dyDescent="0.2">
      <c r="A61" s="241"/>
      <c r="B61" s="244"/>
      <c r="C61" s="246" t="s">
        <v>304</v>
      </c>
      <c r="D61" s="247"/>
      <c r="E61" s="247"/>
      <c r="F61" s="247"/>
      <c r="G61" s="247"/>
      <c r="I61" s="117">
        <f>SUM(I60)</f>
        <v>25000</v>
      </c>
      <c r="J61" s="117">
        <f t="shared" ref="J61:X61" si="14">SUM(J60)</f>
        <v>0</v>
      </c>
      <c r="K61" s="117">
        <f t="shared" si="14"/>
        <v>0</v>
      </c>
      <c r="L61" s="117">
        <f t="shared" si="14"/>
        <v>0</v>
      </c>
      <c r="M61" s="117">
        <f t="shared" si="14"/>
        <v>0</v>
      </c>
      <c r="N61" s="117">
        <f t="shared" si="14"/>
        <v>0</v>
      </c>
      <c r="O61" s="117">
        <f t="shared" si="14"/>
        <v>0</v>
      </c>
      <c r="P61" s="117">
        <f t="shared" si="14"/>
        <v>0</v>
      </c>
      <c r="Q61" s="117">
        <f t="shared" si="14"/>
        <v>0</v>
      </c>
      <c r="R61" s="117">
        <f t="shared" si="14"/>
        <v>0</v>
      </c>
      <c r="S61" s="117">
        <f t="shared" si="14"/>
        <v>0</v>
      </c>
      <c r="T61" s="117">
        <f t="shared" si="14"/>
        <v>0</v>
      </c>
      <c r="U61" s="117">
        <f t="shared" si="14"/>
        <v>0</v>
      </c>
      <c r="V61" s="117">
        <f t="shared" si="14"/>
        <v>0</v>
      </c>
      <c r="W61" s="117">
        <f t="shared" si="14"/>
        <v>0</v>
      </c>
      <c r="X61" s="117">
        <f t="shared" si="14"/>
        <v>25000</v>
      </c>
      <c r="Y61" s="118">
        <f>SUM(I61:W61)</f>
        <v>25000</v>
      </c>
    </row>
    <row r="62" spans="1:25" s="114" customFormat="1" ht="13.5" customHeight="1" x14ac:dyDescent="0.2">
      <c r="A62" s="239" t="s">
        <v>170</v>
      </c>
      <c r="B62" s="242" t="s">
        <v>375</v>
      </c>
      <c r="C62" s="112" t="s">
        <v>177</v>
      </c>
      <c r="D62" s="245" t="s">
        <v>421</v>
      </c>
      <c r="E62" s="238"/>
      <c r="F62" s="238"/>
      <c r="G62" s="113" t="s">
        <v>422</v>
      </c>
      <c r="I62" s="115">
        <v>30000</v>
      </c>
      <c r="J62" s="115">
        <v>0</v>
      </c>
      <c r="K62" s="115">
        <v>0</v>
      </c>
      <c r="L62" s="115">
        <v>0</v>
      </c>
      <c r="M62" s="115">
        <v>0</v>
      </c>
      <c r="N62" s="115">
        <v>0</v>
      </c>
      <c r="O62" s="115">
        <v>0</v>
      </c>
      <c r="P62" s="115">
        <v>0</v>
      </c>
      <c r="Q62" s="115">
        <v>0</v>
      </c>
      <c r="R62" s="115">
        <v>0</v>
      </c>
      <c r="S62" s="115">
        <v>0</v>
      </c>
      <c r="T62" s="115">
        <v>0</v>
      </c>
      <c r="U62" s="115">
        <v>0</v>
      </c>
      <c r="V62" s="115">
        <v>0</v>
      </c>
      <c r="W62" s="115">
        <v>0</v>
      </c>
      <c r="X62" s="115">
        <f t="shared" ref="X62:X63" si="15">SUM(I62:W62)</f>
        <v>30000</v>
      </c>
    </row>
    <row r="63" spans="1:25" s="114" customFormat="1" ht="13.5" customHeight="1" x14ac:dyDescent="0.2">
      <c r="A63" s="240"/>
      <c r="B63" s="243"/>
      <c r="C63" s="112" t="s">
        <v>177</v>
      </c>
      <c r="D63" s="245" t="s">
        <v>376</v>
      </c>
      <c r="E63" s="238"/>
      <c r="F63" s="238"/>
      <c r="G63" s="113" t="s">
        <v>377</v>
      </c>
      <c r="I63" s="115">
        <v>0</v>
      </c>
      <c r="J63" s="115">
        <v>0</v>
      </c>
      <c r="K63" s="115">
        <v>0</v>
      </c>
      <c r="L63" s="115">
        <v>0</v>
      </c>
      <c r="M63" s="115">
        <v>726000</v>
      </c>
      <c r="N63" s="115">
        <v>0</v>
      </c>
      <c r="O63" s="115">
        <v>0</v>
      </c>
      <c r="P63" s="115">
        <v>0</v>
      </c>
      <c r="Q63" s="115">
        <v>0</v>
      </c>
      <c r="R63" s="115">
        <v>0</v>
      </c>
      <c r="S63" s="115">
        <v>20000</v>
      </c>
      <c r="T63" s="115">
        <v>20000</v>
      </c>
      <c r="U63" s="115">
        <v>60000</v>
      </c>
      <c r="V63" s="115">
        <v>0</v>
      </c>
      <c r="W63" s="115">
        <v>0</v>
      </c>
      <c r="X63" s="115">
        <f t="shared" si="15"/>
        <v>826000</v>
      </c>
    </row>
    <row r="64" spans="1:25" s="116" customFormat="1" ht="13.5" customHeight="1" x14ac:dyDescent="0.2">
      <c r="A64" s="241"/>
      <c r="B64" s="244"/>
      <c r="C64" s="246" t="s">
        <v>304</v>
      </c>
      <c r="D64" s="247"/>
      <c r="E64" s="247"/>
      <c r="F64" s="247"/>
      <c r="G64" s="247"/>
      <c r="I64" s="117">
        <f>SUM(I62:I63)</f>
        <v>30000</v>
      </c>
      <c r="J64" s="117">
        <f t="shared" ref="J64:X64" si="16">SUM(J62:J63)</f>
        <v>0</v>
      </c>
      <c r="K64" s="117">
        <f t="shared" si="16"/>
        <v>0</v>
      </c>
      <c r="L64" s="117">
        <f t="shared" si="16"/>
        <v>0</v>
      </c>
      <c r="M64" s="117">
        <f t="shared" si="16"/>
        <v>726000</v>
      </c>
      <c r="N64" s="117">
        <f t="shared" si="16"/>
        <v>0</v>
      </c>
      <c r="O64" s="117">
        <f t="shared" si="16"/>
        <v>0</v>
      </c>
      <c r="P64" s="117">
        <f t="shared" si="16"/>
        <v>0</v>
      </c>
      <c r="Q64" s="117">
        <f t="shared" si="16"/>
        <v>0</v>
      </c>
      <c r="R64" s="117">
        <f t="shared" si="16"/>
        <v>0</v>
      </c>
      <c r="S64" s="117">
        <f t="shared" si="16"/>
        <v>20000</v>
      </c>
      <c r="T64" s="117">
        <f t="shared" si="16"/>
        <v>20000</v>
      </c>
      <c r="U64" s="117">
        <f t="shared" si="16"/>
        <v>60000</v>
      </c>
      <c r="V64" s="117">
        <f t="shared" si="16"/>
        <v>0</v>
      </c>
      <c r="W64" s="117">
        <f t="shared" si="16"/>
        <v>0</v>
      </c>
      <c r="X64" s="117">
        <f t="shared" si="16"/>
        <v>856000</v>
      </c>
      <c r="Y64" s="118">
        <f>SUM(I64:W64)</f>
        <v>856000</v>
      </c>
    </row>
    <row r="65" spans="1:25" s="114" customFormat="1" ht="13.5" customHeight="1" x14ac:dyDescent="0.2">
      <c r="A65" s="239" t="s">
        <v>16</v>
      </c>
      <c r="B65" s="242" t="s">
        <v>372</v>
      </c>
      <c r="C65" s="112" t="s">
        <v>177</v>
      </c>
      <c r="D65" s="245" t="s">
        <v>423</v>
      </c>
      <c r="E65" s="238"/>
      <c r="F65" s="238"/>
      <c r="G65" s="113" t="s">
        <v>424</v>
      </c>
      <c r="I65" s="115">
        <v>0</v>
      </c>
      <c r="J65" s="115">
        <v>0</v>
      </c>
      <c r="K65" s="115">
        <v>0</v>
      </c>
      <c r="L65" s="115">
        <v>0</v>
      </c>
      <c r="M65" s="115">
        <v>0</v>
      </c>
      <c r="N65" s="115">
        <v>0</v>
      </c>
      <c r="O65" s="115">
        <v>0</v>
      </c>
      <c r="P65" s="115">
        <v>0</v>
      </c>
      <c r="Q65" s="115">
        <v>4626000</v>
      </c>
      <c r="R65" s="115">
        <v>0</v>
      </c>
      <c r="S65" s="115">
        <v>0</v>
      </c>
      <c r="T65" s="115">
        <v>0</v>
      </c>
      <c r="U65" s="115">
        <v>0</v>
      </c>
      <c r="V65" s="115">
        <v>0</v>
      </c>
      <c r="W65" s="115">
        <v>0</v>
      </c>
      <c r="X65" s="115">
        <f>SUM(I65:W65)</f>
        <v>4626000</v>
      </c>
    </row>
    <row r="66" spans="1:25" s="114" customFormat="1" ht="26.25" customHeight="1" x14ac:dyDescent="0.2">
      <c r="A66" s="240"/>
      <c r="B66" s="243"/>
      <c r="C66" s="112" t="s">
        <v>177</v>
      </c>
      <c r="D66" s="245" t="s">
        <v>373</v>
      </c>
      <c r="E66" s="238"/>
      <c r="F66" s="238"/>
      <c r="G66" s="113" t="s">
        <v>374</v>
      </c>
      <c r="I66" s="115">
        <v>0</v>
      </c>
      <c r="J66" s="115">
        <v>0</v>
      </c>
      <c r="K66" s="115">
        <v>0</v>
      </c>
      <c r="L66" s="115">
        <v>0</v>
      </c>
      <c r="M66" s="115">
        <v>0</v>
      </c>
      <c r="N66" s="115">
        <v>0</v>
      </c>
      <c r="O66" s="115">
        <v>0</v>
      </c>
      <c r="P66" s="115">
        <v>0</v>
      </c>
      <c r="Q66" s="115">
        <v>196862.75</v>
      </c>
      <c r="R66" s="115">
        <v>0</v>
      </c>
      <c r="S66" s="115">
        <v>0</v>
      </c>
      <c r="T66" s="115">
        <v>0</v>
      </c>
      <c r="U66" s="115">
        <v>0</v>
      </c>
      <c r="V66" s="115">
        <v>0</v>
      </c>
      <c r="W66" s="115">
        <v>0</v>
      </c>
      <c r="X66" s="115">
        <f t="shared" ref="X66:X67" si="17">SUM(I66:W66)</f>
        <v>196862.75</v>
      </c>
    </row>
    <row r="67" spans="1:25" s="114" customFormat="1" ht="39" customHeight="1" x14ac:dyDescent="0.2">
      <c r="A67" s="240"/>
      <c r="B67" s="243"/>
      <c r="C67" s="112" t="s">
        <v>177</v>
      </c>
      <c r="D67" s="245" t="s">
        <v>425</v>
      </c>
      <c r="E67" s="238"/>
      <c r="F67" s="238"/>
      <c r="G67" s="113" t="s">
        <v>426</v>
      </c>
      <c r="I67" s="115">
        <v>0</v>
      </c>
      <c r="J67" s="115">
        <v>0</v>
      </c>
      <c r="K67" s="115">
        <v>0</v>
      </c>
      <c r="L67" s="115">
        <v>0</v>
      </c>
      <c r="M67" s="115">
        <v>0</v>
      </c>
      <c r="N67" s="115">
        <v>0</v>
      </c>
      <c r="O67" s="115">
        <v>0</v>
      </c>
      <c r="P67" s="115">
        <v>0</v>
      </c>
      <c r="Q67" s="115">
        <v>20000</v>
      </c>
      <c r="R67" s="115">
        <v>0</v>
      </c>
      <c r="S67" s="115">
        <v>0</v>
      </c>
      <c r="T67" s="115">
        <v>0</v>
      </c>
      <c r="U67" s="115">
        <v>0</v>
      </c>
      <c r="V67" s="115">
        <v>0</v>
      </c>
      <c r="W67" s="115">
        <v>0</v>
      </c>
      <c r="X67" s="115">
        <f t="shared" si="17"/>
        <v>20000</v>
      </c>
    </row>
    <row r="68" spans="1:25" s="116" customFormat="1" ht="13.5" customHeight="1" x14ac:dyDescent="0.2">
      <c r="A68" s="241"/>
      <c r="B68" s="244"/>
      <c r="C68" s="246" t="s">
        <v>304</v>
      </c>
      <c r="D68" s="247"/>
      <c r="E68" s="247"/>
      <c r="F68" s="247"/>
      <c r="G68" s="247"/>
      <c r="I68" s="117">
        <f>SUM(I65:I67)</f>
        <v>0</v>
      </c>
      <c r="J68" s="117">
        <f t="shared" ref="J68:X68" si="18">SUM(J65:J67)</f>
        <v>0</v>
      </c>
      <c r="K68" s="117">
        <f t="shared" si="18"/>
        <v>0</v>
      </c>
      <c r="L68" s="117">
        <f t="shared" si="18"/>
        <v>0</v>
      </c>
      <c r="M68" s="117">
        <f t="shared" si="18"/>
        <v>0</v>
      </c>
      <c r="N68" s="117">
        <f t="shared" si="18"/>
        <v>0</v>
      </c>
      <c r="O68" s="117">
        <f t="shared" si="18"/>
        <v>0</v>
      </c>
      <c r="P68" s="117">
        <f t="shared" si="18"/>
        <v>0</v>
      </c>
      <c r="Q68" s="117">
        <f t="shared" si="18"/>
        <v>4842862.75</v>
      </c>
      <c r="R68" s="117">
        <f t="shared" si="18"/>
        <v>0</v>
      </c>
      <c r="S68" s="117">
        <f t="shared" si="18"/>
        <v>0</v>
      </c>
      <c r="T68" s="117">
        <f t="shared" si="18"/>
        <v>0</v>
      </c>
      <c r="U68" s="117">
        <f t="shared" si="18"/>
        <v>0</v>
      </c>
      <c r="V68" s="117">
        <f t="shared" si="18"/>
        <v>0</v>
      </c>
      <c r="W68" s="117">
        <f t="shared" si="18"/>
        <v>0</v>
      </c>
      <c r="X68" s="117">
        <f t="shared" si="18"/>
        <v>4842862.75</v>
      </c>
      <c r="Y68" s="118">
        <f>SUM(I68:W68)</f>
        <v>4842862.75</v>
      </c>
    </row>
    <row r="69" spans="1:25" s="114" customFormat="1" ht="13.5" customHeight="1" x14ac:dyDescent="0.2">
      <c r="A69" s="239" t="s">
        <v>154</v>
      </c>
      <c r="B69" s="242" t="s">
        <v>289</v>
      </c>
      <c r="C69" s="112" t="s">
        <v>177</v>
      </c>
      <c r="D69" s="245" t="s">
        <v>290</v>
      </c>
      <c r="E69" s="238"/>
      <c r="F69" s="238"/>
      <c r="G69" s="113" t="s">
        <v>291</v>
      </c>
      <c r="I69" s="115">
        <v>0</v>
      </c>
      <c r="J69" s="115">
        <v>0</v>
      </c>
      <c r="K69" s="115">
        <v>0</v>
      </c>
      <c r="L69" s="115">
        <v>0</v>
      </c>
      <c r="M69" s="115">
        <v>0</v>
      </c>
      <c r="N69" s="115">
        <v>0</v>
      </c>
      <c r="O69" s="115">
        <v>0</v>
      </c>
      <c r="P69" s="115">
        <v>0</v>
      </c>
      <c r="Q69" s="115">
        <v>0</v>
      </c>
      <c r="R69" s="115">
        <v>0</v>
      </c>
      <c r="S69" s="115">
        <v>0</v>
      </c>
      <c r="T69" s="115">
        <v>0</v>
      </c>
      <c r="U69" s="115">
        <v>0</v>
      </c>
      <c r="V69" s="115">
        <v>0</v>
      </c>
      <c r="W69" s="115">
        <v>52445</v>
      </c>
      <c r="X69" s="115">
        <f t="shared" ref="X69:X74" si="19">SUM(I69:W69)</f>
        <v>52445</v>
      </c>
    </row>
    <row r="70" spans="1:25" s="114" customFormat="1" ht="13.5" customHeight="1" x14ac:dyDescent="0.2">
      <c r="A70" s="240"/>
      <c r="B70" s="243"/>
      <c r="C70" s="112" t="s">
        <v>177</v>
      </c>
      <c r="D70" s="245" t="s">
        <v>292</v>
      </c>
      <c r="E70" s="238"/>
      <c r="F70" s="238"/>
      <c r="G70" s="113" t="s">
        <v>293</v>
      </c>
      <c r="I70" s="115">
        <v>0</v>
      </c>
      <c r="J70" s="115">
        <v>0</v>
      </c>
      <c r="K70" s="115">
        <v>0</v>
      </c>
      <c r="L70" s="115">
        <v>0</v>
      </c>
      <c r="M70" s="115">
        <v>0</v>
      </c>
      <c r="N70" s="115">
        <v>0</v>
      </c>
      <c r="O70" s="115">
        <v>0</v>
      </c>
      <c r="P70" s="115">
        <v>0</v>
      </c>
      <c r="Q70" s="115">
        <v>0</v>
      </c>
      <c r="R70" s="115">
        <v>0</v>
      </c>
      <c r="S70" s="115">
        <v>0</v>
      </c>
      <c r="T70" s="115">
        <v>0</v>
      </c>
      <c r="U70" s="115">
        <v>0</v>
      </c>
      <c r="V70" s="115">
        <v>0</v>
      </c>
      <c r="W70" s="115">
        <v>7427000</v>
      </c>
      <c r="X70" s="115">
        <f t="shared" si="19"/>
        <v>7427000</v>
      </c>
    </row>
    <row r="71" spans="1:25" s="114" customFormat="1" ht="13.5" customHeight="1" x14ac:dyDescent="0.2">
      <c r="A71" s="240"/>
      <c r="B71" s="243"/>
      <c r="C71" s="112" t="s">
        <v>177</v>
      </c>
      <c r="D71" s="245" t="s">
        <v>294</v>
      </c>
      <c r="E71" s="238"/>
      <c r="F71" s="238"/>
      <c r="G71" s="113" t="s">
        <v>295</v>
      </c>
      <c r="I71" s="115">
        <v>0</v>
      </c>
      <c r="J71" s="115">
        <v>0</v>
      </c>
      <c r="K71" s="115">
        <v>0</v>
      </c>
      <c r="L71" s="115">
        <v>0</v>
      </c>
      <c r="M71" s="115">
        <v>0</v>
      </c>
      <c r="N71" s="115">
        <v>0</v>
      </c>
      <c r="O71" s="115">
        <v>0</v>
      </c>
      <c r="P71" s="115">
        <v>0</v>
      </c>
      <c r="Q71" s="115">
        <v>0</v>
      </c>
      <c r="R71" s="115">
        <v>0</v>
      </c>
      <c r="S71" s="115">
        <v>0</v>
      </c>
      <c r="T71" s="115">
        <v>0</v>
      </c>
      <c r="U71" s="115">
        <v>0</v>
      </c>
      <c r="V71" s="115">
        <v>0</v>
      </c>
      <c r="W71" s="115">
        <v>1093600</v>
      </c>
      <c r="X71" s="115">
        <f t="shared" si="19"/>
        <v>1093600</v>
      </c>
    </row>
    <row r="72" spans="1:25" s="114" customFormat="1" ht="13.5" customHeight="1" x14ac:dyDescent="0.2">
      <c r="A72" s="240"/>
      <c r="B72" s="243"/>
      <c r="C72" s="112" t="s">
        <v>177</v>
      </c>
      <c r="D72" s="245" t="s">
        <v>296</v>
      </c>
      <c r="E72" s="238"/>
      <c r="F72" s="238"/>
      <c r="G72" s="113" t="s">
        <v>297</v>
      </c>
      <c r="I72" s="115">
        <v>0</v>
      </c>
      <c r="J72" s="115">
        <v>0</v>
      </c>
      <c r="K72" s="115">
        <v>0</v>
      </c>
      <c r="L72" s="115">
        <v>0</v>
      </c>
      <c r="M72" s="115">
        <v>0</v>
      </c>
      <c r="N72" s="115">
        <v>0</v>
      </c>
      <c r="O72" s="115">
        <v>0</v>
      </c>
      <c r="P72" s="115">
        <v>0</v>
      </c>
      <c r="Q72" s="115">
        <v>0</v>
      </c>
      <c r="R72" s="115">
        <v>0</v>
      </c>
      <c r="S72" s="115">
        <v>0</v>
      </c>
      <c r="T72" s="115">
        <v>0</v>
      </c>
      <c r="U72" s="115">
        <v>0</v>
      </c>
      <c r="V72" s="115">
        <v>0</v>
      </c>
      <c r="W72" s="115">
        <v>12000</v>
      </c>
      <c r="X72" s="115">
        <f t="shared" si="19"/>
        <v>12000</v>
      </c>
    </row>
    <row r="73" spans="1:25" s="114" customFormat="1" ht="13.5" customHeight="1" x14ac:dyDescent="0.2">
      <c r="A73" s="240"/>
      <c r="B73" s="243"/>
      <c r="C73" s="112" t="s">
        <v>177</v>
      </c>
      <c r="D73" s="245" t="s">
        <v>298</v>
      </c>
      <c r="E73" s="238"/>
      <c r="F73" s="238"/>
      <c r="G73" s="113" t="s">
        <v>299</v>
      </c>
      <c r="I73" s="115">
        <v>0</v>
      </c>
      <c r="J73" s="115">
        <v>0</v>
      </c>
      <c r="K73" s="115">
        <v>0</v>
      </c>
      <c r="L73" s="115">
        <v>0</v>
      </c>
      <c r="M73" s="115">
        <v>0</v>
      </c>
      <c r="N73" s="115">
        <v>0</v>
      </c>
      <c r="O73" s="115">
        <v>0</v>
      </c>
      <c r="P73" s="115">
        <v>0</v>
      </c>
      <c r="Q73" s="115">
        <v>0</v>
      </c>
      <c r="R73" s="115">
        <v>0</v>
      </c>
      <c r="S73" s="115">
        <v>0</v>
      </c>
      <c r="T73" s="115">
        <v>0</v>
      </c>
      <c r="U73" s="115">
        <v>0</v>
      </c>
      <c r="V73" s="115">
        <v>0</v>
      </c>
      <c r="W73" s="115">
        <v>72427.539999999994</v>
      </c>
      <c r="X73" s="115">
        <f t="shared" si="19"/>
        <v>72427.539999999994</v>
      </c>
    </row>
    <row r="74" spans="1:25" s="114" customFormat="1" ht="13.5" customHeight="1" x14ac:dyDescent="0.2">
      <c r="A74" s="240"/>
      <c r="B74" s="243"/>
      <c r="C74" s="112" t="s">
        <v>177</v>
      </c>
      <c r="D74" s="245" t="s">
        <v>300</v>
      </c>
      <c r="E74" s="238"/>
      <c r="F74" s="238"/>
      <c r="G74" s="113" t="s">
        <v>301</v>
      </c>
      <c r="I74" s="115">
        <v>0</v>
      </c>
      <c r="J74" s="115">
        <v>0</v>
      </c>
      <c r="K74" s="115">
        <v>0</v>
      </c>
      <c r="L74" s="115">
        <v>0</v>
      </c>
      <c r="M74" s="115">
        <v>0</v>
      </c>
      <c r="N74" s="115">
        <v>0</v>
      </c>
      <c r="O74" s="115">
        <v>0</v>
      </c>
      <c r="P74" s="115">
        <v>0</v>
      </c>
      <c r="Q74" s="115">
        <v>0</v>
      </c>
      <c r="R74" s="115">
        <v>0</v>
      </c>
      <c r="S74" s="115">
        <v>0</v>
      </c>
      <c r="T74" s="115">
        <v>0</v>
      </c>
      <c r="U74" s="115">
        <v>0</v>
      </c>
      <c r="V74" s="115">
        <v>0</v>
      </c>
      <c r="W74" s="115">
        <v>62842</v>
      </c>
      <c r="X74" s="115">
        <f t="shared" si="19"/>
        <v>62842</v>
      </c>
    </row>
    <row r="75" spans="1:25" s="116" customFormat="1" ht="13.5" customHeight="1" x14ac:dyDescent="0.2">
      <c r="A75" s="241"/>
      <c r="B75" s="244"/>
      <c r="C75" s="246" t="s">
        <v>304</v>
      </c>
      <c r="D75" s="247"/>
      <c r="E75" s="247"/>
      <c r="F75" s="247"/>
      <c r="G75" s="247"/>
      <c r="I75" s="117">
        <f>SUM(I69:I74)</f>
        <v>0</v>
      </c>
      <c r="J75" s="117">
        <f t="shared" ref="J75:X75" si="20">SUM(J69:J74)</f>
        <v>0</v>
      </c>
      <c r="K75" s="117">
        <f t="shared" si="20"/>
        <v>0</v>
      </c>
      <c r="L75" s="117">
        <f t="shared" si="20"/>
        <v>0</v>
      </c>
      <c r="M75" s="117">
        <f t="shared" si="20"/>
        <v>0</v>
      </c>
      <c r="N75" s="117">
        <f t="shared" si="20"/>
        <v>0</v>
      </c>
      <c r="O75" s="117">
        <f t="shared" si="20"/>
        <v>0</v>
      </c>
      <c r="P75" s="117">
        <f t="shared" si="20"/>
        <v>0</v>
      </c>
      <c r="Q75" s="117">
        <f t="shared" si="20"/>
        <v>0</v>
      </c>
      <c r="R75" s="117">
        <f t="shared" si="20"/>
        <v>0</v>
      </c>
      <c r="S75" s="117">
        <f t="shared" si="20"/>
        <v>0</v>
      </c>
      <c r="T75" s="117">
        <f t="shared" si="20"/>
        <v>0</v>
      </c>
      <c r="U75" s="117">
        <f t="shared" si="20"/>
        <v>0</v>
      </c>
      <c r="V75" s="117">
        <f t="shared" si="20"/>
        <v>0</v>
      </c>
      <c r="W75" s="117">
        <f t="shared" si="20"/>
        <v>8720314.5399999991</v>
      </c>
      <c r="X75" s="117">
        <f t="shared" si="20"/>
        <v>8720314.5399999991</v>
      </c>
      <c r="Y75" s="118">
        <f>SUM(I75:W75)</f>
        <v>8720314.5399999991</v>
      </c>
    </row>
    <row r="76" spans="1:25" s="114" customFormat="1" ht="17.25" customHeight="1" x14ac:dyDescent="0.2">
      <c r="A76" s="238"/>
      <c r="B76" s="238"/>
      <c r="C76" s="238"/>
      <c r="D76" s="238"/>
      <c r="E76" s="238"/>
      <c r="F76" s="238"/>
      <c r="G76" s="238"/>
      <c r="I76" s="119">
        <f>SUM(I75,I68,I64,I61,I59,I52,I46,I34,I29,I24,I18)</f>
        <v>5116004.2300000004</v>
      </c>
      <c r="J76" s="119">
        <f t="shared" ref="J76:X76" si="21">SUM(J75,J68,J64,J61,J59,J52,J46,J34,J29,J24,J18)</f>
        <v>1865608</v>
      </c>
      <c r="K76" s="119">
        <f t="shared" si="21"/>
        <v>40000</v>
      </c>
      <c r="L76" s="119">
        <f t="shared" si="21"/>
        <v>213630</v>
      </c>
      <c r="M76" s="119">
        <f t="shared" si="21"/>
        <v>1493116.76</v>
      </c>
      <c r="N76" s="119">
        <f t="shared" si="21"/>
        <v>360000</v>
      </c>
      <c r="O76" s="119">
        <f t="shared" si="21"/>
        <v>15000</v>
      </c>
      <c r="P76" s="119">
        <f t="shared" si="21"/>
        <v>3666106</v>
      </c>
      <c r="Q76" s="119">
        <f t="shared" si="21"/>
        <v>4842862.75</v>
      </c>
      <c r="R76" s="119">
        <f t="shared" si="21"/>
        <v>197930</v>
      </c>
      <c r="S76" s="119">
        <f t="shared" si="21"/>
        <v>20000</v>
      </c>
      <c r="T76" s="119">
        <f t="shared" si="21"/>
        <v>900000</v>
      </c>
      <c r="U76" s="119">
        <f t="shared" si="21"/>
        <v>307508</v>
      </c>
      <c r="V76" s="119">
        <f t="shared" si="21"/>
        <v>20000</v>
      </c>
      <c r="W76" s="119">
        <f t="shared" si="21"/>
        <v>8720314.5399999991</v>
      </c>
      <c r="X76" s="119">
        <f t="shared" si="21"/>
        <v>27778080.280000001</v>
      </c>
      <c r="Y76" s="120">
        <f>SUM(Y75,Y68,Y64,Y61,Y59,Y52,Y46,Y34,Y29,Y24,Y18)</f>
        <v>27778080.280000001</v>
      </c>
    </row>
    <row r="77" spans="1:25" ht="0" hidden="1" customHeight="1" x14ac:dyDescent="0.2"/>
  </sheetData>
  <mergeCells count="122">
    <mergeCell ref="A1:M1"/>
    <mergeCell ref="A2:X2"/>
    <mergeCell ref="A3:X3"/>
    <mergeCell ref="A4:X4"/>
    <mergeCell ref="F6:G6"/>
    <mergeCell ref="I6:J7"/>
    <mergeCell ref="K6:K7"/>
    <mergeCell ref="L6:M7"/>
    <mergeCell ref="N6:N7"/>
    <mergeCell ref="O6:O7"/>
    <mergeCell ref="P6:Q7"/>
    <mergeCell ref="R6:R7"/>
    <mergeCell ref="S6:U7"/>
    <mergeCell ref="V6:V7"/>
    <mergeCell ref="W6:W7"/>
    <mergeCell ref="X6:X11"/>
    <mergeCell ref="U9:U10"/>
    <mergeCell ref="V9:V10"/>
    <mergeCell ref="W9:W10"/>
    <mergeCell ref="O9:O10"/>
    <mergeCell ref="P9:P10"/>
    <mergeCell ref="Q9:Q10"/>
    <mergeCell ref="R9:R10"/>
    <mergeCell ref="S9:S10"/>
    <mergeCell ref="T9:T10"/>
    <mergeCell ref="I8:J8"/>
    <mergeCell ref="L8:M8"/>
    <mergeCell ref="P8:Q8"/>
    <mergeCell ref="S8:U8"/>
    <mergeCell ref="I9:I10"/>
    <mergeCell ref="J9:J10"/>
    <mergeCell ref="K9:K10"/>
    <mergeCell ref="L9:L10"/>
    <mergeCell ref="M9:M10"/>
    <mergeCell ref="N9:N10"/>
    <mergeCell ref="A19:A24"/>
    <mergeCell ref="B19:B24"/>
    <mergeCell ref="D19:F19"/>
    <mergeCell ref="D20:F20"/>
    <mergeCell ref="D21:F21"/>
    <mergeCell ref="D22:F22"/>
    <mergeCell ref="D23:F23"/>
    <mergeCell ref="C24:G24"/>
    <mergeCell ref="A10:B11"/>
    <mergeCell ref="A13:A18"/>
    <mergeCell ref="B13:B18"/>
    <mergeCell ref="D13:F13"/>
    <mergeCell ref="D14:F14"/>
    <mergeCell ref="D15:F15"/>
    <mergeCell ref="D16:F16"/>
    <mergeCell ref="D17:F17"/>
    <mergeCell ref="C18:G18"/>
    <mergeCell ref="A30:A34"/>
    <mergeCell ref="B30:B34"/>
    <mergeCell ref="D30:F30"/>
    <mergeCell ref="D31:F31"/>
    <mergeCell ref="D32:F32"/>
    <mergeCell ref="D33:F33"/>
    <mergeCell ref="C34:G34"/>
    <mergeCell ref="A25:A29"/>
    <mergeCell ref="B25:B29"/>
    <mergeCell ref="D25:F25"/>
    <mergeCell ref="D26:F26"/>
    <mergeCell ref="D27:F27"/>
    <mergeCell ref="D28:F28"/>
    <mergeCell ref="C29:G29"/>
    <mergeCell ref="D43:F43"/>
    <mergeCell ref="D44:F44"/>
    <mergeCell ref="D45:F45"/>
    <mergeCell ref="C46:G46"/>
    <mergeCell ref="A47:A52"/>
    <mergeCell ref="B47:B52"/>
    <mergeCell ref="D47:F47"/>
    <mergeCell ref="D48:F48"/>
    <mergeCell ref="D49:F49"/>
    <mergeCell ref="D50:F50"/>
    <mergeCell ref="A35:A46"/>
    <mergeCell ref="B35:B46"/>
    <mergeCell ref="D35:F35"/>
    <mergeCell ref="D36:F36"/>
    <mergeCell ref="D37:F37"/>
    <mergeCell ref="D38:F38"/>
    <mergeCell ref="D39:F39"/>
    <mergeCell ref="D40:F40"/>
    <mergeCell ref="D41:F41"/>
    <mergeCell ref="D42:F42"/>
    <mergeCell ref="D51:F51"/>
    <mergeCell ref="C52:G52"/>
    <mergeCell ref="A53:A59"/>
    <mergeCell ref="B53:B59"/>
    <mergeCell ref="D53:F53"/>
    <mergeCell ref="D54:F54"/>
    <mergeCell ref="D55:F55"/>
    <mergeCell ref="D56:F56"/>
    <mergeCell ref="D57:F57"/>
    <mergeCell ref="D58:F58"/>
    <mergeCell ref="A65:A68"/>
    <mergeCell ref="B65:B68"/>
    <mergeCell ref="D65:F65"/>
    <mergeCell ref="D66:F66"/>
    <mergeCell ref="D67:F67"/>
    <mergeCell ref="C68:G68"/>
    <mergeCell ref="C59:G59"/>
    <mergeCell ref="A60:A61"/>
    <mergeCell ref="B60:B61"/>
    <mergeCell ref="D60:F60"/>
    <mergeCell ref="C61:G61"/>
    <mergeCell ref="A62:A64"/>
    <mergeCell ref="B62:B64"/>
    <mergeCell ref="D62:F62"/>
    <mergeCell ref="D63:F63"/>
    <mergeCell ref="C64:G64"/>
    <mergeCell ref="A76:G76"/>
    <mergeCell ref="A69:A75"/>
    <mergeCell ref="B69:B75"/>
    <mergeCell ref="D69:F69"/>
    <mergeCell ref="D70:F70"/>
    <mergeCell ref="D71:F71"/>
    <mergeCell ref="D72:F72"/>
    <mergeCell ref="D73:F73"/>
    <mergeCell ref="D74:F74"/>
    <mergeCell ref="C75:G75"/>
  </mergeCells>
  <pageMargins left="0.15748031496062992" right="0.19685039370078741" top="0.15748031496062992" bottom="0.15748031496062992" header="0.23622047244094491" footer="0.15748031496062992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workbookViewId="0">
      <selection activeCell="L17" sqref="L17"/>
    </sheetView>
  </sheetViews>
  <sheetFormatPr defaultRowHeight="18.75" x14ac:dyDescent="0.3"/>
  <cols>
    <col min="1" max="1" width="15.75" style="77" customWidth="1"/>
    <col min="2" max="2" width="3.75" style="77" customWidth="1"/>
    <col min="3" max="3" width="5.75" style="77" customWidth="1"/>
    <col min="4" max="4" width="0.375" style="77" customWidth="1"/>
    <col min="5" max="5" width="16.625" style="77" customWidth="1"/>
    <col min="6" max="6" width="4.125" style="77" customWidth="1"/>
    <col min="7" max="7" width="0.75" style="77" customWidth="1"/>
    <col min="8" max="8" width="0.25" style="77" customWidth="1"/>
    <col min="9" max="9" width="9.625" style="77" customWidth="1"/>
    <col min="10" max="10" width="0.5" style="77" customWidth="1"/>
    <col min="11" max="12" width="17.25" style="77" customWidth="1"/>
    <col min="13" max="13" width="3" style="77" customWidth="1"/>
    <col min="14" max="14" width="14.25" style="77" customWidth="1"/>
    <col min="15" max="15" width="0" style="77" hidden="1" customWidth="1"/>
    <col min="16" max="16" width="19.625" style="77" customWidth="1"/>
    <col min="17" max="17" width="13.875" style="77" customWidth="1"/>
    <col min="18" max="18" width="0.25" style="77" customWidth="1"/>
    <col min="19" max="16384" width="9" style="77"/>
  </cols>
  <sheetData>
    <row r="1" spans="1:17" x14ac:dyDescent="0.3">
      <c r="A1" s="186"/>
      <c r="B1" s="186"/>
      <c r="C1" s="186"/>
      <c r="D1" s="186"/>
      <c r="E1" s="186"/>
      <c r="F1" s="186"/>
      <c r="Q1" s="79"/>
    </row>
    <row r="2" spans="1:17" ht="29.25" customHeight="1" x14ac:dyDescent="0.3">
      <c r="A2" s="300" t="s">
        <v>18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Q2" s="79"/>
    </row>
    <row r="3" spans="1:17" ht="15.4" customHeight="1" x14ac:dyDescent="0.3">
      <c r="A3" s="301" t="s">
        <v>459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01"/>
    </row>
    <row r="4" spans="1:17" ht="23.25" customHeight="1" x14ac:dyDescent="0.3">
      <c r="A4" s="301" t="s">
        <v>536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</row>
    <row r="5" spans="1:17" ht="24.75" customHeight="1" x14ac:dyDescent="0.3"/>
    <row r="6" spans="1:17" x14ac:dyDescent="0.3">
      <c r="A6" s="136"/>
      <c r="B6" s="137"/>
      <c r="C6" s="137"/>
      <c r="D6" s="137"/>
      <c r="E6" s="137"/>
      <c r="F6" s="283" t="s">
        <v>267</v>
      </c>
      <c r="G6" s="284"/>
      <c r="H6" s="284"/>
      <c r="I6" s="284"/>
      <c r="J6" s="138"/>
      <c r="K6" s="285" t="s">
        <v>77</v>
      </c>
      <c r="L6" s="286"/>
      <c r="M6" s="183" t="s">
        <v>17</v>
      </c>
      <c r="N6" s="286"/>
    </row>
    <row r="7" spans="1:17" x14ac:dyDescent="0.3">
      <c r="A7" s="139"/>
      <c r="B7" s="80"/>
      <c r="C7" s="80"/>
      <c r="D7" s="80"/>
      <c r="E7" s="80"/>
      <c r="F7" s="80"/>
      <c r="G7" s="80"/>
      <c r="H7" s="80"/>
      <c r="I7" s="80"/>
      <c r="J7" s="140"/>
      <c r="K7" s="287"/>
      <c r="L7" s="288"/>
      <c r="M7" s="289"/>
      <c r="N7" s="290"/>
    </row>
    <row r="8" spans="1:17" x14ac:dyDescent="0.3">
      <c r="A8" s="139"/>
      <c r="B8" s="80"/>
      <c r="C8" s="80"/>
      <c r="D8" s="80"/>
      <c r="E8" s="80"/>
      <c r="F8" s="80"/>
      <c r="G8" s="80"/>
      <c r="H8" s="80"/>
      <c r="I8" s="80"/>
      <c r="J8" s="140"/>
      <c r="K8" s="293" t="s">
        <v>270</v>
      </c>
      <c r="L8" s="294"/>
      <c r="M8" s="289"/>
      <c r="N8" s="290"/>
    </row>
    <row r="9" spans="1:17" x14ac:dyDescent="0.3">
      <c r="A9" s="139"/>
      <c r="B9" s="80"/>
      <c r="C9" s="80"/>
      <c r="D9" s="80"/>
      <c r="E9" s="80"/>
      <c r="F9" s="80"/>
      <c r="G9" s="80"/>
      <c r="H9" s="80"/>
      <c r="I9" s="80"/>
      <c r="J9" s="140"/>
      <c r="K9" s="295" t="s">
        <v>80</v>
      </c>
      <c r="L9" s="295" t="s">
        <v>81</v>
      </c>
      <c r="M9" s="289"/>
      <c r="N9" s="290"/>
    </row>
    <row r="10" spans="1:17" x14ac:dyDescent="0.3">
      <c r="A10" s="289"/>
      <c r="B10" s="297"/>
      <c r="C10" s="80"/>
      <c r="D10" s="80"/>
      <c r="E10" s="80"/>
      <c r="F10" s="80"/>
      <c r="G10" s="80"/>
      <c r="H10" s="80"/>
      <c r="I10" s="80"/>
      <c r="J10" s="140"/>
      <c r="K10" s="296"/>
      <c r="L10" s="296"/>
      <c r="M10" s="289"/>
      <c r="N10" s="290"/>
    </row>
    <row r="11" spans="1:17" x14ac:dyDescent="0.3">
      <c r="A11" s="289"/>
      <c r="B11" s="297"/>
      <c r="C11" s="80"/>
      <c r="D11" s="80"/>
      <c r="E11" s="80"/>
      <c r="F11" s="80"/>
      <c r="G11" s="80"/>
      <c r="H11" s="80"/>
      <c r="I11" s="80"/>
      <c r="J11" s="140"/>
      <c r="K11" s="298" t="s">
        <v>283</v>
      </c>
      <c r="L11" s="298" t="s">
        <v>284</v>
      </c>
      <c r="M11" s="289"/>
      <c r="N11" s="290"/>
    </row>
    <row r="12" spans="1:17" x14ac:dyDescent="0.3">
      <c r="A12" s="141" t="s">
        <v>431</v>
      </c>
      <c r="B12" s="142"/>
      <c r="C12" s="142"/>
      <c r="D12" s="142"/>
      <c r="E12" s="142"/>
      <c r="F12" s="142"/>
      <c r="G12" s="142"/>
      <c r="H12" s="142"/>
      <c r="I12" s="142"/>
      <c r="J12" s="143"/>
      <c r="K12" s="299"/>
      <c r="L12" s="299"/>
      <c r="M12" s="291"/>
      <c r="N12" s="292"/>
    </row>
    <row r="13" spans="1:17" x14ac:dyDescent="0.3">
      <c r="A13" s="274" t="s">
        <v>161</v>
      </c>
      <c r="B13" s="276" t="s">
        <v>334</v>
      </c>
      <c r="C13" s="277"/>
      <c r="D13" s="146" t="s">
        <v>177</v>
      </c>
      <c r="E13" s="280" t="s">
        <v>341</v>
      </c>
      <c r="F13" s="272"/>
      <c r="G13" s="272"/>
      <c r="H13" s="272"/>
      <c r="I13" s="281" t="s">
        <v>342</v>
      </c>
      <c r="J13" s="282"/>
      <c r="K13" s="144">
        <v>0</v>
      </c>
      <c r="L13" s="144">
        <v>0</v>
      </c>
      <c r="M13" s="270">
        <v>0</v>
      </c>
      <c r="N13" s="184"/>
    </row>
    <row r="14" spans="1:17" x14ac:dyDescent="0.3">
      <c r="A14" s="275"/>
      <c r="B14" s="278"/>
      <c r="C14" s="279"/>
      <c r="D14" s="271" t="s">
        <v>304</v>
      </c>
      <c r="E14" s="272"/>
      <c r="F14" s="272"/>
      <c r="G14" s="272"/>
      <c r="H14" s="272"/>
      <c r="I14" s="272"/>
      <c r="J14" s="272"/>
      <c r="K14" s="144">
        <v>0</v>
      </c>
      <c r="L14" s="144">
        <v>0</v>
      </c>
      <c r="M14" s="270">
        <v>0</v>
      </c>
      <c r="N14" s="184"/>
    </row>
    <row r="15" spans="1:17" x14ac:dyDescent="0.3">
      <c r="A15" s="271" t="s">
        <v>305</v>
      </c>
      <c r="B15" s="272"/>
      <c r="C15" s="272"/>
      <c r="D15" s="272"/>
      <c r="E15" s="272"/>
      <c r="F15" s="272"/>
      <c r="G15" s="272"/>
      <c r="H15" s="272"/>
      <c r="I15" s="272"/>
      <c r="J15" s="272"/>
      <c r="K15" s="144">
        <v>301600</v>
      </c>
      <c r="L15" s="144">
        <v>0</v>
      </c>
      <c r="M15" s="270">
        <v>301600</v>
      </c>
      <c r="N15" s="184"/>
    </row>
    <row r="16" spans="1:17" x14ac:dyDescent="0.3">
      <c r="A16" s="274" t="s">
        <v>16</v>
      </c>
      <c r="B16" s="276" t="s">
        <v>372</v>
      </c>
      <c r="C16" s="277"/>
      <c r="D16" s="146" t="s">
        <v>177</v>
      </c>
      <c r="E16" s="280" t="s">
        <v>423</v>
      </c>
      <c r="F16" s="272"/>
      <c r="G16" s="272"/>
      <c r="H16" s="272"/>
      <c r="I16" s="281" t="s">
        <v>424</v>
      </c>
      <c r="J16" s="282"/>
      <c r="K16" s="144">
        <v>0</v>
      </c>
      <c r="L16" s="144">
        <v>0</v>
      </c>
      <c r="M16" s="270">
        <v>0</v>
      </c>
      <c r="N16" s="184"/>
    </row>
    <row r="17" spans="1:18" x14ac:dyDescent="0.3">
      <c r="A17" s="275"/>
      <c r="B17" s="278"/>
      <c r="C17" s="279"/>
      <c r="D17" s="271" t="s">
        <v>304</v>
      </c>
      <c r="E17" s="272"/>
      <c r="F17" s="272"/>
      <c r="G17" s="272"/>
      <c r="H17" s="272"/>
      <c r="I17" s="272"/>
      <c r="J17" s="272"/>
      <c r="K17" s="144">
        <v>0</v>
      </c>
      <c r="L17" s="144">
        <v>0</v>
      </c>
      <c r="M17" s="270">
        <v>0</v>
      </c>
      <c r="N17" s="184"/>
    </row>
    <row r="18" spans="1:18" x14ac:dyDescent="0.3">
      <c r="A18" s="271" t="s">
        <v>305</v>
      </c>
      <c r="B18" s="269"/>
      <c r="C18" s="269"/>
      <c r="D18" s="269"/>
      <c r="E18" s="269"/>
      <c r="F18" s="269"/>
      <c r="G18" s="269"/>
      <c r="H18" s="269"/>
      <c r="I18" s="269"/>
      <c r="J18" s="184"/>
      <c r="K18" s="144">
        <v>0</v>
      </c>
      <c r="L18" s="144">
        <v>504462.5</v>
      </c>
      <c r="M18" s="270">
        <v>504462.5</v>
      </c>
      <c r="N18" s="184"/>
    </row>
    <row r="19" spans="1:18" ht="0" hidden="1" customHeight="1" x14ac:dyDescent="0.3">
      <c r="A19" s="147"/>
    </row>
    <row r="20" spans="1:18" ht="2.85" customHeight="1" x14ac:dyDescent="0.3">
      <c r="A20" s="147"/>
    </row>
    <row r="21" spans="1:18" x14ac:dyDescent="0.3">
      <c r="A21" s="147"/>
      <c r="M21" s="273" t="s">
        <v>177</v>
      </c>
      <c r="N21" s="186"/>
    </row>
    <row r="22" spans="1:18" x14ac:dyDescent="0.3">
      <c r="A22" s="147"/>
      <c r="M22" s="186"/>
      <c r="N22" s="186"/>
    </row>
    <row r="23" spans="1:18" x14ac:dyDescent="0.3">
      <c r="A23" s="268"/>
      <c r="B23" s="269"/>
      <c r="C23" s="269"/>
      <c r="D23" s="269"/>
      <c r="E23" s="269"/>
      <c r="F23" s="269"/>
      <c r="G23" s="269"/>
      <c r="H23" s="269"/>
      <c r="I23" s="269"/>
      <c r="J23" s="184"/>
      <c r="K23" s="145">
        <v>0</v>
      </c>
      <c r="L23" s="145">
        <v>0</v>
      </c>
      <c r="M23" s="267">
        <v>0</v>
      </c>
      <c r="N23" s="184"/>
    </row>
    <row r="24" spans="1:18" x14ac:dyDescent="0.3">
      <c r="A24" s="268"/>
      <c r="B24" s="269"/>
      <c r="C24" s="269"/>
      <c r="D24" s="269"/>
      <c r="E24" s="269"/>
      <c r="F24" s="269"/>
      <c r="G24" s="269"/>
      <c r="H24" s="269"/>
      <c r="I24" s="269"/>
      <c r="J24" s="184"/>
      <c r="K24" s="145">
        <v>301600</v>
      </c>
      <c r="L24" s="145">
        <v>504462.5</v>
      </c>
      <c r="M24" s="267">
        <v>806062.5</v>
      </c>
      <c r="N24" s="184"/>
    </row>
    <row r="25" spans="1:18" ht="0" hidden="1" customHeight="1" x14ac:dyDescent="0.3"/>
    <row r="28" spans="1:18" ht="18" customHeight="1" x14ac:dyDescent="0.3">
      <c r="A28" s="186"/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</row>
    <row r="29" spans="1:18" ht="18" customHeight="1" x14ac:dyDescent="0.3">
      <c r="A29" s="186"/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</row>
    <row r="30" spans="1:18" ht="18" customHeight="1" x14ac:dyDescent="0.3">
      <c r="A30" s="186"/>
      <c r="B30" s="186"/>
      <c r="C30" s="186"/>
      <c r="D30" s="186"/>
      <c r="E30" s="186"/>
      <c r="F30" s="186"/>
      <c r="G30" s="186"/>
      <c r="H30" s="186"/>
      <c r="I30" s="186"/>
      <c r="J30" s="186"/>
      <c r="K30" s="186"/>
      <c r="L30" s="186"/>
      <c r="M30" s="186"/>
      <c r="N30" s="186"/>
      <c r="O30" s="186"/>
      <c r="P30" s="186"/>
      <c r="Q30" s="186"/>
      <c r="R30" s="186"/>
    </row>
  </sheetData>
  <mergeCells count="39">
    <mergeCell ref="A28:R28"/>
    <mergeCell ref="A29:R29"/>
    <mergeCell ref="A30:R30"/>
    <mergeCell ref="A2:N2"/>
    <mergeCell ref="A3:N3"/>
    <mergeCell ref="A4:N4"/>
    <mergeCell ref="A13:A14"/>
    <mergeCell ref="B13:C14"/>
    <mergeCell ref="E13:H13"/>
    <mergeCell ref="I13:J13"/>
    <mergeCell ref="M13:N13"/>
    <mergeCell ref="D14:J14"/>
    <mergeCell ref="M14:N14"/>
    <mergeCell ref="A15:J15"/>
    <mergeCell ref="M15:N15"/>
    <mergeCell ref="A23:J23"/>
    <mergeCell ref="A1:F1"/>
    <mergeCell ref="F6:I6"/>
    <mergeCell ref="K6:L7"/>
    <mergeCell ref="M6:N12"/>
    <mergeCell ref="K8:L8"/>
    <mergeCell ref="K9:K10"/>
    <mergeCell ref="L9:L10"/>
    <mergeCell ref="A10:B11"/>
    <mergeCell ref="K11:K12"/>
    <mergeCell ref="L11:L12"/>
    <mergeCell ref="M23:N23"/>
    <mergeCell ref="A24:J24"/>
    <mergeCell ref="M24:N24"/>
    <mergeCell ref="M16:N16"/>
    <mergeCell ref="D17:J17"/>
    <mergeCell ref="M17:N17"/>
    <mergeCell ref="A18:J18"/>
    <mergeCell ref="M18:N18"/>
    <mergeCell ref="M21:N22"/>
    <mergeCell ref="A16:A17"/>
    <mergeCell ref="B16:C17"/>
    <mergeCell ref="E16:H16"/>
    <mergeCell ref="I16:J16"/>
  </mergeCells>
  <pageMargins left="1.34" right="0.47244094488188981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workbookViewId="0">
      <pane ySplit="1" topLeftCell="A2" activePane="bottomLeft" state="frozen"/>
      <selection pane="bottomLeft" activeCell="L18" sqref="L18"/>
    </sheetView>
  </sheetViews>
  <sheetFormatPr defaultRowHeight="18.75" x14ac:dyDescent="0.3"/>
  <cols>
    <col min="1" max="1" width="1.375" style="66" customWidth="1"/>
    <col min="2" max="2" width="16.25" style="66" customWidth="1"/>
    <col min="3" max="3" width="2.625" style="66" customWidth="1"/>
    <col min="4" max="4" width="6.875" style="66" customWidth="1"/>
    <col min="5" max="5" width="8.875" style="66" customWidth="1"/>
    <col min="6" max="6" width="11.25" style="66" customWidth="1"/>
    <col min="7" max="7" width="1" style="66" customWidth="1"/>
    <col min="8" max="8" width="12.25" style="66" customWidth="1"/>
    <col min="9" max="9" width="0.25" style="66" customWidth="1"/>
    <col min="10" max="10" width="11.125" style="66" customWidth="1"/>
    <col min="11" max="11" width="3.125" style="66" customWidth="1"/>
    <col min="12" max="13" width="14.25" style="66" customWidth="1"/>
    <col min="14" max="14" width="4.25" style="66" customWidth="1"/>
    <col min="15" max="15" width="10" style="66" customWidth="1"/>
    <col min="16" max="16" width="12" style="66" customWidth="1"/>
    <col min="17" max="17" width="2.25" style="66" customWidth="1"/>
    <col min="18" max="18" width="11.5" style="66" customWidth="1"/>
    <col min="19" max="19" width="0.125" style="66" customWidth="1"/>
    <col min="20" max="16384" width="9" style="66"/>
  </cols>
  <sheetData>
    <row r="1" spans="1:19" ht="18.2" customHeight="1" x14ac:dyDescent="0.3">
      <c r="A1" s="185"/>
      <c r="B1" s="186"/>
      <c r="C1" s="186"/>
      <c r="D1" s="186"/>
      <c r="E1" s="186"/>
      <c r="F1" s="186"/>
      <c r="Q1" s="334"/>
      <c r="R1" s="186"/>
    </row>
    <row r="2" spans="1:19" ht="16.899999999999999" customHeight="1" x14ac:dyDescent="0.3">
      <c r="A2" s="335" t="s">
        <v>427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</row>
    <row r="3" spans="1:19" ht="16.899999999999999" customHeight="1" x14ac:dyDescent="0.3">
      <c r="A3" s="332" t="s">
        <v>428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  <c r="S3" s="333"/>
    </row>
    <row r="4" spans="1:19" ht="18" customHeight="1" x14ac:dyDescent="0.3">
      <c r="A4" s="332" t="s">
        <v>527</v>
      </c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</row>
    <row r="5" spans="1:19" ht="18" customHeight="1" x14ac:dyDescent="0.3">
      <c r="A5" s="332" t="s">
        <v>429</v>
      </c>
      <c r="B5" s="333"/>
      <c r="C5" s="333"/>
      <c r="D5" s="333"/>
      <c r="E5" s="333"/>
      <c r="F5" s="333"/>
      <c r="G5" s="333"/>
      <c r="H5" s="333"/>
      <c r="I5" s="333"/>
      <c r="J5" s="333"/>
      <c r="K5" s="333"/>
      <c r="L5" s="333"/>
      <c r="M5" s="333"/>
      <c r="N5" s="333"/>
      <c r="O5" s="333"/>
      <c r="P5" s="333"/>
      <c r="Q5" s="333"/>
      <c r="R5" s="333"/>
      <c r="S5" s="333"/>
    </row>
    <row r="6" spans="1:19" ht="8.25" customHeight="1" x14ac:dyDescent="0.3"/>
    <row r="7" spans="1:19" x14ac:dyDescent="0.3">
      <c r="B7" s="125"/>
      <c r="C7" s="126"/>
      <c r="D7" s="126"/>
      <c r="E7" s="126"/>
      <c r="F7" s="126"/>
      <c r="G7" s="126"/>
      <c r="H7" s="329" t="s">
        <v>430</v>
      </c>
      <c r="I7" s="127"/>
      <c r="J7" s="326" t="s">
        <v>268</v>
      </c>
      <c r="K7" s="330"/>
      <c r="L7" s="319"/>
      <c r="M7" s="326" t="s">
        <v>270</v>
      </c>
      <c r="N7" s="326" t="s">
        <v>273</v>
      </c>
      <c r="O7" s="319"/>
      <c r="P7" s="318" t="s">
        <v>17</v>
      </c>
      <c r="Q7" s="319"/>
    </row>
    <row r="8" spans="1:19" x14ac:dyDescent="0.3">
      <c r="B8" s="324"/>
      <c r="C8" s="297"/>
      <c r="D8" s="74"/>
      <c r="E8" s="74"/>
      <c r="F8" s="74"/>
      <c r="G8" s="74"/>
      <c r="H8" s="297"/>
      <c r="I8" s="128"/>
      <c r="J8" s="322"/>
      <c r="K8" s="331"/>
      <c r="L8" s="323"/>
      <c r="M8" s="328"/>
      <c r="N8" s="322"/>
      <c r="O8" s="323"/>
      <c r="P8" s="320"/>
      <c r="Q8" s="321"/>
    </row>
    <row r="9" spans="1:19" x14ac:dyDescent="0.3">
      <c r="B9" s="325"/>
      <c r="C9" s="297"/>
      <c r="D9" s="74"/>
      <c r="E9" s="74"/>
      <c r="F9" s="74"/>
      <c r="G9" s="74"/>
      <c r="H9" s="297"/>
      <c r="I9" s="128"/>
      <c r="J9" s="326" t="s">
        <v>530</v>
      </c>
      <c r="K9" s="319"/>
      <c r="L9" s="326" t="s">
        <v>531</v>
      </c>
      <c r="M9" s="326" t="s">
        <v>532</v>
      </c>
      <c r="N9" s="326" t="s">
        <v>533</v>
      </c>
      <c r="O9" s="319"/>
      <c r="P9" s="320"/>
      <c r="Q9" s="321"/>
    </row>
    <row r="10" spans="1:19" x14ac:dyDescent="0.3">
      <c r="B10" s="325"/>
      <c r="C10" s="297"/>
      <c r="D10" s="74"/>
      <c r="E10" s="74"/>
      <c r="F10" s="74"/>
      <c r="G10" s="74"/>
      <c r="H10" s="74"/>
      <c r="I10" s="128"/>
      <c r="J10" s="320"/>
      <c r="K10" s="321"/>
      <c r="L10" s="327"/>
      <c r="M10" s="327"/>
      <c r="N10" s="320"/>
      <c r="O10" s="321"/>
      <c r="P10" s="320"/>
      <c r="Q10" s="321"/>
    </row>
    <row r="11" spans="1:19" ht="27.75" customHeight="1" x14ac:dyDescent="0.3">
      <c r="B11" s="131" t="s">
        <v>431</v>
      </c>
      <c r="C11" s="129"/>
      <c r="D11" s="129"/>
      <c r="E11" s="129"/>
      <c r="F11" s="129"/>
      <c r="G11" s="129"/>
      <c r="H11" s="129"/>
      <c r="I11" s="130"/>
      <c r="J11" s="322"/>
      <c r="K11" s="323"/>
      <c r="L11" s="328"/>
      <c r="M11" s="328"/>
      <c r="N11" s="322"/>
      <c r="O11" s="323"/>
      <c r="P11" s="322"/>
      <c r="Q11" s="323"/>
    </row>
    <row r="12" spans="1:19" x14ac:dyDescent="0.3">
      <c r="B12" s="309" t="s">
        <v>154</v>
      </c>
      <c r="C12" s="312" t="s">
        <v>289</v>
      </c>
      <c r="D12" s="313"/>
      <c r="E12" s="307" t="s">
        <v>300</v>
      </c>
      <c r="F12" s="303"/>
      <c r="G12" s="308" t="s">
        <v>301</v>
      </c>
      <c r="H12" s="305"/>
      <c r="I12" s="303"/>
      <c r="J12" s="306" t="s">
        <v>177</v>
      </c>
      <c r="K12" s="303"/>
      <c r="L12" s="72" t="s">
        <v>177</v>
      </c>
      <c r="M12" s="72" t="s">
        <v>177</v>
      </c>
      <c r="N12" s="306" t="s">
        <v>432</v>
      </c>
      <c r="O12" s="303"/>
      <c r="P12" s="302" t="s">
        <v>432</v>
      </c>
      <c r="Q12" s="303"/>
    </row>
    <row r="13" spans="1:19" x14ac:dyDescent="0.3">
      <c r="B13" s="311"/>
      <c r="C13" s="316"/>
      <c r="D13" s="317"/>
      <c r="E13" s="304" t="s">
        <v>433</v>
      </c>
      <c r="F13" s="305"/>
      <c r="G13" s="305"/>
      <c r="H13" s="305"/>
      <c r="I13" s="303"/>
      <c r="J13" s="302" t="s">
        <v>177</v>
      </c>
      <c r="K13" s="303"/>
      <c r="L13" s="73" t="s">
        <v>177</v>
      </c>
      <c r="M13" s="73" t="s">
        <v>177</v>
      </c>
      <c r="N13" s="302" t="s">
        <v>432</v>
      </c>
      <c r="O13" s="303"/>
      <c r="P13" s="302" t="s">
        <v>432</v>
      </c>
      <c r="Q13" s="303"/>
    </row>
    <row r="14" spans="1:19" x14ac:dyDescent="0.3">
      <c r="B14" s="309" t="s">
        <v>158</v>
      </c>
      <c r="C14" s="312" t="s">
        <v>317</v>
      </c>
      <c r="D14" s="313"/>
      <c r="E14" s="307" t="s">
        <v>322</v>
      </c>
      <c r="F14" s="303"/>
      <c r="G14" s="308" t="s">
        <v>323</v>
      </c>
      <c r="H14" s="305"/>
      <c r="I14" s="303"/>
      <c r="J14" s="306" t="s">
        <v>434</v>
      </c>
      <c r="K14" s="303"/>
      <c r="L14" s="72" t="s">
        <v>177</v>
      </c>
      <c r="M14" s="72" t="s">
        <v>177</v>
      </c>
      <c r="N14" s="306" t="s">
        <v>177</v>
      </c>
      <c r="O14" s="303"/>
      <c r="P14" s="302" t="s">
        <v>434</v>
      </c>
      <c r="Q14" s="303"/>
    </row>
    <row r="15" spans="1:19" x14ac:dyDescent="0.3">
      <c r="B15" s="310"/>
      <c r="C15" s="314"/>
      <c r="D15" s="315"/>
      <c r="E15" s="307" t="s">
        <v>318</v>
      </c>
      <c r="F15" s="303"/>
      <c r="G15" s="308" t="s">
        <v>319</v>
      </c>
      <c r="H15" s="305"/>
      <c r="I15" s="303"/>
      <c r="J15" s="306" t="s">
        <v>435</v>
      </c>
      <c r="K15" s="303"/>
      <c r="L15" s="72" t="s">
        <v>177</v>
      </c>
      <c r="M15" s="72" t="s">
        <v>177</v>
      </c>
      <c r="N15" s="306" t="s">
        <v>177</v>
      </c>
      <c r="O15" s="303"/>
      <c r="P15" s="302" t="s">
        <v>435</v>
      </c>
      <c r="Q15" s="303"/>
    </row>
    <row r="16" spans="1:19" x14ac:dyDescent="0.3">
      <c r="B16" s="311"/>
      <c r="C16" s="316"/>
      <c r="D16" s="317"/>
      <c r="E16" s="304" t="s">
        <v>436</v>
      </c>
      <c r="F16" s="305"/>
      <c r="G16" s="305"/>
      <c r="H16" s="305"/>
      <c r="I16" s="303"/>
      <c r="J16" s="302" t="s">
        <v>437</v>
      </c>
      <c r="K16" s="303"/>
      <c r="L16" s="73" t="s">
        <v>177</v>
      </c>
      <c r="M16" s="73" t="s">
        <v>177</v>
      </c>
      <c r="N16" s="302" t="s">
        <v>177</v>
      </c>
      <c r="O16" s="303"/>
      <c r="P16" s="302" t="s">
        <v>437</v>
      </c>
      <c r="Q16" s="303"/>
    </row>
    <row r="17" spans="2:17" ht="37.5" customHeight="1" x14ac:dyDescent="0.3">
      <c r="B17" s="309" t="s">
        <v>15</v>
      </c>
      <c r="C17" s="312" t="s">
        <v>326</v>
      </c>
      <c r="D17" s="313"/>
      <c r="E17" s="307" t="s">
        <v>83</v>
      </c>
      <c r="F17" s="303"/>
      <c r="G17" s="308" t="s">
        <v>327</v>
      </c>
      <c r="H17" s="305"/>
      <c r="I17" s="303"/>
      <c r="J17" s="306" t="s">
        <v>177</v>
      </c>
      <c r="K17" s="303"/>
      <c r="L17" s="72" t="s">
        <v>438</v>
      </c>
      <c r="M17" s="72" t="s">
        <v>439</v>
      </c>
      <c r="N17" s="306" t="s">
        <v>177</v>
      </c>
      <c r="O17" s="303"/>
      <c r="P17" s="302" t="s">
        <v>183</v>
      </c>
      <c r="Q17" s="303"/>
    </row>
    <row r="18" spans="2:17" x14ac:dyDescent="0.3">
      <c r="B18" s="311"/>
      <c r="C18" s="316"/>
      <c r="D18" s="317"/>
      <c r="E18" s="304" t="s">
        <v>440</v>
      </c>
      <c r="F18" s="305"/>
      <c r="G18" s="305"/>
      <c r="H18" s="305"/>
      <c r="I18" s="303"/>
      <c r="J18" s="302" t="s">
        <v>177</v>
      </c>
      <c r="K18" s="303"/>
      <c r="L18" s="73" t="s">
        <v>438</v>
      </c>
      <c r="M18" s="73" t="s">
        <v>439</v>
      </c>
      <c r="N18" s="302" t="s">
        <v>177</v>
      </c>
      <c r="O18" s="303"/>
      <c r="P18" s="302" t="s">
        <v>183</v>
      </c>
      <c r="Q18" s="303"/>
    </row>
    <row r="19" spans="2:17" ht="60.75" customHeight="1" x14ac:dyDescent="0.3">
      <c r="B19" s="309" t="s">
        <v>161</v>
      </c>
      <c r="C19" s="312" t="s">
        <v>334</v>
      </c>
      <c r="D19" s="313"/>
      <c r="E19" s="307" t="s">
        <v>339</v>
      </c>
      <c r="F19" s="303"/>
      <c r="G19" s="308" t="s">
        <v>340</v>
      </c>
      <c r="H19" s="305"/>
      <c r="I19" s="303"/>
      <c r="J19" s="306" t="s">
        <v>441</v>
      </c>
      <c r="K19" s="303"/>
      <c r="L19" s="72" t="s">
        <v>442</v>
      </c>
      <c r="M19" s="72" t="s">
        <v>443</v>
      </c>
      <c r="N19" s="306" t="s">
        <v>177</v>
      </c>
      <c r="O19" s="303"/>
      <c r="P19" s="302" t="s">
        <v>444</v>
      </c>
      <c r="Q19" s="303"/>
    </row>
    <row r="20" spans="2:17" x14ac:dyDescent="0.3">
      <c r="B20" s="310"/>
      <c r="C20" s="314"/>
      <c r="D20" s="315"/>
      <c r="E20" s="307" t="s">
        <v>335</v>
      </c>
      <c r="F20" s="303"/>
      <c r="G20" s="308" t="s">
        <v>336</v>
      </c>
      <c r="H20" s="305"/>
      <c r="I20" s="303"/>
      <c r="J20" s="306" t="s">
        <v>445</v>
      </c>
      <c r="K20" s="303"/>
      <c r="L20" s="72" t="s">
        <v>446</v>
      </c>
      <c r="M20" s="72" t="s">
        <v>447</v>
      </c>
      <c r="N20" s="306" t="s">
        <v>177</v>
      </c>
      <c r="O20" s="303"/>
      <c r="P20" s="302" t="s">
        <v>448</v>
      </c>
      <c r="Q20" s="303"/>
    </row>
    <row r="21" spans="2:17" x14ac:dyDescent="0.3">
      <c r="B21" s="311"/>
      <c r="C21" s="316"/>
      <c r="D21" s="317"/>
      <c r="E21" s="304" t="s">
        <v>449</v>
      </c>
      <c r="F21" s="305"/>
      <c r="G21" s="305"/>
      <c r="H21" s="305"/>
      <c r="I21" s="303"/>
      <c r="J21" s="302" t="s">
        <v>183</v>
      </c>
      <c r="K21" s="303"/>
      <c r="L21" s="73" t="s">
        <v>183</v>
      </c>
      <c r="M21" s="73" t="s">
        <v>183</v>
      </c>
      <c r="N21" s="302" t="s">
        <v>177</v>
      </c>
      <c r="O21" s="303"/>
      <c r="P21" s="302" t="s">
        <v>183</v>
      </c>
      <c r="Q21" s="303"/>
    </row>
    <row r="22" spans="2:17" ht="0" hidden="1" customHeight="1" x14ac:dyDescent="0.3"/>
  </sheetData>
  <mergeCells count="70">
    <mergeCell ref="A5:S5"/>
    <mergeCell ref="A1:F1"/>
    <mergeCell ref="Q1:R1"/>
    <mergeCell ref="A2:S2"/>
    <mergeCell ref="A3:S3"/>
    <mergeCell ref="A4:S4"/>
    <mergeCell ref="N9:O11"/>
    <mergeCell ref="H7:H9"/>
    <mergeCell ref="J7:L8"/>
    <mergeCell ref="M7:M8"/>
    <mergeCell ref="N7:O8"/>
    <mergeCell ref="P7:Q11"/>
    <mergeCell ref="B12:B13"/>
    <mergeCell ref="C12:D13"/>
    <mergeCell ref="E12:F12"/>
    <mergeCell ref="G12:I12"/>
    <mergeCell ref="J12:K12"/>
    <mergeCell ref="P12:Q12"/>
    <mergeCell ref="E13:I13"/>
    <mergeCell ref="J13:K13"/>
    <mergeCell ref="N13:O13"/>
    <mergeCell ref="P13:Q13"/>
    <mergeCell ref="N12:O12"/>
    <mergeCell ref="B8:C10"/>
    <mergeCell ref="J9:K11"/>
    <mergeCell ref="L9:L11"/>
    <mergeCell ref="M9:M11"/>
    <mergeCell ref="N14:O14"/>
    <mergeCell ref="P14:Q14"/>
    <mergeCell ref="E15:F15"/>
    <mergeCell ref="G15:I15"/>
    <mergeCell ref="J15:K15"/>
    <mergeCell ref="N15:O15"/>
    <mergeCell ref="P15:Q15"/>
    <mergeCell ref="E14:F14"/>
    <mergeCell ref="G14:I14"/>
    <mergeCell ref="J14:K14"/>
    <mergeCell ref="E16:I16"/>
    <mergeCell ref="J16:K16"/>
    <mergeCell ref="N16:O16"/>
    <mergeCell ref="P16:Q16"/>
    <mergeCell ref="B17:B18"/>
    <mergeCell ref="C17:D18"/>
    <mergeCell ref="E17:F17"/>
    <mergeCell ref="G17:I17"/>
    <mergeCell ref="J17:K17"/>
    <mergeCell ref="N17:O17"/>
    <mergeCell ref="B14:B16"/>
    <mergeCell ref="C14:D16"/>
    <mergeCell ref="P17:Q17"/>
    <mergeCell ref="E18:I18"/>
    <mergeCell ref="J18:K18"/>
    <mergeCell ref="N18:O18"/>
    <mergeCell ref="B19:B21"/>
    <mergeCell ref="C19:D21"/>
    <mergeCell ref="E19:F19"/>
    <mergeCell ref="G19:I19"/>
    <mergeCell ref="J19:K19"/>
    <mergeCell ref="P18:Q18"/>
    <mergeCell ref="E21:I21"/>
    <mergeCell ref="J21:K21"/>
    <mergeCell ref="N21:O21"/>
    <mergeCell ref="P21:Q21"/>
    <mergeCell ref="N19:O19"/>
    <mergeCell ref="P19:Q19"/>
    <mergeCell ref="E20:F20"/>
    <mergeCell ref="G20:I20"/>
    <mergeCell ref="J20:K20"/>
    <mergeCell ref="N20:O20"/>
    <mergeCell ref="P20:Q20"/>
  </mergeCells>
  <pageMargins left="0.36" right="0.17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showGridLines="0" workbookViewId="0">
      <selection activeCell="C20" sqref="C20"/>
    </sheetView>
  </sheetViews>
  <sheetFormatPr defaultRowHeight="21" x14ac:dyDescent="0.35"/>
  <cols>
    <col min="1" max="1" width="5.375" style="81" customWidth="1"/>
    <col min="2" max="2" width="19.625" style="81" customWidth="1"/>
    <col min="3" max="3" width="25" style="81" customWidth="1"/>
    <col min="4" max="4" width="3.125" style="81" customWidth="1"/>
    <col min="5" max="5" width="14.875" style="81" customWidth="1"/>
    <col min="6" max="6" width="6" style="81" customWidth="1"/>
    <col min="7" max="7" width="18.875" style="81" customWidth="1"/>
    <col min="8" max="8" width="0.25" style="81" customWidth="1"/>
    <col min="9" max="9" width="0.125" style="81" customWidth="1"/>
    <col min="10" max="16384" width="9" style="81"/>
  </cols>
  <sheetData>
    <row r="2" spans="1:8" ht="18" customHeight="1" x14ac:dyDescent="0.35">
      <c r="A2" s="339" t="s">
        <v>18</v>
      </c>
      <c r="B2" s="154"/>
      <c r="C2" s="154"/>
      <c r="D2" s="154"/>
      <c r="E2" s="154"/>
      <c r="F2" s="154"/>
      <c r="G2" s="154"/>
      <c r="H2" s="154"/>
    </row>
    <row r="3" spans="1:8" ht="18" customHeight="1" x14ac:dyDescent="0.35">
      <c r="A3" s="340" t="s">
        <v>450</v>
      </c>
      <c r="B3" s="154"/>
      <c r="C3" s="154"/>
      <c r="D3" s="154"/>
      <c r="E3" s="154"/>
      <c r="F3" s="154"/>
      <c r="G3" s="154"/>
      <c r="H3" s="154"/>
    </row>
    <row r="4" spans="1:8" ht="18" customHeight="1" x14ac:dyDescent="0.35">
      <c r="A4" s="340" t="s">
        <v>529</v>
      </c>
      <c r="B4" s="154"/>
      <c r="C4" s="154"/>
      <c r="D4" s="154"/>
      <c r="E4" s="154"/>
      <c r="F4" s="154"/>
      <c r="G4" s="154"/>
      <c r="H4" s="154"/>
    </row>
    <row r="5" spans="1:8" ht="0" hidden="1" customHeight="1" x14ac:dyDescent="0.35"/>
    <row r="6" spans="1:8" ht="2.65" customHeight="1" x14ac:dyDescent="0.35"/>
    <row r="7" spans="1:8" x14ac:dyDescent="0.35">
      <c r="A7" s="156" t="s">
        <v>0</v>
      </c>
      <c r="B7" s="158"/>
      <c r="C7" s="158"/>
      <c r="D7" s="158"/>
      <c r="E7" s="158"/>
      <c r="F7" s="152"/>
      <c r="G7" s="84" t="s">
        <v>75</v>
      </c>
    </row>
    <row r="8" spans="1:8" x14ac:dyDescent="0.35">
      <c r="A8" s="341" t="s">
        <v>528</v>
      </c>
      <c r="B8" s="158"/>
      <c r="C8" s="158"/>
      <c r="D8" s="158"/>
      <c r="E8" s="158"/>
      <c r="F8" s="152"/>
      <c r="G8" s="121">
        <v>1047032.86</v>
      </c>
    </row>
    <row r="9" spans="1:8" x14ac:dyDescent="0.35">
      <c r="A9" s="122" t="s">
        <v>451</v>
      </c>
      <c r="B9" s="336" t="s">
        <v>452</v>
      </c>
      <c r="C9" s="158"/>
      <c r="D9" s="152"/>
      <c r="E9" s="338">
        <v>0</v>
      </c>
      <c r="F9" s="152"/>
      <c r="G9" s="123" t="s">
        <v>177</v>
      </c>
    </row>
    <row r="10" spans="1:8" x14ac:dyDescent="0.35">
      <c r="A10" s="98" t="s">
        <v>177</v>
      </c>
      <c r="B10" s="336" t="s">
        <v>453</v>
      </c>
      <c r="C10" s="158"/>
      <c r="D10" s="152"/>
      <c r="E10" s="338">
        <v>1402.49</v>
      </c>
      <c r="F10" s="152"/>
      <c r="G10" s="123" t="s">
        <v>177</v>
      </c>
    </row>
    <row r="11" spans="1:8" x14ac:dyDescent="0.35">
      <c r="A11" s="98" t="s">
        <v>177</v>
      </c>
      <c r="B11" s="336" t="s">
        <v>454</v>
      </c>
      <c r="C11" s="158"/>
      <c r="D11" s="152"/>
      <c r="E11" s="168"/>
      <c r="F11" s="152"/>
      <c r="G11" s="121">
        <v>1402.49</v>
      </c>
    </row>
    <row r="12" spans="1:8" x14ac:dyDescent="0.35">
      <c r="A12" s="122" t="s">
        <v>455</v>
      </c>
      <c r="B12" s="336" t="s">
        <v>456</v>
      </c>
      <c r="C12" s="158"/>
      <c r="D12" s="152"/>
      <c r="E12" s="338">
        <v>0</v>
      </c>
      <c r="F12" s="152"/>
      <c r="G12" s="123" t="s">
        <v>177</v>
      </c>
    </row>
    <row r="13" spans="1:8" x14ac:dyDescent="0.35">
      <c r="A13" s="122" t="s">
        <v>177</v>
      </c>
      <c r="B13" s="336" t="s">
        <v>454</v>
      </c>
      <c r="C13" s="158"/>
      <c r="D13" s="152"/>
      <c r="E13" s="168"/>
      <c r="F13" s="152"/>
      <c r="G13" s="121">
        <v>0</v>
      </c>
    </row>
    <row r="14" spans="1:8" ht="21.75" thickBot="1" x14ac:dyDescent="0.4">
      <c r="A14" s="337" t="s">
        <v>457</v>
      </c>
      <c r="B14" s="164"/>
      <c r="C14" s="164"/>
      <c r="D14" s="164"/>
      <c r="E14" s="164"/>
      <c r="F14" s="165"/>
      <c r="G14" s="124">
        <v>1048435.35</v>
      </c>
    </row>
    <row r="15" spans="1:8" ht="18" customHeight="1" thickTop="1" x14ac:dyDescent="0.35"/>
  </sheetData>
  <mergeCells count="16">
    <mergeCell ref="B9:D9"/>
    <mergeCell ref="E9:F9"/>
    <mergeCell ref="A2:H2"/>
    <mergeCell ref="A3:H3"/>
    <mergeCell ref="A4:H4"/>
    <mergeCell ref="A7:F7"/>
    <mergeCell ref="A8:F8"/>
    <mergeCell ref="B13:D13"/>
    <mergeCell ref="E13:F13"/>
    <mergeCell ref="A14:F14"/>
    <mergeCell ref="B10:D10"/>
    <mergeCell ref="E10:F10"/>
    <mergeCell ref="B11:D11"/>
    <mergeCell ref="E11:F11"/>
    <mergeCell ref="B12:D12"/>
    <mergeCell ref="E12:F12"/>
  </mergeCells>
  <pageMargins left="0.3" right="0.17" top="0.46" bottom="0.47244094488188981" header="0.51" footer="0.47244094488188981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C21" sqref="C21:C23"/>
    </sheetView>
  </sheetViews>
  <sheetFormatPr defaultRowHeight="18.75" x14ac:dyDescent="0.3"/>
  <cols>
    <col min="1" max="1" width="5.375" style="77" customWidth="1"/>
    <col min="2" max="2" width="19.625" style="77" customWidth="1"/>
    <col min="3" max="3" width="25" style="77" customWidth="1"/>
    <col min="4" max="4" width="6.625" style="77" customWidth="1"/>
    <col min="5" max="5" width="18.375" style="77" customWidth="1"/>
    <col min="6" max="6" width="6" style="77" customWidth="1"/>
    <col min="7" max="7" width="18.875" style="77" customWidth="1"/>
    <col min="8" max="8" width="0.25" style="77" customWidth="1"/>
    <col min="9" max="9" width="0.125" style="77" customWidth="1"/>
    <col min="10" max="16384" width="9" style="77"/>
  </cols>
  <sheetData>
    <row r="1" spans="1:8" ht="18" customHeight="1" x14ac:dyDescent="0.3">
      <c r="A1" s="344" t="s">
        <v>18</v>
      </c>
      <c r="B1" s="186"/>
      <c r="C1" s="186"/>
      <c r="D1" s="186"/>
      <c r="E1" s="186"/>
      <c r="F1" s="186"/>
      <c r="G1" s="186"/>
      <c r="H1" s="186"/>
    </row>
    <row r="2" spans="1:8" ht="18" customHeight="1" x14ac:dyDescent="0.3">
      <c r="A2" s="345" t="s">
        <v>450</v>
      </c>
      <c r="B2" s="186"/>
      <c r="C2" s="186"/>
      <c r="D2" s="186"/>
      <c r="E2" s="186"/>
      <c r="F2" s="186"/>
      <c r="G2" s="186"/>
      <c r="H2" s="186"/>
    </row>
    <row r="3" spans="1:8" ht="18" customHeight="1" x14ac:dyDescent="0.3">
      <c r="A3" s="345" t="s">
        <v>534</v>
      </c>
      <c r="B3" s="186"/>
      <c r="C3" s="186"/>
      <c r="D3" s="186"/>
      <c r="E3" s="186"/>
      <c r="F3" s="186"/>
      <c r="G3" s="186"/>
      <c r="H3" s="186"/>
    </row>
    <row r="4" spans="1:8" ht="0" hidden="1" customHeight="1" x14ac:dyDescent="0.3"/>
    <row r="5" spans="1:8" ht="2.65" customHeight="1" x14ac:dyDescent="0.3"/>
    <row r="6" spans="1:8" x14ac:dyDescent="0.3">
      <c r="A6" s="183" t="s">
        <v>0</v>
      </c>
      <c r="B6" s="269"/>
      <c r="C6" s="269"/>
      <c r="D6" s="269"/>
      <c r="E6" s="269"/>
      <c r="F6" s="184"/>
      <c r="G6" s="78" t="s">
        <v>75</v>
      </c>
    </row>
    <row r="7" spans="1:8" x14ac:dyDescent="0.3">
      <c r="A7" s="346" t="s">
        <v>528</v>
      </c>
      <c r="B7" s="269"/>
      <c r="C7" s="269"/>
      <c r="D7" s="269"/>
      <c r="E7" s="269"/>
      <c r="F7" s="184"/>
      <c r="G7" s="132">
        <v>1047032.86</v>
      </c>
    </row>
    <row r="8" spans="1:8" x14ac:dyDescent="0.3">
      <c r="A8" s="133" t="s">
        <v>451</v>
      </c>
      <c r="B8" s="342" t="s">
        <v>452</v>
      </c>
      <c r="C8" s="269"/>
      <c r="D8" s="184"/>
      <c r="E8" s="343">
        <v>0</v>
      </c>
      <c r="F8" s="184"/>
      <c r="G8" s="76" t="s">
        <v>177</v>
      </c>
    </row>
    <row r="9" spans="1:8" x14ac:dyDescent="0.3">
      <c r="A9" s="134" t="s">
        <v>177</v>
      </c>
      <c r="B9" s="342" t="s">
        <v>453</v>
      </c>
      <c r="C9" s="269"/>
      <c r="D9" s="184"/>
      <c r="E9" s="343">
        <v>1402.49</v>
      </c>
      <c r="F9" s="184"/>
      <c r="G9" s="76" t="s">
        <v>177</v>
      </c>
    </row>
    <row r="10" spans="1:8" x14ac:dyDescent="0.3">
      <c r="A10" s="134" t="s">
        <v>177</v>
      </c>
      <c r="B10" s="342" t="s">
        <v>454</v>
      </c>
      <c r="C10" s="269"/>
      <c r="D10" s="184"/>
      <c r="E10" s="347"/>
      <c r="F10" s="184"/>
      <c r="G10" s="132">
        <v>1402.49</v>
      </c>
    </row>
    <row r="11" spans="1:8" x14ac:dyDescent="0.3">
      <c r="A11" s="133" t="s">
        <v>455</v>
      </c>
      <c r="B11" s="342" t="s">
        <v>456</v>
      </c>
      <c r="C11" s="269"/>
      <c r="D11" s="184"/>
      <c r="E11" s="343">
        <v>0</v>
      </c>
      <c r="F11" s="184"/>
      <c r="G11" s="76" t="s">
        <v>177</v>
      </c>
    </row>
    <row r="12" spans="1:8" x14ac:dyDescent="0.3">
      <c r="A12" s="133" t="s">
        <v>177</v>
      </c>
      <c r="B12" s="342" t="s">
        <v>454</v>
      </c>
      <c r="C12" s="269"/>
      <c r="D12" s="184"/>
      <c r="E12" s="347"/>
      <c r="F12" s="184"/>
      <c r="G12" s="132">
        <v>0</v>
      </c>
    </row>
    <row r="13" spans="1:8" ht="19.5" thickBot="1" x14ac:dyDescent="0.35">
      <c r="A13" s="348" t="s">
        <v>457</v>
      </c>
      <c r="B13" s="349"/>
      <c r="C13" s="349"/>
      <c r="D13" s="349"/>
      <c r="E13" s="349"/>
      <c r="F13" s="350"/>
      <c r="G13" s="135">
        <v>1048435.35</v>
      </c>
    </row>
    <row r="14" spans="1:8" ht="18" customHeight="1" thickTop="1" x14ac:dyDescent="0.3"/>
  </sheetData>
  <mergeCells count="16">
    <mergeCell ref="B12:D12"/>
    <mergeCell ref="E12:F12"/>
    <mergeCell ref="A13:F13"/>
    <mergeCell ref="B9:D9"/>
    <mergeCell ref="E9:F9"/>
    <mergeCell ref="B10:D10"/>
    <mergeCell ref="E10:F10"/>
    <mergeCell ref="B11:D11"/>
    <mergeCell ref="E11:F11"/>
    <mergeCell ref="B8:D8"/>
    <mergeCell ref="E8:F8"/>
    <mergeCell ref="A1:H1"/>
    <mergeCell ref="A2:H2"/>
    <mergeCell ref="A3:H3"/>
    <mergeCell ref="A6:F6"/>
    <mergeCell ref="A7:F7"/>
  </mergeCells>
  <pageMargins left="0.47244094488188998" right="0.47244094488188998" top="0.86614173228346503" bottom="0.47244094488188998" header="0.86614173228346503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8</vt:i4>
      </vt:variant>
    </vt:vector>
  </HeadingPairs>
  <TitlesOfParts>
    <vt:vector size="18" baseType="lpstr">
      <vt:lpstr>งบทดลอง</vt:lpstr>
      <vt:lpstr>งบรั-จ่าย</vt:lpstr>
      <vt:lpstr>หมายเหตุ 1</vt:lpstr>
      <vt:lpstr>หมายเหตุรายจ่ายค้างจ่าย</vt:lpstr>
      <vt:lpstr>กระดาษทำการกระทบยอดงปม.รายรับ</vt:lpstr>
      <vt:lpstr>กระดาษทำการงปม.คงเหลือ</vt:lpstr>
      <vt:lpstr>กระดาษทำการจ่ายจากเงินสะสม</vt:lpstr>
      <vt:lpstr>กระดาษทำการโอน งปม.</vt:lpstr>
      <vt:lpstr>รายงานกระทบยอด ศศก.</vt:lpstr>
      <vt:lpstr>รายงานกระทบยอด ศศก. (2)</vt:lpstr>
      <vt:lpstr>กระดาษทำการกระทบยอดงปม.รายรับ!Print_Titles</vt:lpstr>
      <vt:lpstr>กระดาษทำการงปม.คงเหลือ!Print_Titles</vt:lpstr>
      <vt:lpstr>กระดาษทำการจ่ายจากเงินสะสม!Print_Titles</vt:lpstr>
      <vt:lpstr>'กระดาษทำการโอน งปม.'!Print_Titles</vt:lpstr>
      <vt:lpstr>งบทดลอง!Print_Titles</vt:lpstr>
      <vt:lpstr>'งบรั-จ่าย'!Print_Titles</vt:lpstr>
      <vt:lpstr>'หมายเหตุ 1'!Print_Titles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2019-04-03T02:21:20Z</cp:lastPrinted>
  <dcterms:modified xsi:type="dcterms:W3CDTF">2019-04-04T09:01:26Z</dcterms:modified>
</cp:coreProperties>
</file>