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20" windowWidth="18060" windowHeight="7050" activeTab="3"/>
  </bookViews>
  <sheets>
    <sheet name="รายงานรับ-จ่าย" sheetId="15" r:id="rId1"/>
    <sheet name="งบทดลอง" sheetId="16" r:id="rId2"/>
    <sheet name="หมายเหตุ 1" sheetId="2" r:id="rId3"/>
    <sheet name="หมายเหตุ 2" sheetId="3" r:id="rId4"/>
    <sheet name="กระดาษทำการ-รายรับ" sheetId="17" r:id="rId5"/>
    <sheet name="กระดาษทำการเงินสะสม" sheetId="18" r:id="rId6"/>
    <sheet name="กระดาษทำการงปม.คงเหลือ" sheetId="19" r:id="rId7"/>
    <sheet name="กระดาษทำการโอนงปม." sheetId="20" r:id="rId8"/>
    <sheet name="Sheet1" sheetId="8" r:id="rId9"/>
  </sheets>
  <definedNames>
    <definedName name="_xlnm.Print_Titles" localSheetId="6">กระดาษทำการงปม.คงเหลือ!$6:$11</definedName>
    <definedName name="_xlnm.Print_Titles" localSheetId="5">กระดาษทำการเงินสะสม!$1:$1</definedName>
    <definedName name="_xlnm.Print_Titles" localSheetId="4">'กระดาษทำการ-รายรับ'!$7:$14</definedName>
    <definedName name="_xlnm.Print_Titles" localSheetId="7">กระดาษทำการโอนงปม.!$1:$1</definedName>
  </definedNames>
  <calcPr calcId="124519"/>
</workbook>
</file>

<file path=xl/calcChain.xml><?xml version="1.0" encoding="utf-8"?>
<calcChain xmlns="http://schemas.openxmlformats.org/spreadsheetml/2006/main">
  <c r="T71" i="19"/>
  <c r="T70"/>
  <c r="T69"/>
  <c r="T68"/>
  <c r="T67"/>
  <c r="T66"/>
  <c r="T64"/>
  <c r="T62"/>
  <c r="T60"/>
  <c r="T58"/>
  <c r="T57"/>
  <c r="T56"/>
  <c r="T55"/>
  <c r="T54"/>
  <c r="T53"/>
  <c r="T51"/>
  <c r="T50"/>
  <c r="T49"/>
  <c r="T48"/>
  <c r="T47"/>
  <c r="T45"/>
  <c r="T44"/>
  <c r="T43"/>
  <c r="T42"/>
  <c r="T41"/>
  <c r="T40"/>
  <c r="T39"/>
  <c r="T38"/>
  <c r="T37"/>
  <c r="T36"/>
  <c r="T35"/>
  <c r="T33"/>
  <c r="T32"/>
  <c r="T31"/>
  <c r="T30"/>
  <c r="T28"/>
  <c r="T27"/>
  <c r="T26"/>
  <c r="T25"/>
  <c r="T23"/>
  <c r="T22"/>
  <c r="T21"/>
  <c r="T20"/>
  <c r="T19"/>
  <c r="T17"/>
  <c r="T16"/>
  <c r="T15"/>
  <c r="T14"/>
  <c r="T13"/>
  <c r="T72"/>
  <c r="T65"/>
  <c r="T63"/>
  <c r="T61"/>
  <c r="T59"/>
  <c r="T52"/>
  <c r="T46"/>
  <c r="T34"/>
  <c r="T29"/>
  <c r="T24"/>
  <c r="T18"/>
  <c r="S72"/>
  <c r="R72"/>
  <c r="Q72"/>
  <c r="P72"/>
  <c r="O72"/>
  <c r="N72"/>
  <c r="M72"/>
  <c r="L72"/>
  <c r="K72"/>
  <c r="J72"/>
  <c r="I72"/>
  <c r="H72"/>
  <c r="G72"/>
  <c r="F72"/>
  <c r="S65"/>
  <c r="R65"/>
  <c r="Q65"/>
  <c r="P65"/>
  <c r="O65"/>
  <c r="N65"/>
  <c r="M65"/>
  <c r="L65"/>
  <c r="K65"/>
  <c r="J65"/>
  <c r="I65"/>
  <c r="H65"/>
  <c r="G65"/>
  <c r="F65"/>
  <c r="S63"/>
  <c r="R63"/>
  <c r="Q63"/>
  <c r="P63"/>
  <c r="O63"/>
  <c r="N63"/>
  <c r="M63"/>
  <c r="L63"/>
  <c r="K63"/>
  <c r="J63"/>
  <c r="I63"/>
  <c r="H63"/>
  <c r="G63"/>
  <c r="F63"/>
  <c r="E63"/>
  <c r="U63" s="1"/>
  <c r="S61"/>
  <c r="R61"/>
  <c r="Q61"/>
  <c r="P61"/>
  <c r="O61"/>
  <c r="N61"/>
  <c r="M61"/>
  <c r="L61"/>
  <c r="K61"/>
  <c r="J61"/>
  <c r="I61"/>
  <c r="H61"/>
  <c r="G61"/>
  <c r="F61"/>
  <c r="S59"/>
  <c r="R59"/>
  <c r="Q59"/>
  <c r="P59"/>
  <c r="O59"/>
  <c r="N59"/>
  <c r="M59"/>
  <c r="L59"/>
  <c r="K59"/>
  <c r="J59"/>
  <c r="I59"/>
  <c r="H59"/>
  <c r="G59"/>
  <c r="F59"/>
  <c r="S52"/>
  <c r="R52"/>
  <c r="Q52"/>
  <c r="P52"/>
  <c r="O52"/>
  <c r="N52"/>
  <c r="M52"/>
  <c r="L52"/>
  <c r="K52"/>
  <c r="J52"/>
  <c r="I52"/>
  <c r="H52"/>
  <c r="G52"/>
  <c r="F52"/>
  <c r="S46"/>
  <c r="R46"/>
  <c r="Q46"/>
  <c r="P46"/>
  <c r="O46"/>
  <c r="N46"/>
  <c r="M46"/>
  <c r="L46"/>
  <c r="K46"/>
  <c r="J46"/>
  <c r="I46"/>
  <c r="H46"/>
  <c r="G46"/>
  <c r="F46"/>
  <c r="S34"/>
  <c r="R34"/>
  <c r="Q34"/>
  <c r="P34"/>
  <c r="O34"/>
  <c r="N34"/>
  <c r="M34"/>
  <c r="L34"/>
  <c r="K34"/>
  <c r="J34"/>
  <c r="I34"/>
  <c r="H34"/>
  <c r="G34"/>
  <c r="F34"/>
  <c r="S29"/>
  <c r="R29"/>
  <c r="Q29"/>
  <c r="P29"/>
  <c r="O29"/>
  <c r="N29"/>
  <c r="M29"/>
  <c r="L29"/>
  <c r="K29"/>
  <c r="J29"/>
  <c r="I29"/>
  <c r="H29"/>
  <c r="G29"/>
  <c r="F29"/>
  <c r="S24"/>
  <c r="R24"/>
  <c r="Q24"/>
  <c r="P24"/>
  <c r="O24"/>
  <c r="N24"/>
  <c r="M24"/>
  <c r="L24"/>
  <c r="K24"/>
  <c r="J24"/>
  <c r="I24"/>
  <c r="H24"/>
  <c r="G24"/>
  <c r="F24"/>
  <c r="S18"/>
  <c r="R18"/>
  <c r="Q18"/>
  <c r="P18"/>
  <c r="O18"/>
  <c r="N18"/>
  <c r="M18"/>
  <c r="L18"/>
  <c r="K18"/>
  <c r="J18"/>
  <c r="I18"/>
  <c r="H18"/>
  <c r="G18"/>
  <c r="F18"/>
  <c r="E72"/>
  <c r="U72" s="1"/>
  <c r="E65"/>
  <c r="U65" s="1"/>
  <c r="E61"/>
  <c r="U61" s="1"/>
  <c r="E59"/>
  <c r="U59" s="1"/>
  <c r="E52"/>
  <c r="U52" s="1"/>
  <c r="E46"/>
  <c r="E34"/>
  <c r="E29"/>
  <c r="U29" s="1"/>
  <c r="E24"/>
  <c r="U24" s="1"/>
  <c r="E18"/>
  <c r="U18" s="1"/>
  <c r="G73" l="1"/>
  <c r="K73"/>
  <c r="M73"/>
  <c r="O73"/>
  <c r="Q73"/>
  <c r="S73"/>
  <c r="H73"/>
  <c r="J73"/>
  <c r="N73"/>
  <c r="P73"/>
  <c r="R73"/>
  <c r="F73"/>
  <c r="L73"/>
  <c r="I73"/>
  <c r="T73"/>
  <c r="U46"/>
  <c r="U34"/>
  <c r="E73"/>
  <c r="U73" s="1"/>
  <c r="O75" i="17"/>
  <c r="O74"/>
  <c r="M75"/>
  <c r="L75"/>
  <c r="K75"/>
  <c r="J75"/>
  <c r="I75"/>
  <c r="H75"/>
  <c r="G75"/>
  <c r="F75"/>
  <c r="L74"/>
  <c r="K74"/>
  <c r="J74"/>
  <c r="I74"/>
  <c r="H74"/>
  <c r="G74"/>
  <c r="F74"/>
  <c r="E75"/>
  <c r="E74"/>
  <c r="O72"/>
  <c r="N72"/>
  <c r="M72"/>
  <c r="L72"/>
  <c r="K72"/>
  <c r="J72"/>
  <c r="I72"/>
  <c r="H72"/>
  <c r="G72"/>
  <c r="F72"/>
  <c r="E72"/>
  <c r="O68"/>
  <c r="N68"/>
  <c r="M68"/>
  <c r="L68"/>
  <c r="K68"/>
  <c r="J68"/>
  <c r="I68"/>
  <c r="H68"/>
  <c r="G68"/>
  <c r="F68"/>
  <c r="E68"/>
  <c r="O64"/>
  <c r="N64"/>
  <c r="M64"/>
  <c r="L64"/>
  <c r="K64"/>
  <c r="J64"/>
  <c r="I64"/>
  <c r="H64"/>
  <c r="G64"/>
  <c r="F64"/>
  <c r="E64"/>
  <c r="O57"/>
  <c r="N57"/>
  <c r="M57"/>
  <c r="L57"/>
  <c r="K57"/>
  <c r="J57"/>
  <c r="I57"/>
  <c r="H57"/>
  <c r="G57"/>
  <c r="F57"/>
  <c r="E57"/>
  <c r="O48"/>
  <c r="N48"/>
  <c r="M48"/>
  <c r="L48"/>
  <c r="K48"/>
  <c r="J48"/>
  <c r="I48"/>
  <c r="H48"/>
  <c r="G48"/>
  <c r="F48"/>
  <c r="E48"/>
  <c r="O42"/>
  <c r="N42"/>
  <c r="M42"/>
  <c r="L42"/>
  <c r="K42"/>
  <c r="J42"/>
  <c r="I42"/>
  <c r="H42"/>
  <c r="G42"/>
  <c r="F42"/>
  <c r="E42"/>
  <c r="O36"/>
  <c r="N36"/>
  <c r="M36"/>
  <c r="L36"/>
  <c r="K36"/>
  <c r="J36"/>
  <c r="I36"/>
  <c r="H36"/>
  <c r="G36"/>
  <c r="F36"/>
  <c r="E36"/>
  <c r="O29"/>
  <c r="N29"/>
  <c r="M29"/>
  <c r="L29"/>
  <c r="K29"/>
  <c r="J29"/>
  <c r="I29"/>
  <c r="H29"/>
  <c r="G29"/>
  <c r="F29"/>
  <c r="E29"/>
  <c r="O22"/>
  <c r="N22"/>
  <c r="M22"/>
  <c r="L22"/>
  <c r="K22"/>
  <c r="J22"/>
  <c r="I22"/>
  <c r="H22"/>
  <c r="G22"/>
  <c r="F22"/>
  <c r="E22"/>
  <c r="U75" i="19" l="1"/>
  <c r="E59" i="16"/>
  <c r="D59"/>
  <c r="F82" i="2"/>
  <c r="E82"/>
  <c r="W82"/>
  <c r="W53"/>
  <c r="W37"/>
  <c r="W34"/>
  <c r="W30"/>
  <c r="W27"/>
  <c r="W23"/>
  <c r="W13"/>
  <c r="W83" s="1"/>
  <c r="V81"/>
  <c r="X81" s="1"/>
  <c r="V80"/>
  <c r="X80" s="1"/>
  <c r="V79"/>
  <c r="X79" s="1"/>
  <c r="F53" l="1"/>
  <c r="F23"/>
  <c r="E13" l="1"/>
  <c r="V82"/>
  <c r="V78"/>
  <c r="V77"/>
  <c r="V76"/>
  <c r="V75"/>
  <c r="V74"/>
  <c r="V73"/>
  <c r="V72"/>
  <c r="V71"/>
  <c r="V70"/>
  <c r="V68"/>
  <c r="V67"/>
  <c r="V66"/>
  <c r="X66" s="1"/>
  <c r="V65"/>
  <c r="V64"/>
  <c r="V63"/>
  <c r="V62"/>
  <c r="V61"/>
  <c r="V60"/>
  <c r="V59"/>
  <c r="V58"/>
  <c r="X58" s="1"/>
  <c r="V57"/>
  <c r="V56"/>
  <c r="V55"/>
  <c r="V54"/>
  <c r="V53"/>
  <c r="V52"/>
  <c r="V51"/>
  <c r="V50"/>
  <c r="X50" s="1"/>
  <c r="V49"/>
  <c r="X49" s="1"/>
  <c r="V48"/>
  <c r="V47"/>
  <c r="V46"/>
  <c r="V45"/>
  <c r="V44"/>
  <c r="V43"/>
  <c r="V42"/>
  <c r="V41"/>
  <c r="X41" s="1"/>
  <c r="V40"/>
  <c r="V39"/>
  <c r="V38"/>
  <c r="V37"/>
  <c r="V36"/>
  <c r="V35"/>
  <c r="V34"/>
  <c r="V33"/>
  <c r="V32"/>
  <c r="V31"/>
  <c r="V30"/>
  <c r="V29"/>
  <c r="V28"/>
  <c r="V27"/>
  <c r="V26"/>
  <c r="V25"/>
  <c r="V24"/>
  <c r="V23"/>
  <c r="V22"/>
  <c r="X22" s="1"/>
  <c r="V21"/>
  <c r="V20"/>
  <c r="V19"/>
  <c r="X19" s="1"/>
  <c r="V18"/>
  <c r="V17"/>
  <c r="V16"/>
  <c r="V15"/>
  <c r="V14"/>
  <c r="V13"/>
  <c r="V12"/>
  <c r="V11"/>
  <c r="V10"/>
  <c r="V9"/>
  <c r="F27"/>
  <c r="E27"/>
  <c r="D27"/>
  <c r="X26"/>
  <c r="G15" i="3"/>
  <c r="X82" i="2"/>
  <c r="D82"/>
  <c r="X78"/>
  <c r="X77"/>
  <c r="X76"/>
  <c r="X75"/>
  <c r="X74"/>
  <c r="X73"/>
  <c r="X72"/>
  <c r="X68"/>
  <c r="X65"/>
  <c r="X64"/>
  <c r="X63"/>
  <c r="X62"/>
  <c r="X61"/>
  <c r="X60"/>
  <c r="X59"/>
  <c r="X57"/>
  <c r="X56"/>
  <c r="X55"/>
  <c r="X54"/>
  <c r="E53"/>
  <c r="D53"/>
  <c r="X52"/>
  <c r="X51"/>
  <c r="X48"/>
  <c r="X47"/>
  <c r="X45"/>
  <c r="X44"/>
  <c r="X43"/>
  <c r="X42"/>
  <c r="X40"/>
  <c r="X39"/>
  <c r="X38"/>
  <c r="X37"/>
  <c r="F37"/>
  <c r="E37"/>
  <c r="D37"/>
  <c r="X36"/>
  <c r="X35"/>
  <c r="X34"/>
  <c r="F34"/>
  <c r="E34"/>
  <c r="D34"/>
  <c r="X33"/>
  <c r="X32"/>
  <c r="X31"/>
  <c r="X30"/>
  <c r="F30"/>
  <c r="E30"/>
  <c r="D30"/>
  <c r="X29"/>
  <c r="X28"/>
  <c r="X25"/>
  <c r="X24"/>
  <c r="E23"/>
  <c r="E83" s="1"/>
  <c r="D23"/>
  <c r="X21"/>
  <c r="X20"/>
  <c r="X18"/>
  <c r="X17"/>
  <c r="X16"/>
  <c r="X15"/>
  <c r="F13"/>
  <c r="D13"/>
  <c r="D83" s="1"/>
  <c r="X12"/>
  <c r="X11"/>
  <c r="X10"/>
  <c r="V83" l="1"/>
  <c r="X83" s="1"/>
  <c r="X27"/>
  <c r="X53"/>
  <c r="X23"/>
  <c r="X9"/>
  <c r="X13" s="1"/>
  <c r="Y83" l="1"/>
  <c r="F83"/>
</calcChain>
</file>

<file path=xl/sharedStrings.xml><?xml version="1.0" encoding="utf-8"?>
<sst xmlns="http://schemas.openxmlformats.org/spreadsheetml/2006/main" count="1008" uniqueCount="414">
  <si>
    <t>องค์การบริหารส่วนตำบลฉลอง</t>
  </si>
  <si>
    <t>จนถึงปัจจุบัน</t>
  </si>
  <si>
    <t>รายการ</t>
  </si>
  <si>
    <t>รหัสบัญชี</t>
  </si>
  <si>
    <t>จำนวนเงิน</t>
  </si>
  <si>
    <t>ประมาณการ
(บาท)</t>
  </si>
  <si>
    <t>เงินอุดหนุนระบุวัตถุประสงค์/เฉพาะกิจ (บาท)</t>
  </si>
  <si>
    <t>รวม
(บาท)</t>
  </si>
  <si>
    <t>เกิดขึ้นจริง
(บาท)</t>
  </si>
  <si>
    <t/>
  </si>
  <si>
    <t>เดือนนี้ที่เกิดขึ้นจริง</t>
  </si>
  <si>
    <t>ยอดยกมา</t>
  </si>
  <si>
    <t>129,500.00</t>
  </si>
  <si>
    <t>0.00</t>
  </si>
  <si>
    <t>หมวดภาษีอากร</t>
  </si>
  <si>
    <t>46,500.00</t>
  </si>
  <si>
    <t>หมวดค่าธรรมเนียม ค่าปรับ และใบอนุญาต</t>
  </si>
  <si>
    <t>170,000.00</t>
  </si>
  <si>
    <t>76,521.84</t>
  </si>
  <si>
    <t>หมวดรายได้จากทรัพย์สิน</t>
  </si>
  <si>
    <t>81,500.00</t>
  </si>
  <si>
    <t>หมวดรายได้เบ็ดเตล็ด</t>
  </si>
  <si>
    <t>15,572,500.00</t>
  </si>
  <si>
    <t>หมวดภาษีจัดสรร</t>
  </si>
  <si>
    <t>24,400,000.00</t>
  </si>
  <si>
    <t>หมวดเงินอุดหนุนทั่วไป</t>
  </si>
  <si>
    <t>40,400,000.00</t>
  </si>
  <si>
    <t>รวม</t>
  </si>
  <si>
    <t xml:space="preserve">          </t>
  </si>
  <si>
    <t>1,182,000.00</t>
  </si>
  <si>
    <t>หมวดเงินอุดหนุนระบุวัตถุประสงค์/เฉพาะกิจ</t>
  </si>
  <si>
    <t>41,582,000.00</t>
  </si>
  <si>
    <t>44,514.00</t>
  </si>
  <si>
    <t>ลูกหนี้เงินยืม</t>
  </si>
  <si>
    <t>ลูกหนี้เงินทุนโครงการเศรษฐกิจชุมชน</t>
  </si>
  <si>
    <t>เงินรับฝากภาษีหัก ณ ที่จ่าย</t>
  </si>
  <si>
    <t>เงินรับฝากส่วนลดในการจัดเก็บภาษีบำรุงท้องที่ 6%</t>
  </si>
  <si>
    <t>เงินรับฝากประกันสัญญา</t>
  </si>
  <si>
    <t>เงินรับฝากประกันสังคม</t>
  </si>
  <si>
    <t>4,936.00</t>
  </si>
  <si>
    <t>เงินรับฝากค่าใช้จ่ายอื่น</t>
  </si>
  <si>
    <t>เงินรับฝากเงินทุนโครงการเศรษฐกิจชุมชน</t>
  </si>
  <si>
    <t>เงินรับฝากอื่น ๆ</t>
  </si>
  <si>
    <t>เงินสะสม</t>
  </si>
  <si>
    <t>รวมรายรับ</t>
  </si>
  <si>
    <t>17,745,984.00</t>
  </si>
  <si>
    <t>งบกลาง</t>
  </si>
  <si>
    <t>2,657,520.00</t>
  </si>
  <si>
    <t>เงินเดือน (ฝ่ายการเมือง)</t>
  </si>
  <si>
    <t>214,260.00</t>
  </si>
  <si>
    <t>6,102,720.00</t>
  </si>
  <si>
    <t>เงินเดือน (ฝ่ายประจำ)</t>
  </si>
  <si>
    <t>602,000.00</t>
  </si>
  <si>
    <t>ค่าตอบแทน</t>
  </si>
  <si>
    <t>4,323,200.00</t>
  </si>
  <si>
    <t>ค่าใช้สอย</t>
  </si>
  <si>
    <t>2,806,276.00</t>
  </si>
  <si>
    <t>ค่าวัสดุ</t>
  </si>
  <si>
    <t>378,400.00</t>
  </si>
  <si>
    <t>ค่าสาธารณูปโภค</t>
  </si>
  <si>
    <t>ค่าครุภัณฑ์</t>
  </si>
  <si>
    <t>2,626,000.00</t>
  </si>
  <si>
    <t>3,808,000.00</t>
  </si>
  <si>
    <t>ค่าที่ดินและสิ่งก่อสร้าง</t>
  </si>
  <si>
    <t>25,000.00</t>
  </si>
  <si>
    <t>รายจ่ายอื่น</t>
  </si>
  <si>
    <t>เงินอุดหนุน</t>
  </si>
  <si>
    <t>1,689,580.48</t>
  </si>
  <si>
    <t>รายจ่ายค้างจ่าย</t>
  </si>
  <si>
    <t>16,600.00</t>
  </si>
  <si>
    <t>ฎีกาค้างจ่าย</t>
  </si>
  <si>
    <t>2,580.00</t>
  </si>
  <si>
    <t>98,000.00</t>
  </si>
  <si>
    <t>เงินรับฝากประกันซอง</t>
  </si>
  <si>
    <t>เงินรับฝากเงินรอคืนจังหวัด</t>
  </si>
  <si>
    <t>8,322,696.05</t>
  </si>
  <si>
    <t>รวมรายจ่าย</t>
  </si>
  <si>
    <t>รายรับสูงกว่า (ต่ำกว่า) รายจ่าย</t>
  </si>
  <si>
    <t>ยอดยกไป</t>
  </si>
  <si>
    <t>หมายเหตุประกอบงบทดลอง</t>
  </si>
  <si>
    <t>หมายเหตุ 1 เงินรายรับ</t>
  </si>
  <si>
    <t>ประมาณการ</t>
  </si>
  <si>
    <t>รับจริง/เดือนนี้</t>
  </si>
  <si>
    <t>บาท         สต.</t>
  </si>
  <si>
    <t>รายได้จัดเก็บเอง</t>
  </si>
  <si>
    <t>ภาษีโรงเรือนและที่ดิน</t>
  </si>
  <si>
    <t>ภาษีบำรุงท้องที่</t>
  </si>
  <si>
    <t>ภาษีป้าย</t>
  </si>
  <si>
    <t>อากรการฆ่าสัตว์</t>
  </si>
  <si>
    <t>2.  ค่าธรรมเนียม  ค่าปรับและ ใบอนุญาต</t>
  </si>
  <si>
    <t>ค่าธรรมเนียมเกี่ยวกับใบอนุญาตการขายสุรา</t>
  </si>
  <si>
    <t>ค่าธรรมเนียมเกี่ยวกับใบอนุญาตการพนัน</t>
  </si>
  <si>
    <t>ค่าธรรมเนียมเกี่ยวกับการควบคุมอาคาร</t>
  </si>
  <si>
    <t>ค่าธรรมเนียมจดทะเบียนพาณิชย์</t>
  </si>
  <si>
    <t>ค่าธรรมเนียมอื่นๆ</t>
  </si>
  <si>
    <t>ค่าปรับผู้กระทำผิดกฎหมายจราจรทางบก</t>
  </si>
  <si>
    <t>ค่าปรับการผิดสัญญา</t>
  </si>
  <si>
    <t>ค่าใบอนุญาตอื่นๆ</t>
  </si>
  <si>
    <t>3.  รายได้จากทรัพย์สิน</t>
  </si>
  <si>
    <t>ดอกเบี้ย</t>
  </si>
  <si>
    <t>4.  รายได้จากสาธารณูปโภคและการพาณิชย์</t>
  </si>
  <si>
    <t>5.  รายได้เบ็ดเตล็ด</t>
  </si>
  <si>
    <t>ค่าขายแบบแปลน</t>
  </si>
  <si>
    <t>รายได้เบ็ดเตล็ดอื่นๆ</t>
  </si>
  <si>
    <t>6.  รายได้จากทุน</t>
  </si>
  <si>
    <t>รายได้ที่รัฐบาลเก็บแล้วจัดสรรให้องค์กรปกครองส่วนท้องถิ่น</t>
  </si>
  <si>
    <t>7.  ภาษีจัดสรร</t>
  </si>
  <si>
    <t>ภาษีและค่าธรรมเนียมรถยนต์หรือล้อเลื่อน</t>
  </si>
  <si>
    <t>ภาษีมูลค่าเพิ่มตาม พ.ร.บ.กำหนดแผนฯ</t>
  </si>
  <si>
    <t>ภาษีมูลค่าเพิ่มตาม พ.ร.บ. จัดสรรรายได้ฯ</t>
  </si>
  <si>
    <t>ภาษีธุรกิจเฉพาะ</t>
  </si>
  <si>
    <t>ภาษีสุรา</t>
  </si>
  <si>
    <t>ภาษีสรรพสามิต</t>
  </si>
  <si>
    <t>ค่าภาคหลวงและค่าธรรมเนียมตามกฎหมายว่าด้วยป่าไม้</t>
  </si>
  <si>
    <t>ค่าภาคหลวงแร่</t>
  </si>
  <si>
    <t>ค่าภาคหลวงปิโตรเลี่ยม</t>
  </si>
  <si>
    <t>เงินที่เก็บตามกฎหมายว่าด้วยอุทยานแห่งชาติ</t>
  </si>
  <si>
    <t>ค่าธรรมเนียมจดทะเบียนสิทธิและนิติกรรมตามกฎหมายที่ดิน</t>
  </si>
  <si>
    <t>ค่าธรรมเนียมและค่าใช้น้ำบาดาล</t>
  </si>
  <si>
    <t xml:space="preserve">ภาษีจัดสรรอื่นๆ </t>
  </si>
  <si>
    <t>รายได้ที่รัฐบาลอุดหนุนให้องค์กรปกครองส่วนท้องถิ่น</t>
  </si>
  <si>
    <t>8.  เงินอุดหนุน</t>
  </si>
  <si>
    <t>เงินอุดหนุนทั่วไป สำหรับดำเนินการตามอำนาจหน้าที่</t>
  </si>
  <si>
    <t>และภารกิจถ่ายโอนเลือกทำ</t>
  </si>
  <si>
    <t>เงินอุดหนุนค่าใช้จ่ายสำหรับสนับสนุนการสงเคราะห์เบี้ย</t>
  </si>
  <si>
    <t>ยังชีพผู้สุงอายุ</t>
  </si>
  <si>
    <t>เงินอุดหนุนค่าใช้จ่ายสำหรับการสงเคราะห์เบี้ยความพิการ</t>
  </si>
  <si>
    <t>เงินอุดหนุนสำหรับสนับสนุนการสงเคราะห์เบี้ยยังชีพผุ้ป่วย</t>
  </si>
  <si>
    <t>เอดส์</t>
  </si>
  <si>
    <t>เงินอุดหนุนสำหรับส่งเสริมศักยภาพการจัดการศึกษาท้องถิ่น</t>
  </si>
  <si>
    <t>เงินอุดหนุนสำหรับสนับสนุนอาหารเสริม (นม) สำหรับสนับ</t>
  </si>
  <si>
    <t>สนุนศุนย์พัฒนาเด็กเล็ก</t>
  </si>
  <si>
    <t>เงินอุดหนุนสำหรับสนับสนุนอาหารกลางวัน สำหรับสนับ</t>
  </si>
  <si>
    <t xml:space="preserve">สนุนศูนย์พัฒนาเด็กเล็ก </t>
  </si>
  <si>
    <t>เงินอุดหนุนศูนพัฒนาเด็กเล็ก (เงินเดือนสำหรับข้าราชการ</t>
  </si>
  <si>
    <t>ครูผู้ดูแลเด็ก/ค่าตอบแทนพนักงานจ้างผู้ดูแลเด็ก,เงินเพิ่ม</t>
  </si>
  <si>
    <t>ค่าครองชีพชั่วคราวพนักงานจ้างผู้ดูแลเด็ก,เงินประกันสังคม)</t>
  </si>
  <si>
    <t>เงินอุดหนุนสำหรับสนับสนุนอาหารเสริม (นม)  ระดับอนุบาล</t>
  </si>
  <si>
    <t>ศึกษา และระดับประถมศึกษา</t>
  </si>
  <si>
    <t>เงินอุดหนุนสำหรับสนับสนุนอาหารกลางวัน ระดับอนุบาล</t>
  </si>
  <si>
    <t>อุดหนุนเป็นค่าใช้จ่ายสำหรับส่งเสริมการบำบัดฟื้นฟูผู้เสพ/</t>
  </si>
  <si>
    <t>ผุ้ติดยาเสพติดและส่งเสริมการฝึกอบรมอาชีพให้แก่ผู้ผ่านการ</t>
  </si>
  <si>
    <t>บำบัด ครั้งที่ 1</t>
  </si>
  <si>
    <t>รวมรายรับทั้งสิ้น</t>
  </si>
  <si>
    <t>หมายเหตุ  2 รายจ่ายค้างจ่าย</t>
  </si>
  <si>
    <t>แหล่งเงิน</t>
  </si>
  <si>
    <t>แผนงาน</t>
  </si>
  <si>
    <t>งาน</t>
  </si>
  <si>
    <t>หมวด</t>
  </si>
  <si>
    <t>ประเภท</t>
  </si>
  <si>
    <t>โครงการ</t>
  </si>
  <si>
    <t>งบประมาณ</t>
  </si>
  <si>
    <t>บริหารงานทั่วไป</t>
  </si>
  <si>
    <t>บริหารทั่วไป</t>
  </si>
  <si>
    <t>ค่าตอบแทนผู้ปฎิบัติราชการอันเป็นประโยชน์</t>
  </si>
  <si>
    <t>เงินประโยชน์ตอบแทนอื่นเป็นกรณีพิเศษให้แก่พนักงาน</t>
  </si>
  <si>
    <t>แก่องค์กรปกครองส่วนท้องถิ่น</t>
  </si>
  <si>
    <t>ส่วนตำบลพนักงานจ้างตามภารกิจและพนักงานจ้างทั่วไป</t>
  </si>
  <si>
    <t>บริหารงานคลัง</t>
  </si>
  <si>
    <t>เคหะและชุมชน</t>
  </si>
  <si>
    <t>บริหารทั่วไปเกี่ยวกับ</t>
  </si>
  <si>
    <t>ส่วนตำบล</t>
  </si>
  <si>
    <t>สร้างความเข็มแข็ง</t>
  </si>
  <si>
    <t>งานส่งเสริมและสนับ</t>
  </si>
  <si>
    <t>ค่าก่อสร้างสิ่งสาธารณูปการ</t>
  </si>
  <si>
    <t>โครงการติดตั้งระบบกระจายเสียงทางไกลอัตโนมัติแบบ</t>
  </si>
  <si>
    <t>ชองชุมชน</t>
  </si>
  <si>
    <t>สนุนความเข็มแข็ง</t>
  </si>
  <si>
    <t>ไร้สายตามสายทุกหมู่บ้าน</t>
  </si>
  <si>
    <t>ของชุมชน</t>
  </si>
  <si>
    <t>ค่าก่อสร้างสิ่งสาธารณูปโภค</t>
  </si>
  <si>
    <t>งบทดลอง</t>
  </si>
  <si>
    <t>เดบิต</t>
  </si>
  <si>
    <t>เครดิต</t>
  </si>
  <si>
    <t>เงินสด</t>
  </si>
  <si>
    <t>เงินฝาก-ออมทรัพย์/เผื่อเรียก(01-315-2-31986-7)</t>
  </si>
  <si>
    <t>เงินฝาก-ออมทรัพย์/เผื่อเรียก(01-315-2-37916-6)</t>
  </si>
  <si>
    <t>เงินฝาก-ออมทรัพย์/เผื่อเรียก(801-0-79594-1)</t>
  </si>
  <si>
    <t>เงินฝาก-ออมทรัพย์/เผื่อเรียก(828-0-16954-7)</t>
  </si>
  <si>
    <t>รายจ่ายค้างจ่ายระหว่างดำเนินการ</t>
  </si>
  <si>
    <t>เงินทุนสำรองเงินสะสม</t>
  </si>
  <si>
    <t>ค่าธรรมเนียมอื่น ๆ</t>
  </si>
  <si>
    <t>เงินปันผลหรือเงินรางวัลต่างๆ</t>
  </si>
  <si>
    <t>ภาษีและค่าธรรมเนียมรถยนต์และล้อเลื่อน</t>
  </si>
  <si>
    <t>ภาษีมูลค่าเพิ่มตาม พ.ร.บ. กำหนดแผนฯ</t>
  </si>
  <si>
    <t>ค่าภาคหลวงปิโตรเลียม</t>
  </si>
  <si>
    <t>ค่าธรรมเนียมจดทะเบียนสิทธิและนิติกรรมตามประมวลกฎหมายที่ดิน</t>
  </si>
  <si>
    <t>เงินอุดหนุนทั่วไป สำหรับดำเนินการตามอำนาจหน้าที่และภารกิจถ่ายโอนเลือกทำ</t>
  </si>
  <si>
    <t>แผนงานการรักษาความสงบภายใน</t>
  </si>
  <si>
    <t>แผนงานเคหะและชุมชน</t>
  </si>
  <si>
    <t>00120</t>
  </si>
  <si>
    <t>00240</t>
  </si>
  <si>
    <t>งานบริหารทั่วไปเกี่ยวกับการรักษาความสงบภายใน</t>
  </si>
  <si>
    <t>งานบริหารทั่วไปเกี่ยวกับเคหะและชุมชน</t>
  </si>
  <si>
    <t>งานไฟฟ้าถนน</t>
  </si>
  <si>
    <t>แผนงาน / งาน</t>
  </si>
  <si>
    <t>00121</t>
  </si>
  <si>
    <t>00241</t>
  </si>
  <si>
    <t>00242</t>
  </si>
  <si>
    <t>รายจ่ายเพื่อให้ได้มาซึ่งบริการ</t>
  </si>
  <si>
    <t>รายจ่ายเกี่ยวเนื่องกับการปฏิบัติราชการที่ไม่เข้าลักษณะรายจ่ายหมวดอื่นๆ</t>
  </si>
  <si>
    <t>ค่าบำรุงรักษาและซ่อมแซม</t>
  </si>
  <si>
    <t>รวมเดือนนี้</t>
  </si>
  <si>
    <t>รวมตั้งแต่ต้นปี</t>
  </si>
  <si>
    <t>รวมทั้งสิ้นเดือนนี้</t>
  </si>
  <si>
    <t>รวมทั้งสิ้นตั้งแต่ต้นปี</t>
  </si>
  <si>
    <t>แผนงานบริหารงานทั่วไป</t>
  </si>
  <si>
    <t>แผนงานการศึกษา</t>
  </si>
  <si>
    <t>แผนงานสร้างความเข้มแข็งของชุมชน</t>
  </si>
  <si>
    <t>แผนงานการศาสนาวัฒนธรรมและนันทนาการ</t>
  </si>
  <si>
    <t>แผนงานงบกลาง</t>
  </si>
  <si>
    <t>00110</t>
  </si>
  <si>
    <t>00210</t>
  </si>
  <si>
    <t>00250</t>
  </si>
  <si>
    <t>00260</t>
  </si>
  <si>
    <t>00410</t>
  </si>
  <si>
    <t>งานบริหารทั่วไป</t>
  </si>
  <si>
    <t>งานบริหารงานคลัง</t>
  </si>
  <si>
    <t>งานบริหารทั่วไปเกี่ยวกับการศึกษา</t>
  </si>
  <si>
    <t>งานระดับก่อนวัยเรียนและประถมศึกษา</t>
  </si>
  <si>
    <t>งานส่งเสริมและสนับสนุนความเข้มแข็งชุมชน</t>
  </si>
  <si>
    <t>งานกีฬาและนันทนาการ</t>
  </si>
  <si>
    <t>งานศาสนาวัฒนธรรมท้องถิ่น</t>
  </si>
  <si>
    <t>00111</t>
  </si>
  <si>
    <t>00113</t>
  </si>
  <si>
    <t>00211</t>
  </si>
  <si>
    <t>00212</t>
  </si>
  <si>
    <t>00252</t>
  </si>
  <si>
    <t>00262</t>
  </si>
  <si>
    <t>00263</t>
  </si>
  <si>
    <t>00411</t>
  </si>
  <si>
    <t>เงินสมทบกองทุนประกันสังคม</t>
  </si>
  <si>
    <t>เงินงบประมาณ</t>
  </si>
  <si>
    <t>เบี้ยยังชีพผู้สูงอายุ</t>
  </si>
  <si>
    <t>เบี้ยยังชีพคนพิการ</t>
  </si>
  <si>
    <t>เบี้ยยังชีพผู้ป่วยเอดส์</t>
  </si>
  <si>
    <t>สำรองจ่าย</t>
  </si>
  <si>
    <t>รายจ่ายตามข้อผูกพัน</t>
  </si>
  <si>
    <t>เงินสมทบกองทุนบำเหน็จบำนาญข้าราชการส่วนท้องถิ่น (กบท.)</t>
  </si>
  <si>
    <t>เงินเดือนนายก/รองนายก</t>
  </si>
  <si>
    <t>เงินค่าตอบแทนประจำตำแหน่งนายก/รองนายก</t>
  </si>
  <si>
    <t>เงินค่าตอบแทนพิเศษนายก/รองนายก</t>
  </si>
  <si>
    <t>เงินค่าตอบแทนเลขานุการ/ที่ปรึกษานายกเทศมนตรี นายกองค์การบริหารส่วนตำบล</t>
  </si>
  <si>
    <t>เงินค่าตอบแทนสมาชิกสภาองค์กรปกครองส่วนท้องถิ่น</t>
  </si>
  <si>
    <t>เงินเดือนพนักงาน</t>
  </si>
  <si>
    <t>เงินเพิ่มต่าง ๆ ของพนักงาน</t>
  </si>
  <si>
    <t>เงินประจำตำแหน่ง</t>
  </si>
  <si>
    <t>ค่าตอบแทนพนักงานจ้าง</t>
  </si>
  <si>
    <t>เงินเพิ่มต่าง ๆของพนักงานจ้าง</t>
  </si>
  <si>
    <t>ค่าตอบแทนผู้ปฏิบัติราชการอันเป็นประโยชน์แก่องค์กรปกครองส่วนท้องถิ่น</t>
  </si>
  <si>
    <t>ค่าตอบแทนการปฏิบัติงานนอกเวลาราชการ</t>
  </si>
  <si>
    <t>ค่าเช่าบ้าน</t>
  </si>
  <si>
    <t>เงินช่วยเหลือการศึกษาบุตร</t>
  </si>
  <si>
    <t>รายจ่ายเกี่ยวกับการรับรองและพิธีการ</t>
  </si>
  <si>
    <t>วัสดุสำนักงาน</t>
  </si>
  <si>
    <t>วัสดุงานบ้านงานครัว</t>
  </si>
  <si>
    <t>วัสดุก่อสร้าง</t>
  </si>
  <si>
    <t>วัสดุยานพาหนะและขนส่ง</t>
  </si>
  <si>
    <t>วัสดุเชื้อเพลิงและหล่อลื่น</t>
  </si>
  <si>
    <t>วัสดุคอมพิวเตอร์</t>
  </si>
  <si>
    <t>ค่าไฟฟ้า</t>
  </si>
  <si>
    <t>ค่าน้ำประปา ค่าน้ำบาดาล</t>
  </si>
  <si>
    <t>ค่าบริการโทรศัพท์</t>
  </si>
  <si>
    <t>ค่าบริการไปรษณีย์</t>
  </si>
  <si>
    <t>ค่าบริการสื่อสารและโทรคมนาคม</t>
  </si>
  <si>
    <t>ครุภัณฑ์คอมพิวเตอร์</t>
  </si>
  <si>
    <t>ค่าบำรุงรักษาและปรับปรุงครุภัณฑ์</t>
  </si>
  <si>
    <t>เงินอุดหนุนองค์กรปกครองส่วนท้องถิ่น</t>
  </si>
  <si>
    <t>เงินอุดหนุนส่วนราชการ</t>
  </si>
  <si>
    <t>เงินปันผลหรือเงินรางวัลต่าง ๆ</t>
  </si>
  <si>
    <t>แผนงานสาธารณสุข</t>
  </si>
  <si>
    <t>แผนงานสังคมสงเคราะห์</t>
  </si>
  <si>
    <t>แผนงานการเกษตร</t>
  </si>
  <si>
    <t>00220</t>
  </si>
  <si>
    <t>00230</t>
  </si>
  <si>
    <t>00320</t>
  </si>
  <si>
    <t>งานบริการสาธารณสุขและงานสาธารณสุขอื่น</t>
  </si>
  <si>
    <t>งานสวัสดิการสังคมและสังคมสงเคราะห์</t>
  </si>
  <si>
    <t>งานบริหารทั่วไปเกี่ยวกับศาสนาวัฒนธรรมและนันทนาการ</t>
  </si>
  <si>
    <t>งานส่งเสริมการเกษตร</t>
  </si>
  <si>
    <t>00223</t>
  </si>
  <si>
    <t>00232</t>
  </si>
  <si>
    <t>00261</t>
  </si>
  <si>
    <t>00321</t>
  </si>
  <si>
    <t>วัสดุไฟฟ้าและวิทยุ</t>
  </si>
  <si>
    <t>ค่าอาหารเสริม (นม)</t>
  </si>
  <si>
    <t>วัสดุวิทยาศาสตร์หรือการแพทย์</t>
  </si>
  <si>
    <t>วัสดุการเกษตร</t>
  </si>
  <si>
    <t>วัสดุโฆษณาและเผยแพร่</t>
  </si>
  <si>
    <t>ครุภัณฑ์ยานพาหนะและขนส่ง</t>
  </si>
  <si>
    <t>ครุภัณฑ์ไฟฟ้าและวิทยุ</t>
  </si>
  <si>
    <t>ครุภัณฑ์โฆษณาและเผยแพร่</t>
  </si>
  <si>
    <t>ครุภัณฑ์งานบ้านงานครัว</t>
  </si>
  <si>
    <t>ครุภัณฑ์โรงงาน</t>
  </si>
  <si>
    <t>และระดับประถมศึกษา</t>
  </si>
  <si>
    <t>รายรับ (หมายเหตุ 1)</t>
  </si>
  <si>
    <t>16,005,456.00</t>
  </si>
  <si>
    <t>105,000.00</t>
  </si>
  <si>
    <t>7,907.62</t>
  </si>
  <si>
    <t>31,396.00</t>
  </si>
  <si>
    <t>1,568.80</t>
  </si>
  <si>
    <t>14,856.58</t>
  </si>
  <si>
    <t>รายจ่าย</t>
  </si>
  <si>
    <t>28,964,472.08</t>
  </si>
  <si>
    <t>ค่าธรรมเนียมเกี่ยวกับทะเบียนพาณิชย์</t>
  </si>
  <si>
    <t>หมวด/ประเภทรายจ่าย</t>
  </si>
  <si>
    <t>แผนงาน/งาน</t>
  </si>
  <si>
    <t>ณ วันที่ 31 พฤษภาคม 2560</t>
  </si>
  <si>
    <t>เงินอุดหนุนเฉพาะกิจปี 60/โครงการก่อสร้างระบบประปา</t>
  </si>
  <si>
    <t>หมู่บ้าน หมู่ที่ 6</t>
  </si>
  <si>
    <t>หน้า : 1/1</t>
  </si>
  <si>
    <t>129,149.57</t>
  </si>
  <si>
    <t>3,476.41</t>
  </si>
  <si>
    <t>47,451.80</t>
  </si>
  <si>
    <t>1,458.80</t>
  </si>
  <si>
    <t>33,300.00</t>
  </si>
  <si>
    <t>7,000.00</t>
  </si>
  <si>
    <t>12,538,609.59</t>
  </si>
  <si>
    <t>2,046,836.02</t>
  </si>
  <si>
    <t>28,830,488.80</t>
  </si>
  <si>
    <t>2,058,771.23</t>
  </si>
  <si>
    <t>30,012,488.80</t>
  </si>
  <si>
    <t>3,240,771.23</t>
  </si>
  <si>
    <t>117,956.23</t>
  </si>
  <si>
    <t>1,224.27</t>
  </si>
  <si>
    <t>1,900.63</t>
  </si>
  <si>
    <t>221.89</t>
  </si>
  <si>
    <t>170,735.00</t>
  </si>
  <si>
    <t>26,950.00</t>
  </si>
  <si>
    <t>36,332.00</t>
  </si>
  <si>
    <t>732,539.00</t>
  </si>
  <si>
    <t>99,160.00</t>
  </si>
  <si>
    <t>3,415.00</t>
  </si>
  <si>
    <t>1,225.00</t>
  </si>
  <si>
    <t>1,228,817.24</t>
  </si>
  <si>
    <t>133,717.16</t>
  </si>
  <si>
    <t>31,241,306.04</t>
  </si>
  <si>
    <t>3,374,488.39</t>
  </si>
  <si>
    <t>9,049,862.00</t>
  </si>
  <si>
    <t>1,066,444.00</t>
  </si>
  <si>
    <t>1,714,080.00</t>
  </si>
  <si>
    <t>3,746,794.00</t>
  </si>
  <si>
    <t>467,585.00</t>
  </si>
  <si>
    <t>110,410.00</t>
  </si>
  <si>
    <t>5,200.00</t>
  </si>
  <si>
    <t>1,369,951.60</t>
  </si>
  <si>
    <t>99,720.00</t>
  </si>
  <si>
    <t>1,397,088.15</t>
  </si>
  <si>
    <t>82,036.00</t>
  </si>
  <si>
    <t>185,179.25</t>
  </si>
  <si>
    <t>26,474.16</t>
  </si>
  <si>
    <t>1,349,900.00</t>
  </si>
  <si>
    <t>164,606.10</t>
  </si>
  <si>
    <t>15,100.00</t>
  </si>
  <si>
    <t>1,783,000.00</t>
  </si>
  <si>
    <t>1,256,000.00</t>
  </si>
  <si>
    <t>404,000.00</t>
  </si>
  <si>
    <t>18,993,971.10</t>
  </si>
  <si>
    <t>2,380,819.16</t>
  </si>
  <si>
    <t>45,962.00</t>
  </si>
  <si>
    <t>1,448.00</t>
  </si>
  <si>
    <t>159,629.83</t>
  </si>
  <si>
    <t>3,850.00</t>
  </si>
  <si>
    <t>193,797.00</t>
  </si>
  <si>
    <t>11,892.00</t>
  </si>
  <si>
    <t>11,584,810.06</t>
  </si>
  <si>
    <t>130,418.62</t>
  </si>
  <si>
    <t>30,578,781.16</t>
  </si>
  <si>
    <t>2,511,237.78</t>
  </si>
  <si>
    <t>662,524.88</t>
  </si>
  <si>
    <t>863,250.61</t>
  </si>
  <si>
    <t>29,827,722.69</t>
  </si>
  <si>
    <t>เงินอุดหนุนระบุวัตถุประสงค์/เฉพาะกิจจากกรมส่งเสริมการปกครองท้องถิ่น</t>
  </si>
  <si>
    <t>220000</t>
  </si>
  <si>
    <t>5220100</t>
  </si>
  <si>
    <t>310000</t>
  </si>
  <si>
    <t>5310500</t>
  </si>
  <si>
    <t>320000</t>
  </si>
  <si>
    <t>5320100</t>
  </si>
  <si>
    <t>5320300</t>
  </si>
  <si>
    <t>5320400</t>
  </si>
  <si>
    <t>410000</t>
  </si>
  <si>
    <t>5411800</t>
  </si>
  <si>
    <t>610000</t>
  </si>
  <si>
    <t>5610200</t>
  </si>
  <si>
    <t>420000</t>
  </si>
  <si>
    <t>5421000</t>
  </si>
  <si>
    <t>วันที่พิมพ์ : 1/6/2560  08:58:14</t>
  </si>
  <si>
    <t>กระดาษทำการกระทบยอดการโอนงบประมาณรายจ่าย</t>
  </si>
  <si>
    <t>องค์การบริหารส่วนตำบลฉลอง อำเภอสิชล  จังหวัดนครศรีธรรมราช</t>
  </si>
  <si>
    <t>เดือนตุลาคม ถึงเดือนพฤษภาคม   ปีงบประมาณ 2560</t>
  </si>
  <si>
    <t>โอนงบประมาณ เพิ่ม + , โอนงบประมาณ (ลด) -</t>
  </si>
  <si>
    <t>(25,000.00)</t>
  </si>
  <si>
    <t>รวมเงินเดือน (ฝ่ายประจำ)</t>
  </si>
  <si>
    <t>รวมค่าตอบแทน</t>
  </si>
  <si>
    <t>120,000.00</t>
  </si>
  <si>
    <t>200,000.00</t>
  </si>
  <si>
    <t>(320,000.00)</t>
  </si>
  <si>
    <t>รวมค่าใช้สอย</t>
  </si>
  <si>
    <t>(200,000.00)</t>
  </si>
  <si>
    <t>รวมค่าครุภัณฑ์</t>
  </si>
  <si>
    <t>รวมเงินอุดหนุน</t>
  </si>
  <si>
    <t>รายงานรับ-จ่าย</t>
  </si>
  <si>
    <t>ปีงบประมาณ 2560 ประจำเดือน พฤษภาคม พ.ศ. 2560</t>
  </si>
  <si>
    <t>ปีงบประมาณ 2560 ประจำเดือนพฤษภาคม 2560</t>
  </si>
  <si>
    <t>หมวด/ประเภท</t>
  </si>
  <si>
    <t>กระดาษทำการกระทบยอดรายจ่ายตามงบประมาณ (จ่ายจากรายรับ)</t>
  </si>
  <si>
    <t>ประจำเดือนเมษายน ปีงบประมาณ พ.ศ. 2560</t>
  </si>
  <si>
    <t>กระดาษทำการกระทบยอดรายจ่าย (จ่ายจากเงินสะม)</t>
  </si>
  <si>
    <t>ประจำเดือน เมษายน ปีงบประมาณ พ.ศ. 2560</t>
  </si>
  <si>
    <t>รวมทั้งสิ้นตั้งแต่สิ้นปี</t>
  </si>
  <si>
    <t>กระดาษทำการกระทบยอดงบประมาณคงเหลือ</t>
  </si>
  <si>
    <t>ประจำเดือนพฤษภาคม ปีงบประมาณ พ.ศ. 2560</t>
  </si>
  <si>
    <t>ณ  31 พฤษภาคม 2560</t>
  </si>
</sst>
</file>

<file path=xl/styles.xml><?xml version="1.0" encoding="utf-8"?>
<styleSheet xmlns="http://schemas.openxmlformats.org/spreadsheetml/2006/main">
  <numFmts count="3">
    <numFmt numFmtId="43" formatCode="_-* #,##0.00_-;\-* #,##0.00_-;_-* &quot;-&quot;??_-;_-@_-"/>
    <numFmt numFmtId="187" formatCode="[$-1041E]#,##0.00;\-#,##0.00"/>
    <numFmt numFmtId="188" formatCode="[$-1041E]#,##0.00;\(#,##0.00\);&quot;-&quot;"/>
  </numFmts>
  <fonts count="38">
    <font>
      <sz val="11"/>
      <color rgb="FF000000"/>
      <name val="Tahoma"/>
      <family val="2"/>
      <scheme val="minor"/>
    </font>
    <font>
      <sz val="11"/>
      <name val="Tahoma"/>
      <family val="2"/>
    </font>
    <font>
      <sz val="11"/>
      <color rgb="FF000000"/>
      <name val="Tahoma"/>
      <family val="2"/>
      <scheme val="minor"/>
    </font>
    <font>
      <sz val="16"/>
      <name val="Angsana New"/>
      <family val="1"/>
    </font>
    <font>
      <sz val="16"/>
      <color rgb="FFFF0000"/>
      <name val="Angsana New"/>
      <family val="1"/>
    </font>
    <font>
      <b/>
      <sz val="16"/>
      <color rgb="FF00B050"/>
      <name val="Angsana New"/>
      <family val="1"/>
    </font>
    <font>
      <b/>
      <sz val="16"/>
      <name val="Angsana New"/>
      <family val="1"/>
    </font>
    <font>
      <sz val="16"/>
      <color theme="1"/>
      <name val="Angsana New"/>
      <family val="1"/>
    </font>
    <font>
      <sz val="14"/>
      <name val="Angsana New"/>
      <family val="1"/>
    </font>
    <font>
      <b/>
      <sz val="14"/>
      <name val="Angsana New"/>
      <family val="1"/>
    </font>
    <font>
      <sz val="16"/>
      <color rgb="FF00B0F0"/>
      <name val="Angsana New"/>
      <family val="1"/>
    </font>
    <font>
      <sz val="8"/>
      <color rgb="FF000000"/>
      <name val="Microsoft Sans Serif"/>
      <family val="2"/>
    </font>
    <font>
      <sz val="11"/>
      <name val="Tahoma"/>
      <family val="2"/>
    </font>
    <font>
      <sz val="10"/>
      <color rgb="FF000000"/>
      <name val="Microsoft Sans Serif"/>
      <family val="2"/>
    </font>
    <font>
      <b/>
      <sz val="12"/>
      <color rgb="FF000000"/>
      <name val="Microsoft Sans Serif"/>
      <family val="2"/>
    </font>
    <font>
      <b/>
      <sz val="10"/>
      <color rgb="FF000000"/>
      <name val="Microsoft Sans Serif"/>
      <family val="2"/>
    </font>
    <font>
      <b/>
      <u/>
      <sz val="10"/>
      <color rgb="FF000000"/>
      <name val="Microsoft Sans Serif"/>
      <family val="2"/>
    </font>
    <font>
      <b/>
      <sz val="10"/>
      <color rgb="FF00008B"/>
      <name val="Microsoft Sans Serif"/>
      <family val="2"/>
    </font>
    <font>
      <b/>
      <sz val="10"/>
      <color rgb="FF006400"/>
      <name val="Microsoft Sans Serif"/>
      <family val="2"/>
    </font>
    <font>
      <sz val="12"/>
      <color rgb="FF000000"/>
      <name val="Microsoft Sans Serif"/>
      <family val="2"/>
    </font>
    <font>
      <b/>
      <sz val="8"/>
      <color rgb="FF000000"/>
      <name val="Microsoft Sans Serif"/>
      <family val="2"/>
    </font>
    <font>
      <b/>
      <sz val="10"/>
      <color rgb="FF483D8B"/>
      <name val="Microsoft Sans Serif"/>
      <family val="2"/>
    </font>
    <font>
      <sz val="1"/>
      <color rgb="FF000000"/>
      <name val="Arial"/>
      <family val="2"/>
    </font>
    <font>
      <b/>
      <sz val="10"/>
      <color rgb="FF0000FF"/>
      <name val="Microsoft Sans Serif"/>
      <family val="2"/>
    </font>
    <font>
      <b/>
      <sz val="9"/>
      <color rgb="FF000000"/>
      <name val="Microsoft Sans Serif"/>
      <family val="2"/>
    </font>
    <font>
      <sz val="9"/>
      <color rgb="FF000000"/>
      <name val="Microsoft Sans Serif"/>
      <family val="2"/>
    </font>
    <font>
      <sz val="10"/>
      <name val="Microsoft Sans Serif"/>
      <family val="2"/>
    </font>
    <font>
      <b/>
      <sz val="10"/>
      <name val="Microsoft Sans Serif"/>
      <family val="2"/>
    </font>
    <font>
      <b/>
      <sz val="11"/>
      <color theme="7" tint="-0.499984740745262"/>
      <name val="Tahoma"/>
      <family val="2"/>
    </font>
    <font>
      <sz val="6"/>
      <color rgb="FF000000"/>
      <name val="Microsoft Sans Serif"/>
      <family val="2"/>
    </font>
    <font>
      <sz val="6"/>
      <name val="Tahoma"/>
      <family val="2"/>
    </font>
    <font>
      <b/>
      <sz val="6"/>
      <color rgb="FF000000"/>
      <name val="Microsoft Sans Serif"/>
      <family val="2"/>
    </font>
    <font>
      <sz val="7"/>
      <color rgb="FF000000"/>
      <name val="Microsoft Sans Serif"/>
      <family val="2"/>
    </font>
    <font>
      <b/>
      <sz val="7"/>
      <color rgb="FF000000"/>
      <name val="Microsoft Sans Serif"/>
      <family val="2"/>
    </font>
    <font>
      <sz val="7"/>
      <name val="Tahoma"/>
      <family val="2"/>
    </font>
    <font>
      <b/>
      <sz val="7"/>
      <color rgb="FF483D8B"/>
      <name val="Microsoft Sans Serif"/>
      <family val="2"/>
    </font>
    <font>
      <b/>
      <sz val="7"/>
      <color rgb="FF0000FF"/>
      <name val="Microsoft Sans Serif"/>
      <family val="2"/>
    </font>
    <font>
      <b/>
      <sz val="10"/>
      <name val="Tahoma"/>
      <family val="2"/>
    </font>
  </fonts>
  <fills count="6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gray0625"/>
    </fill>
    <fill>
      <patternFill patternType="solid">
        <fgColor rgb="FFFFFFFF"/>
        <bgColor rgb="FFFFFFFF"/>
      </patternFill>
    </fill>
    <fill>
      <patternFill patternType="solid">
        <fgColor rgb="FFA9A9A9"/>
        <bgColor rgb="FFA9A9A9"/>
      </patternFill>
    </fill>
  </fills>
  <borders count="61">
    <border>
      <left/>
      <right/>
      <top/>
      <bottom/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/>
    </border>
    <border>
      <left/>
      <right/>
      <top style="thin">
        <color rgb="FFA9A9A9"/>
      </top>
      <bottom style="thin">
        <color rgb="FFA9A9A9"/>
      </bottom>
      <diagonal/>
    </border>
    <border>
      <left/>
      <right style="thin">
        <color rgb="FFA9A9A9"/>
      </right>
      <top style="thin">
        <color rgb="FFA9A9A9"/>
      </top>
      <bottom style="thin">
        <color rgb="FFA9A9A9"/>
      </bottom>
      <diagonal/>
    </border>
    <border>
      <left style="thin">
        <color rgb="FFA9A9A9"/>
      </left>
      <right style="thin">
        <color rgb="FFA9A9A9"/>
      </right>
      <top style="thin">
        <color rgb="FFA9A9A9"/>
      </top>
      <bottom/>
      <diagonal/>
    </border>
    <border>
      <left/>
      <right/>
      <top style="thin">
        <color rgb="FFA9A9A9"/>
      </top>
      <bottom/>
      <diagonal/>
    </border>
    <border>
      <left/>
      <right style="thin">
        <color rgb="FFA9A9A9"/>
      </right>
      <top style="thin">
        <color rgb="FFA9A9A9"/>
      </top>
      <bottom/>
      <diagonal/>
    </border>
    <border>
      <left style="thin">
        <color rgb="FFA9A9A9"/>
      </left>
      <right style="thin">
        <color rgb="FFA9A9A9"/>
      </right>
      <top/>
      <bottom style="thin">
        <color rgb="FFA9A9A9"/>
      </bottom>
      <diagonal/>
    </border>
    <border>
      <left/>
      <right/>
      <top/>
      <bottom style="thin">
        <color rgb="FFA9A9A9"/>
      </bottom>
      <diagonal/>
    </border>
    <border>
      <left/>
      <right style="thin">
        <color rgb="FFA9A9A9"/>
      </right>
      <top/>
      <bottom style="thin">
        <color rgb="FFA9A9A9"/>
      </bottom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ck">
        <color rgb="FFA9A9A9"/>
      </bottom>
      <diagonal/>
    </border>
    <border>
      <left/>
      <right/>
      <top style="thin">
        <color rgb="FFA9A9A9"/>
      </top>
      <bottom style="thick">
        <color rgb="FFA9A9A9"/>
      </bottom>
      <diagonal/>
    </border>
    <border>
      <left style="thin">
        <color rgb="FFA9A9A9"/>
      </left>
      <right/>
      <top style="thin">
        <color rgb="FFA9A9A9"/>
      </top>
      <bottom style="thin">
        <color rgb="FFA9A9A9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D3D3D3"/>
      </bottom>
      <diagonal/>
    </border>
    <border>
      <left style="thin">
        <color rgb="FFA9A9A9"/>
      </left>
      <right/>
      <top/>
      <bottom/>
      <diagonal/>
    </border>
    <border>
      <left/>
      <right style="thin">
        <color rgb="FFA9A9A9"/>
      </right>
      <top/>
      <bottom/>
      <diagonal/>
    </border>
    <border>
      <left style="thin">
        <color rgb="FFA9A9A9"/>
      </left>
      <right style="thin">
        <color rgb="FFA9A9A9"/>
      </right>
      <top style="thin">
        <color rgb="FFD3D3D3"/>
      </top>
      <bottom style="thin">
        <color rgb="FFA9A9A9"/>
      </bottom>
      <diagonal/>
    </border>
    <border>
      <left/>
      <right/>
      <top style="thin">
        <color rgb="FFD3D3D3"/>
      </top>
      <bottom style="thin">
        <color rgb="FFA9A9A9"/>
      </bottom>
      <diagonal/>
    </border>
    <border>
      <left/>
      <right style="thin">
        <color rgb="FFA9A9A9"/>
      </right>
      <top style="thin">
        <color rgb="FFD3D3D3"/>
      </top>
      <bottom style="thin">
        <color rgb="FFA9A9A9"/>
      </bottom>
      <diagonal/>
    </border>
    <border>
      <left style="thin">
        <color rgb="FFA9A9A9"/>
      </left>
      <right/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/>
      <right style="thin">
        <color rgb="FFA9A9A9"/>
      </right>
      <top/>
      <bottom style="thin">
        <color rgb="FFD3D3D3"/>
      </bottom>
      <diagonal/>
    </border>
    <border>
      <left/>
      <right style="thin">
        <color rgb="FFA9A9A9"/>
      </right>
      <top style="thin">
        <color rgb="FFD3D3D3"/>
      </top>
      <bottom/>
      <diagonal/>
    </border>
    <border>
      <left style="thin">
        <color rgb="FFA9A9A9"/>
      </left>
      <right/>
      <top/>
      <bottom style="thin">
        <color rgb="FFA9A9A9"/>
      </bottom>
      <diagonal/>
    </border>
    <border>
      <left style="thin">
        <color rgb="FFFFFFFF"/>
      </left>
      <right style="thin">
        <color rgb="FFFFFFFF"/>
      </right>
      <top style="thin">
        <color rgb="FFA9A9A9"/>
      </top>
      <bottom style="thin">
        <color rgb="FFA9A9A9"/>
      </bottom>
      <diagonal/>
    </border>
    <border>
      <left/>
      <right style="thin">
        <color rgb="FFFFFFFF"/>
      </right>
      <top style="thin">
        <color rgb="FFA9A9A9"/>
      </top>
      <bottom style="thin">
        <color rgb="FFA9A9A9"/>
      </bottom>
      <diagonal/>
    </border>
    <border>
      <left style="thin">
        <color rgb="FFA9A9A9"/>
      </left>
      <right style="thin">
        <color rgb="FFA9A9A9"/>
      </right>
      <top/>
      <bottom/>
      <diagonal/>
    </border>
    <border>
      <left style="thin">
        <color rgb="FFA9A9A9"/>
      </left>
      <right style="thin">
        <color rgb="FFA9A9A9"/>
      </right>
      <top/>
      <bottom style="thin">
        <color rgb="FFD3D3D3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FFFFFF"/>
      </left>
      <right style="thin">
        <color rgb="FFA9A9A9"/>
      </right>
      <top style="thin">
        <color rgb="FFA9A9A9"/>
      </top>
      <bottom style="thin">
        <color rgb="FFA9A9A9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A9A9A9"/>
      </left>
      <right/>
      <top style="thick">
        <color rgb="FFA9A9A9"/>
      </top>
      <bottom style="thin">
        <color rgb="FFA9A9A9"/>
      </bottom>
      <diagonal/>
    </border>
    <border>
      <left style="thin">
        <color rgb="FFA9A9A9"/>
      </left>
      <right/>
      <top style="thin">
        <color rgb="FFA9A9A9"/>
      </top>
      <bottom style="thick">
        <color rgb="FFA9A9A9"/>
      </bottom>
      <diagonal/>
    </border>
    <border>
      <left/>
      <right/>
      <top/>
      <bottom style="thin">
        <color indexed="64"/>
      </bottom>
      <diagonal/>
    </border>
    <border>
      <left style="thin">
        <color rgb="FFA9A9A9"/>
      </left>
      <right style="thin">
        <color rgb="FFFFFFFF"/>
      </right>
      <top style="thin">
        <color rgb="FFA9A9A9"/>
      </top>
      <bottom style="thin">
        <color rgb="FFA9A9A9"/>
      </bottom>
      <diagonal/>
    </border>
  </borders>
  <cellStyleXfs count="3">
    <xf numFmtId="0" fontId="0" fillId="0" borderId="0"/>
    <xf numFmtId="0" fontId="2" fillId="0" borderId="0"/>
    <xf numFmtId="43" fontId="2" fillId="0" borderId="0" applyFont="0" applyFill="0" applyBorder="0" applyAlignment="0" applyProtection="0"/>
  </cellStyleXfs>
  <cellXfs count="280">
    <xf numFmtId="0" fontId="1" fillId="0" borderId="0" xfId="0" applyFont="1" applyFill="1" applyBorder="1"/>
    <xf numFmtId="4" fontId="4" fillId="0" borderId="0" xfId="0" applyNumberFormat="1" applyFont="1"/>
    <xf numFmtId="4" fontId="5" fillId="0" borderId="0" xfId="0" applyNumberFormat="1" applyFont="1"/>
    <xf numFmtId="0" fontId="6" fillId="0" borderId="0" xfId="0" applyFont="1" applyBorder="1" applyAlignment="1">
      <alignment horizontal="left"/>
    </xf>
    <xf numFmtId="0" fontId="3" fillId="0" borderId="0" xfId="0" applyFont="1" applyBorder="1" applyAlignment="1">
      <alignment horizontal="center"/>
    </xf>
    <xf numFmtId="0" fontId="3" fillId="0" borderId="13" xfId="0" applyFont="1" applyBorder="1"/>
    <xf numFmtId="0" fontId="3" fillId="0" borderId="16" xfId="0" applyFont="1" applyBorder="1" applyAlignment="1">
      <alignment horizontal="center"/>
    </xf>
    <xf numFmtId="0" fontId="3" fillId="0" borderId="17" xfId="0" applyFont="1" applyBorder="1"/>
    <xf numFmtId="0" fontId="3" fillId="0" borderId="15" xfId="0" applyFont="1" applyBorder="1" applyAlignment="1">
      <alignment horizontal="center"/>
    </xf>
    <xf numFmtId="0" fontId="6" fillId="0" borderId="19" xfId="0" applyFont="1" applyBorder="1" applyAlignment="1">
      <alignment horizontal="left" vertical="center"/>
    </xf>
    <xf numFmtId="0" fontId="3" fillId="0" borderId="20" xfId="0" applyFont="1" applyBorder="1"/>
    <xf numFmtId="0" fontId="3" fillId="0" borderId="21" xfId="0" applyFont="1" applyBorder="1" applyAlignment="1">
      <alignment horizontal="center" vertical="center"/>
    </xf>
    <xf numFmtId="43" fontId="3" fillId="0" borderId="21" xfId="0" applyNumberFormat="1" applyFont="1" applyBorder="1" applyAlignment="1">
      <alignment horizontal="center" vertical="center"/>
    </xf>
    <xf numFmtId="0" fontId="6" fillId="0" borderId="19" xfId="0" applyFont="1" applyBorder="1"/>
    <xf numFmtId="0" fontId="3" fillId="0" borderId="21" xfId="0" applyFont="1" applyBorder="1" applyAlignment="1">
      <alignment horizontal="center"/>
    </xf>
    <xf numFmtId="43" fontId="6" fillId="0" borderId="21" xfId="0" applyNumberFormat="1" applyFont="1" applyBorder="1"/>
    <xf numFmtId="43" fontId="6" fillId="0" borderId="21" xfId="0" applyNumberFormat="1" applyFont="1" applyBorder="1" applyAlignment="1">
      <alignment horizontal="right"/>
    </xf>
    <xf numFmtId="0" fontId="3" fillId="0" borderId="19" xfId="0" applyFont="1" applyBorder="1"/>
    <xf numFmtId="43" fontId="3" fillId="0" borderId="21" xfId="0" applyNumberFormat="1" applyFont="1" applyBorder="1"/>
    <xf numFmtId="43" fontId="3" fillId="0" borderId="21" xfId="0" applyNumberFormat="1" applyFont="1" applyBorder="1" applyAlignment="1">
      <alignment horizontal="right"/>
    </xf>
    <xf numFmtId="0" fontId="6" fillId="0" borderId="20" xfId="0" applyFont="1" applyBorder="1" applyAlignment="1">
      <alignment horizontal="center"/>
    </xf>
    <xf numFmtId="43" fontId="6" fillId="0" borderId="16" xfId="0" applyNumberFormat="1" applyFont="1" applyBorder="1"/>
    <xf numFmtId="43" fontId="3" fillId="0" borderId="16" xfId="0" applyNumberFormat="1" applyFont="1" applyBorder="1" applyAlignment="1">
      <alignment horizontal="right"/>
    </xf>
    <xf numFmtId="43" fontId="6" fillId="0" borderId="15" xfId="0" applyNumberFormat="1" applyFont="1" applyBorder="1" applyAlignment="1">
      <alignment horizontal="right"/>
    </xf>
    <xf numFmtId="0" fontId="6" fillId="0" borderId="21" xfId="0" applyFont="1" applyBorder="1" applyAlignment="1">
      <alignment horizontal="center"/>
    </xf>
    <xf numFmtId="43" fontId="6" fillId="0" borderId="16" xfId="0" applyNumberFormat="1" applyFont="1" applyBorder="1" applyAlignment="1">
      <alignment horizontal="right"/>
    </xf>
    <xf numFmtId="43" fontId="3" fillId="0" borderId="16" xfId="0" applyNumberFormat="1" applyFont="1" applyBorder="1"/>
    <xf numFmtId="43" fontId="6" fillId="0" borderId="15" xfId="0" applyNumberFormat="1" applyFont="1" applyBorder="1"/>
    <xf numFmtId="0" fontId="6" fillId="0" borderId="13" xfId="0" applyFont="1" applyBorder="1"/>
    <xf numFmtId="0" fontId="3" fillId="0" borderId="22" xfId="0" applyFont="1" applyBorder="1"/>
    <xf numFmtId="43" fontId="7" fillId="0" borderId="21" xfId="0" applyNumberFormat="1" applyFont="1" applyBorder="1" applyAlignment="1">
      <alignment horizontal="right"/>
    </xf>
    <xf numFmtId="43" fontId="3" fillId="0" borderId="18" xfId="0" applyNumberFormat="1" applyFont="1" applyBorder="1"/>
    <xf numFmtId="43" fontId="3" fillId="0" borderId="18" xfId="0" applyNumberFormat="1" applyFont="1" applyBorder="1" applyAlignment="1">
      <alignment horizontal="right"/>
    </xf>
    <xf numFmtId="0" fontId="3" fillId="3" borderId="23" xfId="0" applyFont="1" applyFill="1" applyBorder="1"/>
    <xf numFmtId="0" fontId="6" fillId="3" borderId="14" xfId="0" applyFont="1" applyFill="1" applyBorder="1" applyAlignment="1">
      <alignment horizontal="center"/>
    </xf>
    <xf numFmtId="0" fontId="3" fillId="3" borderId="16" xfId="0" applyFont="1" applyFill="1" applyBorder="1" applyAlignment="1">
      <alignment horizontal="center"/>
    </xf>
    <xf numFmtId="43" fontId="6" fillId="3" borderId="16" xfId="0" applyNumberFormat="1" applyFont="1" applyFill="1" applyBorder="1"/>
    <xf numFmtId="0" fontId="3" fillId="0" borderId="0" xfId="0" applyFont="1" applyBorder="1"/>
    <xf numFmtId="0" fontId="3" fillId="0" borderId="0" xfId="0" applyFont="1"/>
    <xf numFmtId="0" fontId="3" fillId="0" borderId="0" xfId="0" applyFont="1" applyAlignment="1">
      <alignment horizontal="center"/>
    </xf>
    <xf numFmtId="0" fontId="8" fillId="0" borderId="0" xfId="0" applyFont="1"/>
    <xf numFmtId="0" fontId="8" fillId="0" borderId="16" xfId="0" applyFont="1" applyBorder="1" applyAlignment="1">
      <alignment horizontal="center"/>
    </xf>
    <xf numFmtId="0" fontId="8" fillId="0" borderId="21" xfId="0" applyFont="1" applyBorder="1"/>
    <xf numFmtId="4" fontId="8" fillId="0" borderId="21" xfId="0" applyNumberFormat="1" applyFont="1" applyBorder="1"/>
    <xf numFmtId="0" fontId="8" fillId="0" borderId="24" xfId="0" applyFont="1" applyBorder="1"/>
    <xf numFmtId="4" fontId="8" fillId="0" borderId="24" xfId="0" applyNumberFormat="1" applyFont="1" applyBorder="1"/>
    <xf numFmtId="4" fontId="9" fillId="0" borderId="16" xfId="0" applyNumberFormat="1" applyFont="1" applyBorder="1"/>
    <xf numFmtId="4" fontId="10" fillId="0" borderId="0" xfId="0" applyNumberFormat="1" applyFont="1"/>
    <xf numFmtId="0" fontId="3" fillId="0" borderId="18" xfId="0" applyFont="1" applyBorder="1" applyAlignment="1">
      <alignment horizontal="center"/>
    </xf>
    <xf numFmtId="0" fontId="3" fillId="0" borderId="25" xfId="0" applyFont="1" applyBorder="1"/>
    <xf numFmtId="0" fontId="3" fillId="0" borderId="25" xfId="0" applyFont="1" applyBorder="1" applyAlignment="1">
      <alignment horizontal="center"/>
    </xf>
    <xf numFmtId="43" fontId="6" fillId="0" borderId="25" xfId="0" applyNumberFormat="1" applyFont="1" applyBorder="1"/>
    <xf numFmtId="0" fontId="3" fillId="0" borderId="41" xfId="0" applyFont="1" applyBorder="1"/>
    <xf numFmtId="0" fontId="3" fillId="0" borderId="0" xfId="0" applyFont="1" applyBorder="1" applyAlignment="1">
      <alignment horizontal="center"/>
    </xf>
    <xf numFmtId="0" fontId="12" fillId="0" borderId="0" xfId="0" applyFont="1" applyFill="1" applyBorder="1"/>
    <xf numFmtId="0" fontId="11" fillId="0" borderId="0" xfId="1" applyNumberFormat="1" applyFont="1" applyFill="1" applyBorder="1" applyAlignment="1">
      <alignment horizontal="right" vertical="top" wrapText="1" readingOrder="1"/>
    </xf>
    <xf numFmtId="0" fontId="15" fillId="2" borderId="4" xfId="1" applyNumberFormat="1" applyFont="1" applyFill="1" applyBorder="1" applyAlignment="1">
      <alignment horizontal="center" vertical="center" wrapText="1" readingOrder="1"/>
    </xf>
    <xf numFmtId="0" fontId="15" fillId="2" borderId="1" xfId="1" applyNumberFormat="1" applyFont="1" applyFill="1" applyBorder="1" applyAlignment="1">
      <alignment horizontal="center" vertical="center" wrapText="1" readingOrder="1"/>
    </xf>
    <xf numFmtId="0" fontId="15" fillId="2" borderId="7" xfId="1" applyNumberFormat="1" applyFont="1" applyFill="1" applyBorder="1" applyAlignment="1">
      <alignment horizontal="center" vertical="center" wrapText="1" readingOrder="1"/>
    </xf>
    <xf numFmtId="0" fontId="13" fillId="0" borderId="1" xfId="1" applyNumberFormat="1" applyFont="1" applyFill="1" applyBorder="1" applyAlignment="1">
      <alignment horizontal="right" vertical="center" wrapText="1" readingOrder="1"/>
    </xf>
    <xf numFmtId="187" fontId="13" fillId="0" borderId="1" xfId="1" applyNumberFormat="1" applyFont="1" applyFill="1" applyBorder="1" applyAlignment="1">
      <alignment horizontal="right" vertical="center" wrapText="1" readingOrder="1"/>
    </xf>
    <xf numFmtId="0" fontId="15" fillId="0" borderId="1" xfId="1" applyNumberFormat="1" applyFont="1" applyFill="1" applyBorder="1" applyAlignment="1">
      <alignment vertical="center" wrapText="1" readingOrder="1"/>
    </xf>
    <xf numFmtId="0" fontId="15" fillId="0" borderId="1" xfId="1" applyNumberFormat="1" applyFont="1" applyFill="1" applyBorder="1" applyAlignment="1">
      <alignment horizontal="right" vertical="center" wrapText="1" readingOrder="1"/>
    </xf>
    <xf numFmtId="0" fontId="15" fillId="0" borderId="2" xfId="1" applyNumberFormat="1" applyFont="1" applyFill="1" applyBorder="1" applyAlignment="1">
      <alignment horizontal="left" vertical="center" wrapText="1" readingOrder="1"/>
    </xf>
    <xf numFmtId="0" fontId="13" fillId="0" borderId="2" xfId="1" applyNumberFormat="1" applyFont="1" applyFill="1" applyBorder="1" applyAlignment="1">
      <alignment vertical="center" wrapText="1" readingOrder="1"/>
    </xf>
    <xf numFmtId="0" fontId="15" fillId="0" borderId="2" xfId="1" applyNumberFormat="1" applyFont="1" applyFill="1" applyBorder="1" applyAlignment="1">
      <alignment horizontal="right" vertical="center" wrapText="1" readingOrder="1"/>
    </xf>
    <xf numFmtId="0" fontId="17" fillId="0" borderId="10" xfId="1" applyNumberFormat="1" applyFont="1" applyFill="1" applyBorder="1" applyAlignment="1">
      <alignment horizontal="right" vertical="center" wrapText="1" readingOrder="1"/>
    </xf>
    <xf numFmtId="0" fontId="17" fillId="0" borderId="11" xfId="1" applyNumberFormat="1" applyFont="1" applyFill="1" applyBorder="1" applyAlignment="1">
      <alignment horizontal="right" vertical="center" wrapText="1" readingOrder="1"/>
    </xf>
    <xf numFmtId="0" fontId="18" fillId="0" borderId="10" xfId="1" applyNumberFormat="1" applyFont="1" applyFill="1" applyBorder="1" applyAlignment="1">
      <alignment horizontal="right" vertical="center" wrapText="1" readingOrder="1"/>
    </xf>
    <xf numFmtId="0" fontId="18" fillId="0" borderId="11" xfId="1" applyNumberFormat="1" applyFont="1" applyFill="1" applyBorder="1" applyAlignment="1">
      <alignment horizontal="right" vertical="center" wrapText="1" readingOrder="1"/>
    </xf>
    <xf numFmtId="0" fontId="15" fillId="0" borderId="12" xfId="1" applyNumberFormat="1" applyFont="1" applyFill="1" applyBorder="1" applyAlignment="1">
      <alignment horizontal="right" vertical="center" wrapText="1" readingOrder="1"/>
    </xf>
    <xf numFmtId="0" fontId="11" fillId="0" borderId="1" xfId="1" applyNumberFormat="1" applyFont="1" applyFill="1" applyBorder="1" applyAlignment="1">
      <alignment horizontal="center" vertical="center" wrapText="1" readingOrder="1"/>
    </xf>
    <xf numFmtId="188" fontId="11" fillId="0" borderId="1" xfId="1" applyNumberFormat="1" applyFont="1" applyFill="1" applyBorder="1" applyAlignment="1">
      <alignment horizontal="right" vertical="center" wrapText="1" readingOrder="1"/>
    </xf>
    <xf numFmtId="188" fontId="20" fillId="0" borderId="1" xfId="1" applyNumberFormat="1" applyFont="1" applyFill="1" applyBorder="1" applyAlignment="1">
      <alignment horizontal="right" vertical="center" wrapText="1" readingOrder="1"/>
    </xf>
    <xf numFmtId="0" fontId="12" fillId="2" borderId="5" xfId="1" applyNumberFormat="1" applyFont="1" applyFill="1" applyBorder="1" applyAlignment="1">
      <alignment vertical="top" wrapText="1"/>
    </xf>
    <xf numFmtId="0" fontId="12" fillId="2" borderId="6" xfId="1" applyNumberFormat="1" applyFont="1" applyFill="1" applyBorder="1" applyAlignment="1">
      <alignment vertical="top" wrapText="1"/>
    </xf>
    <xf numFmtId="0" fontId="12" fillId="2" borderId="0" xfId="1" applyNumberFormat="1" applyFont="1" applyFill="1" applyBorder="1" applyAlignment="1">
      <alignment vertical="top" wrapText="1"/>
    </xf>
    <xf numFmtId="0" fontId="12" fillId="2" borderId="28" xfId="1" applyNumberFormat="1" applyFont="1" applyFill="1" applyBorder="1" applyAlignment="1">
      <alignment vertical="top" wrapText="1"/>
    </xf>
    <xf numFmtId="0" fontId="15" fillId="2" borderId="29" xfId="1" applyNumberFormat="1" applyFont="1" applyFill="1" applyBorder="1" applyAlignment="1">
      <alignment horizontal="center" vertical="center" wrapText="1" readingOrder="1"/>
    </xf>
    <xf numFmtId="0" fontId="12" fillId="2" borderId="8" xfId="1" applyNumberFormat="1" applyFont="1" applyFill="1" applyBorder="1" applyAlignment="1">
      <alignment vertical="top" wrapText="1"/>
    </xf>
    <xf numFmtId="0" fontId="12" fillId="2" borderId="9" xfId="1" applyNumberFormat="1" applyFont="1" applyFill="1" applyBorder="1" applyAlignment="1">
      <alignment vertical="top" wrapText="1"/>
    </xf>
    <xf numFmtId="0" fontId="15" fillId="4" borderId="37" xfId="1" applyNumberFormat="1" applyFont="1" applyFill="1" applyBorder="1" applyAlignment="1">
      <alignment vertical="top" wrapText="1" readingOrder="1"/>
    </xf>
    <xf numFmtId="188" fontId="21" fillId="0" borderId="1" xfId="1" applyNumberFormat="1" applyFont="1" applyFill="1" applyBorder="1" applyAlignment="1">
      <alignment horizontal="right" vertical="center" wrapText="1" readingOrder="1"/>
    </xf>
    <xf numFmtId="188" fontId="23" fillId="0" borderId="1" xfId="1" applyNumberFormat="1" applyFont="1" applyFill="1" applyBorder="1" applyAlignment="1">
      <alignment vertical="top" wrapText="1" readingOrder="1"/>
    </xf>
    <xf numFmtId="0" fontId="12" fillId="2" borderId="43" xfId="1" applyNumberFormat="1" applyFont="1" applyFill="1" applyBorder="1" applyAlignment="1">
      <alignment vertical="top" wrapText="1"/>
    </xf>
    <xf numFmtId="0" fontId="12" fillId="2" borderId="44" xfId="1" applyNumberFormat="1" applyFont="1" applyFill="1" applyBorder="1" applyAlignment="1">
      <alignment vertical="top" wrapText="1"/>
    </xf>
    <xf numFmtId="0" fontId="12" fillId="2" borderId="45" xfId="1" applyNumberFormat="1" applyFont="1" applyFill="1" applyBorder="1" applyAlignment="1">
      <alignment vertical="top" wrapText="1"/>
    </xf>
    <xf numFmtId="0" fontId="12" fillId="2" borderId="48" xfId="1" applyNumberFormat="1" applyFont="1" applyFill="1" applyBorder="1" applyAlignment="1">
      <alignment vertical="top" wrapText="1"/>
    </xf>
    <xf numFmtId="0" fontId="12" fillId="2" borderId="49" xfId="1" applyNumberFormat="1" applyFont="1" applyFill="1" applyBorder="1" applyAlignment="1">
      <alignment vertical="top" wrapText="1"/>
    </xf>
    <xf numFmtId="0" fontId="12" fillId="2" borderId="53" xfId="1" applyNumberFormat="1" applyFont="1" applyFill="1" applyBorder="1" applyAlignment="1">
      <alignment vertical="top" wrapText="1"/>
    </xf>
    <xf numFmtId="0" fontId="12" fillId="2" borderId="50" xfId="1" applyNumberFormat="1" applyFont="1" applyFill="1" applyBorder="1" applyAlignment="1">
      <alignment vertical="top" wrapText="1"/>
    </xf>
    <xf numFmtId="0" fontId="25" fillId="0" borderId="46" xfId="1" applyNumberFormat="1" applyFont="1" applyFill="1" applyBorder="1" applyAlignment="1">
      <alignment horizontal="right" vertical="center" wrapText="1" readingOrder="1"/>
    </xf>
    <xf numFmtId="0" fontId="24" fillId="0" borderId="46" xfId="1" applyNumberFormat="1" applyFont="1" applyFill="1" applyBorder="1" applyAlignment="1">
      <alignment horizontal="right" vertical="center" wrapText="1" readingOrder="1"/>
    </xf>
    <xf numFmtId="0" fontId="13" fillId="0" borderId="1" xfId="1" applyNumberFormat="1" applyFont="1" applyFill="1" applyBorder="1" applyAlignment="1">
      <alignment vertical="center" wrapText="1" readingOrder="1"/>
    </xf>
    <xf numFmtId="0" fontId="16" fillId="0" borderId="1" xfId="1" applyNumberFormat="1" applyFont="1" applyFill="1" applyBorder="1" applyAlignment="1">
      <alignment horizontal="center" vertical="center" wrapText="1" readingOrder="1"/>
    </xf>
    <xf numFmtId="0" fontId="13" fillId="0" borderId="1" xfId="1" applyNumberFormat="1" applyFont="1" applyFill="1" applyBorder="1" applyAlignment="1">
      <alignment horizontal="center" vertical="center" wrapText="1" readingOrder="1"/>
    </xf>
    <xf numFmtId="0" fontId="15" fillId="0" borderId="1" xfId="1" applyNumberFormat="1" applyFont="1" applyFill="1" applyBorder="1" applyAlignment="1">
      <alignment horizontal="center" vertical="center" wrapText="1" readingOrder="1"/>
    </xf>
    <xf numFmtId="0" fontId="17" fillId="0" borderId="10" xfId="1" applyNumberFormat="1" applyFont="1" applyFill="1" applyBorder="1" applyAlignment="1">
      <alignment horizontal="center" vertical="center" wrapText="1" readingOrder="1"/>
    </xf>
    <xf numFmtId="0" fontId="18" fillId="0" borderId="10" xfId="1" applyNumberFormat="1" applyFont="1" applyFill="1" applyBorder="1" applyAlignment="1">
      <alignment horizontal="center" vertical="center" wrapText="1" readingOrder="1"/>
    </xf>
    <xf numFmtId="0" fontId="15" fillId="2" borderId="12" xfId="1" applyNumberFormat="1" applyFont="1" applyFill="1" applyBorder="1" applyAlignment="1">
      <alignment horizontal="center" vertical="center" wrapText="1" readingOrder="1"/>
    </xf>
    <xf numFmtId="0" fontId="13" fillId="0" borderId="12" xfId="1" applyNumberFormat="1" applyFont="1" applyFill="1" applyBorder="1" applyAlignment="1">
      <alignment horizontal="right" vertical="center" wrapText="1" readingOrder="1"/>
    </xf>
    <xf numFmtId="0" fontId="17" fillId="0" borderId="58" xfId="1" applyNumberFormat="1" applyFont="1" applyFill="1" applyBorder="1" applyAlignment="1">
      <alignment horizontal="right" vertical="center" wrapText="1" readingOrder="1"/>
    </xf>
    <xf numFmtId="0" fontId="15" fillId="0" borderId="57" xfId="1" applyNumberFormat="1" applyFont="1" applyFill="1" applyBorder="1" applyAlignment="1">
      <alignment horizontal="right" vertical="center" wrapText="1" readingOrder="1"/>
    </xf>
    <xf numFmtId="0" fontId="18" fillId="0" borderId="58" xfId="1" applyNumberFormat="1" applyFont="1" applyFill="1" applyBorder="1" applyAlignment="1">
      <alignment horizontal="right" vertical="center" wrapText="1" readingOrder="1"/>
    </xf>
    <xf numFmtId="0" fontId="13" fillId="0" borderId="12" xfId="1" applyNumberFormat="1" applyFont="1" applyFill="1" applyBorder="1" applyAlignment="1">
      <alignment vertical="center" wrapText="1" readingOrder="1"/>
    </xf>
    <xf numFmtId="0" fontId="12" fillId="0" borderId="8" xfId="0" applyFont="1" applyFill="1" applyBorder="1" applyAlignment="1">
      <alignment horizontal="center"/>
    </xf>
    <xf numFmtId="0" fontId="12" fillId="0" borderId="0" xfId="0" applyFont="1" applyFill="1" applyBorder="1"/>
    <xf numFmtId="188" fontId="21" fillId="0" borderId="1" xfId="1" applyNumberFormat="1" applyFont="1" applyFill="1" applyBorder="1" applyAlignment="1">
      <alignment horizontal="right" vertical="top" wrapText="1" readingOrder="1"/>
    </xf>
    <xf numFmtId="0" fontId="13" fillId="0" borderId="1" xfId="1" applyNumberFormat="1" applyFont="1" applyFill="1" applyBorder="1" applyAlignment="1">
      <alignment vertical="top" wrapText="1" readingOrder="1"/>
    </xf>
    <xf numFmtId="188" fontId="13" fillId="0" borderId="1" xfId="1" applyNumberFormat="1" applyFont="1" applyFill="1" applyBorder="1" applyAlignment="1">
      <alignment horizontal="right" vertical="top" wrapText="1" readingOrder="1"/>
    </xf>
    <xf numFmtId="0" fontId="13" fillId="2" borderId="29" xfId="1" applyNumberFormat="1" applyFont="1" applyFill="1" applyBorder="1" applyAlignment="1">
      <alignment horizontal="center" vertical="center" wrapText="1" readingOrder="1"/>
    </xf>
    <xf numFmtId="0" fontId="15" fillId="2" borderId="29" xfId="1" applyNumberFormat="1" applyFont="1" applyFill="1" applyBorder="1" applyAlignment="1">
      <alignment horizontal="center" vertical="center" wrapText="1" readingOrder="1"/>
    </xf>
    <xf numFmtId="0" fontId="13" fillId="0" borderId="37" xfId="1" applyNumberFormat="1" applyFont="1" applyFill="1" applyBorder="1" applyAlignment="1">
      <alignment vertical="top" wrapText="1" readingOrder="1"/>
    </xf>
    <xf numFmtId="43" fontId="13" fillId="0" borderId="1" xfId="2" applyFont="1" applyFill="1" applyBorder="1" applyAlignment="1">
      <alignment horizontal="right" vertical="center" wrapText="1" readingOrder="1"/>
    </xf>
    <xf numFmtId="188" fontId="12" fillId="0" borderId="0" xfId="0" applyNumberFormat="1" applyFont="1" applyFill="1" applyBorder="1"/>
    <xf numFmtId="0" fontId="3" fillId="0" borderId="59" xfId="0" applyFont="1" applyBorder="1"/>
    <xf numFmtId="0" fontId="6" fillId="0" borderId="59" xfId="0" applyFont="1" applyBorder="1" applyAlignment="1">
      <alignment horizontal="center"/>
    </xf>
    <xf numFmtId="0" fontId="3" fillId="0" borderId="59" xfId="0" applyFont="1" applyBorder="1" applyAlignment="1">
      <alignment horizontal="center"/>
    </xf>
    <xf numFmtId="43" fontId="6" fillId="0" borderId="59" xfId="0" applyNumberFormat="1" applyFont="1" applyBorder="1"/>
    <xf numFmtId="43" fontId="3" fillId="0" borderId="15" xfId="0" applyNumberFormat="1" applyFont="1" applyBorder="1"/>
    <xf numFmtId="43" fontId="3" fillId="0" borderId="15" xfId="0" applyNumberFormat="1" applyFont="1" applyBorder="1" applyAlignment="1">
      <alignment horizontal="right"/>
    </xf>
    <xf numFmtId="43" fontId="3" fillId="0" borderId="25" xfId="0" applyNumberFormat="1" applyFont="1" applyBorder="1"/>
    <xf numFmtId="43" fontId="3" fillId="0" borderId="25" xfId="0" applyNumberFormat="1" applyFont="1" applyBorder="1" applyAlignment="1">
      <alignment horizontal="right"/>
    </xf>
    <xf numFmtId="0" fontId="13" fillId="4" borderId="60" xfId="1" applyNumberFormat="1" applyFont="1" applyFill="1" applyBorder="1" applyAlignment="1">
      <alignment vertical="top" wrapText="1" readingOrder="1"/>
    </xf>
    <xf numFmtId="0" fontId="26" fillId="0" borderId="0" xfId="0" applyFont="1" applyFill="1" applyBorder="1"/>
    <xf numFmtId="0" fontId="26" fillId="2" borderId="5" xfId="1" applyNumberFormat="1" applyFont="1" applyFill="1" applyBorder="1" applyAlignment="1">
      <alignment vertical="top" wrapText="1"/>
    </xf>
    <xf numFmtId="0" fontId="26" fillId="2" borderId="0" xfId="1" applyNumberFormat="1" applyFont="1" applyFill="1" applyBorder="1" applyAlignment="1">
      <alignment vertical="top" wrapText="1"/>
    </xf>
    <xf numFmtId="0" fontId="26" fillId="2" borderId="8" xfId="1" applyNumberFormat="1" applyFont="1" applyFill="1" applyBorder="1" applyAlignment="1">
      <alignment vertical="top" wrapText="1"/>
    </xf>
    <xf numFmtId="0" fontId="27" fillId="2" borderId="0" xfId="1" applyNumberFormat="1" applyFont="1" applyFill="1" applyBorder="1" applyAlignment="1">
      <alignment horizontal="right" vertical="top" wrapText="1"/>
    </xf>
    <xf numFmtId="0" fontId="27" fillId="2" borderId="8" xfId="1" applyNumberFormat="1" applyFont="1" applyFill="1" applyBorder="1" applyAlignment="1">
      <alignment vertical="top" wrapText="1"/>
    </xf>
    <xf numFmtId="188" fontId="26" fillId="0" borderId="0" xfId="0" applyNumberFormat="1" applyFont="1" applyFill="1" applyBorder="1"/>
    <xf numFmtId="0" fontId="27" fillId="0" borderId="0" xfId="0" applyFont="1" applyFill="1" applyBorder="1"/>
    <xf numFmtId="0" fontId="26" fillId="0" borderId="4" xfId="0" applyFont="1" applyFill="1" applyBorder="1"/>
    <xf numFmtId="0" fontId="26" fillId="0" borderId="39" xfId="0" applyFont="1" applyFill="1" applyBorder="1"/>
    <xf numFmtId="0" fontId="26" fillId="0" borderId="7" xfId="0" applyFont="1" applyFill="1" applyBorder="1"/>
    <xf numFmtId="0" fontId="26" fillId="0" borderId="4" xfId="0" applyFont="1" applyFill="1" applyBorder="1" applyAlignment="1">
      <alignment horizontal="left" vertical="center"/>
    </xf>
    <xf numFmtId="0" fontId="26" fillId="0" borderId="4" xfId="0" applyFont="1" applyFill="1" applyBorder="1" applyAlignment="1">
      <alignment vertical="center"/>
    </xf>
    <xf numFmtId="0" fontId="30" fillId="0" borderId="0" xfId="0" applyFont="1" applyFill="1" applyBorder="1"/>
    <xf numFmtId="0" fontId="30" fillId="2" borderId="5" xfId="1" applyNumberFormat="1" applyFont="1" applyFill="1" applyBorder="1" applyAlignment="1">
      <alignment vertical="top" wrapText="1"/>
    </xf>
    <xf numFmtId="0" fontId="30" fillId="2" borderId="0" xfId="1" applyNumberFormat="1" applyFont="1" applyFill="1" applyBorder="1" applyAlignment="1">
      <alignment vertical="top" wrapText="1"/>
    </xf>
    <xf numFmtId="0" fontId="31" fillId="2" borderId="29" xfId="1" applyNumberFormat="1" applyFont="1" applyFill="1" applyBorder="1" applyAlignment="1">
      <alignment horizontal="center" vertical="center" wrapText="1" readingOrder="1"/>
    </xf>
    <xf numFmtId="0" fontId="30" fillId="2" borderId="8" xfId="1" applyNumberFormat="1" applyFont="1" applyFill="1" applyBorder="1" applyAlignment="1">
      <alignment vertical="top" wrapText="1"/>
    </xf>
    <xf numFmtId="0" fontId="29" fillId="2" borderId="29" xfId="1" applyNumberFormat="1" applyFont="1" applyFill="1" applyBorder="1" applyAlignment="1">
      <alignment horizontal="center" vertical="center" wrapText="1" readingOrder="1"/>
    </xf>
    <xf numFmtId="187" fontId="32" fillId="0" borderId="1" xfId="1" applyNumberFormat="1" applyFont="1" applyFill="1" applyBorder="1" applyAlignment="1">
      <alignment horizontal="right" vertical="center" wrapText="1" readingOrder="1"/>
    </xf>
    <xf numFmtId="0" fontId="34" fillId="0" borderId="0" xfId="0" applyFont="1" applyFill="1" applyBorder="1"/>
    <xf numFmtId="187" fontId="35" fillId="0" borderId="1" xfId="1" applyNumberFormat="1" applyFont="1" applyFill="1" applyBorder="1" applyAlignment="1">
      <alignment horizontal="right" vertical="center" wrapText="1" readingOrder="1"/>
    </xf>
    <xf numFmtId="187" fontId="36" fillId="0" borderId="1" xfId="1" applyNumberFormat="1" applyFont="1" applyFill="1" applyBorder="1" applyAlignment="1">
      <alignment horizontal="right" vertical="center" wrapText="1" readingOrder="1"/>
    </xf>
    <xf numFmtId="0" fontId="33" fillId="4" borderId="38" xfId="1" applyNumberFormat="1" applyFont="1" applyFill="1" applyBorder="1" applyAlignment="1">
      <alignment vertical="top" wrapText="1" readingOrder="1"/>
    </xf>
    <xf numFmtId="0" fontId="30" fillId="0" borderId="4" xfId="0" applyFont="1" applyFill="1" applyBorder="1"/>
    <xf numFmtId="0" fontId="30" fillId="0" borderId="39" xfId="0" applyFont="1" applyFill="1" applyBorder="1"/>
    <xf numFmtId="0" fontId="30" fillId="0" borderId="7" xfId="0" applyFont="1" applyFill="1" applyBorder="1"/>
    <xf numFmtId="187" fontId="34" fillId="0" borderId="0" xfId="0" applyNumberFormat="1" applyFont="1" applyFill="1" applyBorder="1"/>
    <xf numFmtId="187" fontId="30" fillId="0" borderId="0" xfId="0" applyNumberFormat="1" applyFont="1" applyFill="1" applyBorder="1"/>
    <xf numFmtId="0" fontId="12" fillId="0" borderId="0" xfId="0" applyFont="1" applyFill="1" applyBorder="1" applyAlignment="1">
      <alignment horizontal="center"/>
    </xf>
    <xf numFmtId="0" fontId="12" fillId="0" borderId="0" xfId="0" applyFont="1" applyFill="1" applyBorder="1"/>
    <xf numFmtId="0" fontId="15" fillId="2" borderId="1" xfId="1" applyNumberFormat="1" applyFont="1" applyFill="1" applyBorder="1" applyAlignment="1">
      <alignment horizontal="center" vertical="center" wrapText="1" readingOrder="1"/>
    </xf>
    <xf numFmtId="0" fontId="12" fillId="0" borderId="2" xfId="1" applyNumberFormat="1" applyFont="1" applyFill="1" applyBorder="1" applyAlignment="1">
      <alignment vertical="top" wrapText="1"/>
    </xf>
    <xf numFmtId="0" fontId="12" fillId="0" borderId="3" xfId="1" applyNumberFormat="1" applyFont="1" applyFill="1" applyBorder="1" applyAlignment="1">
      <alignment vertical="top" wrapText="1"/>
    </xf>
    <xf numFmtId="0" fontId="11" fillId="0" borderId="1" xfId="1" applyNumberFormat="1" applyFont="1" applyFill="1" applyBorder="1" applyAlignment="1">
      <alignment vertical="center" wrapText="1" readingOrder="1"/>
    </xf>
    <xf numFmtId="188" fontId="11" fillId="0" borderId="1" xfId="1" applyNumberFormat="1" applyFont="1" applyFill="1" applyBorder="1" applyAlignment="1">
      <alignment horizontal="right" vertical="center" wrapText="1" readingOrder="1"/>
    </xf>
    <xf numFmtId="0" fontId="15" fillId="0" borderId="7" xfId="1" applyNumberFormat="1" applyFont="1" applyFill="1" applyBorder="1" applyAlignment="1">
      <alignment horizontal="right" vertical="center" wrapText="1" readingOrder="1"/>
    </xf>
    <xf numFmtId="0" fontId="12" fillId="0" borderId="8" xfId="1" applyNumberFormat="1" applyFont="1" applyFill="1" applyBorder="1" applyAlignment="1">
      <alignment vertical="top" wrapText="1"/>
    </xf>
    <xf numFmtId="0" fontId="12" fillId="0" borderId="9" xfId="1" applyNumberFormat="1" applyFont="1" applyFill="1" applyBorder="1" applyAlignment="1">
      <alignment vertical="top" wrapText="1"/>
    </xf>
    <xf numFmtId="188" fontId="20" fillId="0" borderId="1" xfId="1" applyNumberFormat="1" applyFont="1" applyFill="1" applyBorder="1" applyAlignment="1">
      <alignment horizontal="right" vertical="center" wrapText="1" readingOrder="1"/>
    </xf>
    <xf numFmtId="0" fontId="3" fillId="0" borderId="0" xfId="0" applyFont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9" fillId="0" borderId="0" xfId="0" applyFont="1" applyBorder="1" applyAlignment="1">
      <alignment horizontal="left"/>
    </xf>
    <xf numFmtId="0" fontId="9" fillId="0" borderId="23" xfId="0" applyFont="1" applyBorder="1" applyAlignment="1">
      <alignment horizontal="center"/>
    </xf>
    <xf numFmtId="0" fontId="9" fillId="0" borderId="25" xfId="0" applyFont="1" applyBorder="1" applyAlignment="1">
      <alignment horizontal="center"/>
    </xf>
    <xf numFmtId="0" fontId="9" fillId="0" borderId="14" xfId="0" applyFont="1" applyBorder="1" applyAlignment="1">
      <alignment horizontal="center"/>
    </xf>
    <xf numFmtId="0" fontId="21" fillId="0" borderId="1" xfId="1" applyNumberFormat="1" applyFont="1" applyFill="1" applyBorder="1" applyAlignment="1">
      <alignment horizontal="right" vertical="center" wrapText="1" readingOrder="1"/>
    </xf>
    <xf numFmtId="0" fontId="26" fillId="0" borderId="2" xfId="1" applyNumberFormat="1" applyFont="1" applyFill="1" applyBorder="1" applyAlignment="1">
      <alignment vertical="top" wrapText="1"/>
    </xf>
    <xf numFmtId="0" fontId="13" fillId="0" borderId="12" xfId="1" applyNumberFormat="1" applyFont="1" applyFill="1" applyBorder="1" applyAlignment="1">
      <alignment vertical="top" wrapText="1" readingOrder="1"/>
    </xf>
    <xf numFmtId="0" fontId="26" fillId="0" borderId="27" xfId="1" applyNumberFormat="1" applyFont="1" applyFill="1" applyBorder="1" applyAlignment="1">
      <alignment vertical="top" wrapText="1"/>
    </xf>
    <xf numFmtId="0" fontId="26" fillId="0" borderId="36" xfId="1" applyNumberFormat="1" applyFont="1" applyFill="1" applyBorder="1" applyAlignment="1">
      <alignment vertical="top" wrapText="1"/>
    </xf>
    <xf numFmtId="0" fontId="26" fillId="0" borderId="3" xfId="1" applyNumberFormat="1" applyFont="1" applyFill="1" applyBorder="1" applyAlignment="1">
      <alignment vertical="top" wrapText="1"/>
    </xf>
    <xf numFmtId="0" fontId="13" fillId="2" borderId="26" xfId="1" applyNumberFormat="1" applyFont="1" applyFill="1" applyBorder="1" applyAlignment="1">
      <alignment horizontal="center" vertical="center" wrapText="1" readingOrder="1"/>
    </xf>
    <xf numFmtId="0" fontId="26" fillId="2" borderId="39" xfId="1" applyNumberFormat="1" applyFont="1" applyFill="1" applyBorder="1" applyAlignment="1">
      <alignment vertical="top" wrapText="1"/>
    </xf>
    <xf numFmtId="0" fontId="26" fillId="2" borderId="40" xfId="1" applyNumberFormat="1" applyFont="1" applyFill="1" applyBorder="1" applyAlignment="1">
      <alignment vertical="top" wrapText="1"/>
    </xf>
    <xf numFmtId="0" fontId="26" fillId="2" borderId="27" xfId="1" applyNumberFormat="1" applyFont="1" applyFill="1" applyBorder="1" applyAlignment="1">
      <alignment vertical="top" wrapText="1"/>
    </xf>
    <xf numFmtId="0" fontId="26" fillId="2" borderId="32" xfId="1" applyNumberFormat="1" applyFont="1" applyFill="1" applyBorder="1" applyAlignment="1">
      <alignment vertical="top" wrapText="1"/>
    </xf>
    <xf numFmtId="0" fontId="15" fillId="2" borderId="26" xfId="1" applyNumberFormat="1" applyFont="1" applyFill="1" applyBorder="1" applyAlignment="1">
      <alignment horizontal="center" vertical="center" wrapText="1" readingOrder="1"/>
    </xf>
    <xf numFmtId="0" fontId="26" fillId="2" borderId="7" xfId="1" applyNumberFormat="1" applyFont="1" applyFill="1" applyBorder="1" applyAlignment="1">
      <alignment vertical="top" wrapText="1"/>
    </xf>
    <xf numFmtId="0" fontId="15" fillId="2" borderId="29" xfId="1" applyNumberFormat="1" applyFont="1" applyFill="1" applyBorder="1" applyAlignment="1">
      <alignment horizontal="center" vertical="center" wrapText="1" readingOrder="1"/>
    </xf>
    <xf numFmtId="0" fontId="26" fillId="0" borderId="30" xfId="1" applyNumberFormat="1" applyFont="1" applyFill="1" applyBorder="1" applyAlignment="1">
      <alignment vertical="top" wrapText="1"/>
    </xf>
    <xf numFmtId="0" fontId="26" fillId="0" borderId="31" xfId="1" applyNumberFormat="1" applyFont="1" applyFill="1" applyBorder="1" applyAlignment="1">
      <alignment vertical="top" wrapText="1"/>
    </xf>
    <xf numFmtId="0" fontId="27" fillId="0" borderId="0" xfId="0" applyFont="1" applyFill="1" applyBorder="1"/>
    <xf numFmtId="0" fontId="26" fillId="0" borderId="0" xfId="0" applyFont="1" applyFill="1" applyBorder="1"/>
    <xf numFmtId="0" fontId="26" fillId="0" borderId="5" xfId="1" applyNumberFormat="1" applyFont="1" applyFill="1" applyBorder="1" applyAlignment="1">
      <alignment vertical="top" wrapText="1"/>
    </xf>
    <xf numFmtId="0" fontId="26" fillId="0" borderId="33" xfId="1" applyNumberFormat="1" applyFont="1" applyFill="1" applyBorder="1" applyAlignment="1">
      <alignment vertical="top" wrapText="1"/>
    </xf>
    <xf numFmtId="0" fontId="26" fillId="0" borderId="6" xfId="1" applyNumberFormat="1" applyFont="1" applyFill="1" applyBorder="1" applyAlignment="1">
      <alignment vertical="top" wrapText="1"/>
    </xf>
    <xf numFmtId="0" fontId="26" fillId="0" borderId="34" xfId="1" applyNumberFormat="1" applyFont="1" applyFill="1" applyBorder="1" applyAlignment="1">
      <alignment vertical="top" wrapText="1"/>
    </xf>
    <xf numFmtId="0" fontId="27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22" fillId="0" borderId="0" xfId="1" applyNumberFormat="1" applyFont="1" applyFill="1" applyBorder="1" applyAlignment="1">
      <alignment vertical="top" wrapText="1" readingOrder="1"/>
    </xf>
    <xf numFmtId="0" fontId="28" fillId="0" borderId="2" xfId="1" applyNumberFormat="1" applyFont="1" applyFill="1" applyBorder="1" applyAlignment="1">
      <alignment horizontal="right" vertical="top" wrapText="1"/>
    </xf>
    <xf numFmtId="0" fontId="28" fillId="0" borderId="3" xfId="1" applyNumberFormat="1" applyFont="1" applyFill="1" applyBorder="1" applyAlignment="1">
      <alignment horizontal="right" vertical="top" wrapText="1"/>
    </xf>
    <xf numFmtId="188" fontId="23" fillId="0" borderId="1" xfId="1" applyNumberFormat="1" applyFont="1" applyFill="1" applyBorder="1" applyAlignment="1">
      <alignment vertical="top" wrapText="1" readingOrder="1"/>
    </xf>
    <xf numFmtId="188" fontId="21" fillId="0" borderId="1" xfId="1" applyNumberFormat="1" applyFont="1" applyFill="1" applyBorder="1" applyAlignment="1">
      <alignment horizontal="right" vertical="center" wrapText="1" readingOrder="1"/>
    </xf>
    <xf numFmtId="0" fontId="12" fillId="0" borderId="36" xfId="1" applyNumberFormat="1" applyFont="1" applyFill="1" applyBorder="1" applyAlignment="1">
      <alignment vertical="top" wrapText="1"/>
    </xf>
    <xf numFmtId="0" fontId="13" fillId="0" borderId="3" xfId="1" applyNumberFormat="1" applyFont="1" applyFill="1" applyBorder="1" applyAlignment="1">
      <alignment horizontal="right" vertical="top" wrapText="1" readingOrder="1"/>
    </xf>
    <xf numFmtId="0" fontId="12" fillId="0" borderId="6" xfId="1" applyNumberFormat="1" applyFont="1" applyFill="1" applyBorder="1" applyAlignment="1">
      <alignment vertical="top" wrapText="1"/>
    </xf>
    <xf numFmtId="0" fontId="13" fillId="0" borderId="37" xfId="1" applyNumberFormat="1" applyFont="1" applyFill="1" applyBorder="1" applyAlignment="1">
      <alignment vertical="top" wrapText="1" readingOrder="1"/>
    </xf>
    <xf numFmtId="0" fontId="12" fillId="0" borderId="38" xfId="1" applyNumberFormat="1" applyFont="1" applyFill="1" applyBorder="1" applyAlignment="1">
      <alignment vertical="top" wrapText="1"/>
    </xf>
    <xf numFmtId="0" fontId="13" fillId="0" borderId="42" xfId="1" applyNumberFormat="1" applyFont="1" applyFill="1" applyBorder="1" applyAlignment="1">
      <alignment horizontal="right" vertical="top" wrapText="1" readingOrder="1"/>
    </xf>
    <xf numFmtId="0" fontId="12" fillId="0" borderId="27" xfId="1" applyNumberFormat="1" applyFont="1" applyFill="1" applyBorder="1" applyAlignment="1">
      <alignment vertical="top" wrapText="1"/>
    </xf>
    <xf numFmtId="0" fontId="12" fillId="0" borderId="28" xfId="1" applyNumberFormat="1" applyFont="1" applyFill="1" applyBorder="1" applyAlignment="1">
      <alignment vertical="top" wrapText="1"/>
    </xf>
    <xf numFmtId="0" fontId="15" fillId="2" borderId="5" xfId="1" applyNumberFormat="1" applyFont="1" applyFill="1" applyBorder="1" applyAlignment="1">
      <alignment horizontal="left" vertical="center" wrapText="1" readingOrder="1"/>
    </xf>
    <xf numFmtId="0" fontId="12" fillId="2" borderId="5" xfId="1" applyNumberFormat="1" applyFont="1" applyFill="1" applyBorder="1" applyAlignment="1">
      <alignment vertical="top" wrapText="1"/>
    </xf>
    <xf numFmtId="0" fontId="12" fillId="2" borderId="40" xfId="1" applyNumberFormat="1" applyFont="1" applyFill="1" applyBorder="1" applyAlignment="1">
      <alignment vertical="top" wrapText="1"/>
    </xf>
    <xf numFmtId="0" fontId="12" fillId="0" borderId="5" xfId="1" applyNumberFormat="1" applyFont="1" applyFill="1" applyBorder="1" applyAlignment="1">
      <alignment vertical="top" wrapText="1"/>
    </xf>
    <xf numFmtId="0" fontId="12" fillId="2" borderId="32" xfId="1" applyNumberFormat="1" applyFont="1" applyFill="1" applyBorder="1" applyAlignment="1">
      <alignment vertical="top" wrapText="1"/>
    </xf>
    <xf numFmtId="0" fontId="12" fillId="0" borderId="33" xfId="1" applyNumberFormat="1" applyFont="1" applyFill="1" applyBorder="1" applyAlignment="1">
      <alignment vertical="top" wrapText="1"/>
    </xf>
    <xf numFmtId="0" fontId="12" fillId="0" borderId="34" xfId="1" applyNumberFormat="1" applyFont="1" applyFill="1" applyBorder="1" applyAlignment="1">
      <alignment vertical="top" wrapText="1"/>
    </xf>
    <xf numFmtId="0" fontId="12" fillId="2" borderId="39" xfId="1" applyNumberFormat="1" applyFont="1" applyFill="1" applyBorder="1" applyAlignment="1">
      <alignment vertical="top" wrapText="1"/>
    </xf>
    <xf numFmtId="0" fontId="12" fillId="2" borderId="7" xfId="1" applyNumberFormat="1" applyFont="1" applyFill="1" applyBorder="1" applyAlignment="1">
      <alignment vertical="top" wrapText="1"/>
    </xf>
    <xf numFmtId="0" fontId="12" fillId="0" borderId="30" xfId="1" applyNumberFormat="1" applyFont="1" applyFill="1" applyBorder="1" applyAlignment="1">
      <alignment vertical="top" wrapText="1"/>
    </xf>
    <xf numFmtId="0" fontId="12" fillId="0" borderId="31" xfId="1" applyNumberFormat="1" applyFont="1" applyFill="1" applyBorder="1" applyAlignment="1">
      <alignment vertical="top" wrapText="1"/>
    </xf>
    <xf numFmtId="0" fontId="12" fillId="2" borderId="0" xfId="1" applyNumberFormat="1" applyFont="1" applyFill="1" applyBorder="1" applyAlignment="1">
      <alignment vertical="top" wrapText="1"/>
    </xf>
    <xf numFmtId="0" fontId="13" fillId="2" borderId="29" xfId="1" applyNumberFormat="1" applyFont="1" applyFill="1" applyBorder="1" applyAlignment="1">
      <alignment horizontal="center" vertical="center" wrapText="1" readingOrder="1"/>
    </xf>
    <xf numFmtId="0" fontId="12" fillId="0" borderId="35" xfId="1" applyNumberFormat="1" applyFont="1" applyFill="1" applyBorder="1" applyAlignment="1">
      <alignment vertical="top" wrapText="1"/>
    </xf>
    <xf numFmtId="0" fontId="12" fillId="2" borderId="36" xfId="1" applyNumberFormat="1" applyFont="1" applyFill="1" applyBorder="1" applyAlignment="1">
      <alignment vertical="top" wrapText="1"/>
    </xf>
    <xf numFmtId="0" fontId="35" fillId="0" borderId="3" xfId="1" applyNumberFormat="1" applyFont="1" applyFill="1" applyBorder="1" applyAlignment="1">
      <alignment horizontal="right" vertical="center" wrapText="1" readingOrder="1"/>
    </xf>
    <xf numFmtId="0" fontId="34" fillId="0" borderId="2" xfId="1" applyNumberFormat="1" applyFont="1" applyFill="1" applyBorder="1" applyAlignment="1">
      <alignment vertical="top" wrapText="1"/>
    </xf>
    <xf numFmtId="0" fontId="34" fillId="0" borderId="12" xfId="1" applyNumberFormat="1" applyFont="1" applyFill="1" applyBorder="1" applyAlignment="1">
      <alignment vertical="top" wrapText="1"/>
    </xf>
    <xf numFmtId="0" fontId="34" fillId="0" borderId="3" xfId="1" applyNumberFormat="1" applyFont="1" applyFill="1" applyBorder="1" applyAlignment="1">
      <alignment vertical="top" wrapText="1"/>
    </xf>
    <xf numFmtId="0" fontId="32" fillId="0" borderId="37" xfId="1" applyNumberFormat="1" applyFont="1" applyFill="1" applyBorder="1" applyAlignment="1">
      <alignment vertical="top" wrapText="1" readingOrder="1"/>
    </xf>
    <xf numFmtId="0" fontId="34" fillId="0" borderId="38" xfId="1" applyNumberFormat="1" applyFont="1" applyFill="1" applyBorder="1" applyAlignment="1">
      <alignment vertical="top" wrapText="1"/>
    </xf>
    <xf numFmtId="0" fontId="32" fillId="0" borderId="1" xfId="1" applyNumberFormat="1" applyFont="1" applyFill="1" applyBorder="1" applyAlignment="1">
      <alignment vertical="top" wrapText="1" readingOrder="1"/>
    </xf>
    <xf numFmtId="0" fontId="34" fillId="0" borderId="39" xfId="1" applyNumberFormat="1" applyFont="1" applyFill="1" applyBorder="1" applyAlignment="1">
      <alignment vertical="top" wrapText="1"/>
    </xf>
    <xf numFmtId="0" fontId="34" fillId="0" borderId="7" xfId="1" applyNumberFormat="1" applyFont="1" applyFill="1" applyBorder="1" applyAlignment="1">
      <alignment vertical="top" wrapText="1"/>
    </xf>
    <xf numFmtId="0" fontId="30" fillId="2" borderId="0" xfId="1" applyNumberFormat="1" applyFont="1" applyFill="1" applyBorder="1" applyAlignment="1">
      <alignment vertical="top" wrapText="1"/>
    </xf>
    <xf numFmtId="0" fontId="30" fillId="2" borderId="8" xfId="1" applyNumberFormat="1" applyFont="1" applyFill="1" applyBorder="1" applyAlignment="1">
      <alignment vertical="top" wrapText="1"/>
    </xf>
    <xf numFmtId="0" fontId="29" fillId="2" borderId="26" xfId="1" applyNumberFormat="1" applyFont="1" applyFill="1" applyBorder="1" applyAlignment="1">
      <alignment horizontal="center" vertical="center" wrapText="1" readingOrder="1"/>
    </xf>
    <xf numFmtId="0" fontId="30" fillId="2" borderId="32" xfId="1" applyNumberFormat="1" applyFont="1" applyFill="1" applyBorder="1" applyAlignment="1">
      <alignment vertical="top" wrapText="1"/>
    </xf>
    <xf numFmtId="0" fontId="30" fillId="2" borderId="40" xfId="1" applyNumberFormat="1" applyFont="1" applyFill="1" applyBorder="1" applyAlignment="1">
      <alignment vertical="top" wrapText="1"/>
    </xf>
    <xf numFmtId="0" fontId="31" fillId="2" borderId="1" xfId="1" applyNumberFormat="1" applyFont="1" applyFill="1" applyBorder="1" applyAlignment="1">
      <alignment horizontal="center" vertical="center" wrapText="1" readingOrder="1"/>
    </xf>
    <xf numFmtId="0" fontId="30" fillId="2" borderId="39" xfId="1" applyNumberFormat="1" applyFont="1" applyFill="1" applyBorder="1" applyAlignment="1">
      <alignment vertical="top" wrapText="1"/>
    </xf>
    <xf numFmtId="0" fontId="30" fillId="2" borderId="7" xfId="1" applyNumberFormat="1" applyFont="1" applyFill="1" applyBorder="1" applyAlignment="1">
      <alignment vertical="top" wrapText="1"/>
    </xf>
    <xf numFmtId="0" fontId="31" fillId="2" borderId="29" xfId="1" applyNumberFormat="1" applyFont="1" applyFill="1" applyBorder="1" applyAlignment="1">
      <alignment horizontal="center" vertical="center" wrapText="1" readingOrder="1"/>
    </xf>
    <xf numFmtId="0" fontId="30" fillId="0" borderId="30" xfId="1" applyNumberFormat="1" applyFont="1" applyFill="1" applyBorder="1" applyAlignment="1">
      <alignment vertical="top" wrapText="1"/>
    </xf>
    <xf numFmtId="0" fontId="30" fillId="0" borderId="31" xfId="1" applyNumberFormat="1" applyFont="1" applyFill="1" applyBorder="1" applyAlignment="1">
      <alignment vertical="top" wrapText="1"/>
    </xf>
    <xf numFmtId="0" fontId="31" fillId="2" borderId="26" xfId="1" applyNumberFormat="1" applyFont="1" applyFill="1" applyBorder="1" applyAlignment="1">
      <alignment horizontal="center" vertical="center" wrapText="1" readingOrder="1"/>
    </xf>
    <xf numFmtId="0" fontId="30" fillId="0" borderId="6" xfId="1" applyNumberFormat="1" applyFont="1" applyFill="1" applyBorder="1" applyAlignment="1">
      <alignment vertical="top" wrapText="1"/>
    </xf>
    <xf numFmtId="0" fontId="30" fillId="0" borderId="34" xfId="1" applyNumberFormat="1" applyFont="1" applyFill="1" applyBorder="1" applyAlignment="1">
      <alignment vertical="top" wrapText="1"/>
    </xf>
    <xf numFmtId="0" fontId="30" fillId="0" borderId="5" xfId="1" applyNumberFormat="1" applyFont="1" applyFill="1" applyBorder="1" applyAlignment="1">
      <alignment vertical="top" wrapText="1"/>
    </xf>
    <xf numFmtId="0" fontId="30" fillId="0" borderId="33" xfId="1" applyNumberFormat="1" applyFont="1" applyFill="1" applyBorder="1" applyAlignment="1">
      <alignment vertical="top" wrapText="1"/>
    </xf>
    <xf numFmtId="0" fontId="30" fillId="0" borderId="0" xfId="0" applyFont="1" applyFill="1" applyBorder="1"/>
    <xf numFmtId="0" fontId="25" fillId="0" borderId="54" xfId="1" applyNumberFormat="1" applyFont="1" applyFill="1" applyBorder="1" applyAlignment="1">
      <alignment vertical="top" wrapText="1" readingOrder="1"/>
    </xf>
    <xf numFmtId="0" fontId="12" fillId="0" borderId="49" xfId="1" applyNumberFormat="1" applyFont="1" applyFill="1" applyBorder="1" applyAlignment="1">
      <alignment vertical="top" wrapText="1"/>
    </xf>
    <xf numFmtId="0" fontId="25" fillId="0" borderId="55" xfId="1" applyNumberFormat="1" applyFont="1" applyFill="1" applyBorder="1" applyAlignment="1">
      <alignment horizontal="right" vertical="top" wrapText="1" readingOrder="1"/>
    </xf>
    <xf numFmtId="0" fontId="12" fillId="0" borderId="45" xfId="1" applyNumberFormat="1" applyFont="1" applyFill="1" applyBorder="1" applyAlignment="1">
      <alignment vertical="top" wrapText="1"/>
    </xf>
    <xf numFmtId="0" fontId="12" fillId="0" borderId="53" xfId="1" applyNumberFormat="1" applyFont="1" applyFill="1" applyBorder="1" applyAlignment="1">
      <alignment vertical="top" wrapText="1"/>
    </xf>
    <xf numFmtId="0" fontId="12" fillId="0" borderId="50" xfId="1" applyNumberFormat="1" applyFont="1" applyFill="1" applyBorder="1" applyAlignment="1">
      <alignment vertical="top" wrapText="1"/>
    </xf>
    <xf numFmtId="0" fontId="25" fillId="0" borderId="46" xfId="1" applyNumberFormat="1" applyFont="1" applyFill="1" applyBorder="1" applyAlignment="1">
      <alignment vertical="top" wrapText="1" readingOrder="1"/>
    </xf>
    <xf numFmtId="0" fontId="12" fillId="0" borderId="55" xfId="1" applyNumberFormat="1" applyFont="1" applyFill="1" applyBorder="1" applyAlignment="1">
      <alignment vertical="top" wrapText="1"/>
    </xf>
    <xf numFmtId="0" fontId="25" fillId="0" borderId="46" xfId="1" applyNumberFormat="1" applyFont="1" applyFill="1" applyBorder="1" applyAlignment="1">
      <alignment horizontal="center" vertical="center" wrapText="1" readingOrder="1"/>
    </xf>
    <xf numFmtId="0" fontId="12" fillId="0" borderId="56" xfId="1" applyNumberFormat="1" applyFont="1" applyFill="1" applyBorder="1" applyAlignment="1">
      <alignment vertical="top" wrapText="1"/>
    </xf>
    <xf numFmtId="0" fontId="25" fillId="0" borderId="46" xfId="1" applyNumberFormat="1" applyFont="1" applyFill="1" applyBorder="1" applyAlignment="1">
      <alignment horizontal="right" vertical="center" wrapText="1" readingOrder="1"/>
    </xf>
    <xf numFmtId="0" fontId="24" fillId="0" borderId="46" xfId="1" applyNumberFormat="1" applyFont="1" applyFill="1" applyBorder="1" applyAlignment="1">
      <alignment horizontal="right" vertical="top" wrapText="1" readingOrder="1"/>
    </xf>
    <xf numFmtId="0" fontId="24" fillId="0" borderId="46" xfId="1" applyNumberFormat="1" applyFont="1" applyFill="1" applyBorder="1" applyAlignment="1">
      <alignment horizontal="right" vertical="center" wrapText="1" readingOrder="1"/>
    </xf>
    <xf numFmtId="0" fontId="12" fillId="0" borderId="47" xfId="1" applyNumberFormat="1" applyFont="1" applyFill="1" applyBorder="1" applyAlignment="1">
      <alignment vertical="top" wrapText="1"/>
    </xf>
    <xf numFmtId="0" fontId="12" fillId="0" borderId="48" xfId="1" applyNumberFormat="1" applyFont="1" applyFill="1" applyBorder="1" applyAlignment="1">
      <alignment vertical="top" wrapText="1"/>
    </xf>
    <xf numFmtId="0" fontId="24" fillId="2" borderId="46" xfId="1" applyNumberFormat="1" applyFont="1" applyFill="1" applyBorder="1" applyAlignment="1">
      <alignment horizontal="center" vertical="top" wrapText="1" readingOrder="1"/>
    </xf>
    <xf numFmtId="0" fontId="12" fillId="2" borderId="52" xfId="1" applyNumberFormat="1" applyFont="1" applyFill="1" applyBorder="1" applyAlignment="1">
      <alignment vertical="top" wrapText="1"/>
    </xf>
    <xf numFmtId="0" fontId="12" fillId="2" borderId="51" xfId="1" applyNumberFormat="1" applyFont="1" applyFill="1" applyBorder="1" applyAlignment="1">
      <alignment vertical="top" wrapText="1"/>
    </xf>
    <xf numFmtId="0" fontId="24" fillId="2" borderId="47" xfId="1" applyNumberFormat="1" applyFont="1" applyFill="1" applyBorder="1" applyAlignment="1">
      <alignment vertical="top" wrapText="1" readingOrder="1"/>
    </xf>
    <xf numFmtId="0" fontId="12" fillId="2" borderId="47" xfId="1" applyNumberFormat="1" applyFont="1" applyFill="1" applyBorder="1" applyAlignment="1">
      <alignment vertical="top" wrapText="1"/>
    </xf>
    <xf numFmtId="0" fontId="11" fillId="0" borderId="0" xfId="1" applyNumberFormat="1" applyFont="1" applyFill="1" applyBorder="1" applyAlignment="1">
      <alignment horizontal="left" vertical="top" wrapText="1" readingOrder="1"/>
    </xf>
    <xf numFmtId="0" fontId="14" fillId="4" borderId="0" xfId="1" applyNumberFormat="1" applyFont="1" applyFill="1" applyBorder="1" applyAlignment="1">
      <alignment horizontal="center" vertical="center" wrapText="1" readingOrder="1"/>
    </xf>
    <xf numFmtId="0" fontId="12" fillId="5" borderId="0" xfId="1" applyNumberFormat="1" applyFont="1" applyFill="1" applyBorder="1" applyAlignment="1">
      <alignment vertical="top" wrapText="1"/>
    </xf>
    <xf numFmtId="0" fontId="19" fillId="4" borderId="0" xfId="1" applyNumberFormat="1" applyFont="1" applyFill="1" applyBorder="1" applyAlignment="1">
      <alignment horizontal="center" vertical="center" wrapText="1" readingOrder="1"/>
    </xf>
    <xf numFmtId="0" fontId="12" fillId="2" borderId="49" xfId="1" applyNumberFormat="1" applyFont="1" applyFill="1" applyBorder="1" applyAlignment="1">
      <alignment vertical="top" wrapText="1"/>
    </xf>
    <xf numFmtId="0" fontId="24" fillId="2" borderId="44" xfId="1" applyNumberFormat="1" applyFont="1" applyFill="1" applyBorder="1" applyAlignment="1">
      <alignment vertical="top" wrapText="1" readingOrder="1"/>
    </xf>
    <xf numFmtId="0" fontId="37" fillId="0" borderId="0" xfId="0" applyFont="1" applyFill="1" applyBorder="1" applyAlignment="1">
      <alignment horizontal="center"/>
    </xf>
    <xf numFmtId="0" fontId="37" fillId="0" borderId="0" xfId="0" applyFont="1" applyFill="1" applyBorder="1"/>
  </cellXfs>
  <cellStyles count="3">
    <cellStyle name="Normal" xfId="1"/>
    <cellStyle name="เครื่องหมายจุลภาค" xfId="2" builtinId="3"/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CDCDC"/>
      <rgbColor rgb="00D3D3D3"/>
      <rgbColor rgb="00A9A9A9"/>
      <rgbColor rgb="0000008B"/>
      <rgbColor rgb="00006400"/>
      <rgbColor rgb="00FF0000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714375</xdr:colOff>
      <xdr:row>64</xdr:row>
      <xdr:rowOff>0</xdr:rowOff>
    </xdr:from>
    <xdr:to>
      <xdr:col>2</xdr:col>
      <xdr:colOff>190500</xdr:colOff>
      <xdr:row>68</xdr:row>
      <xdr:rowOff>171450</xdr:rowOff>
    </xdr:to>
    <xdr:sp macro="" textlink="">
      <xdr:nvSpPr>
        <xdr:cNvPr id="2" name="TextBox 1"/>
        <xdr:cNvSpPr txBox="1"/>
      </xdr:nvSpPr>
      <xdr:spPr>
        <a:xfrm>
          <a:off x="714375" y="11811000"/>
          <a:ext cx="2009775" cy="89535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r>
            <a:rPr lang="th-TH" sz="1100">
              <a:latin typeface="Microsoft Sans Serif" pitchFamily="34" charset="0"/>
              <a:cs typeface="Microsoft Sans Serif" pitchFamily="34" charset="0"/>
            </a:rPr>
            <a:t>            .............................................</a:t>
          </a:r>
        </a:p>
        <a:p>
          <a:pPr algn="ctr"/>
          <a:r>
            <a:rPr lang="th-TH" sz="1100">
              <a:latin typeface="Microsoft Sans Serif" pitchFamily="34" charset="0"/>
              <a:cs typeface="Microsoft Sans Serif" pitchFamily="34" charset="0"/>
            </a:rPr>
            <a:t>  (นางอิษยา  บุญเหลือ</a:t>
          </a:r>
        </a:p>
        <a:p>
          <a:pPr algn="ctr"/>
          <a:r>
            <a:rPr lang="th-TH" sz="1100">
              <a:latin typeface="Microsoft Sans Serif" pitchFamily="34" charset="0"/>
              <a:cs typeface="Microsoft Sans Serif" pitchFamily="34" charset="0"/>
            </a:rPr>
            <a:t> ผู้อำนวยการกองคลัง</a:t>
          </a:r>
        </a:p>
      </xdr:txBody>
    </xdr:sp>
    <xdr:clientData/>
  </xdr:twoCellAnchor>
  <xdr:twoCellAnchor>
    <xdr:from>
      <xdr:col>2</xdr:col>
      <xdr:colOff>1038225</xdr:colOff>
      <xdr:row>64</xdr:row>
      <xdr:rowOff>152400</xdr:rowOff>
    </xdr:from>
    <xdr:to>
      <xdr:col>4</xdr:col>
      <xdr:colOff>1323975</xdr:colOff>
      <xdr:row>69</xdr:row>
      <xdr:rowOff>123825</xdr:rowOff>
    </xdr:to>
    <xdr:sp macro="" textlink="">
      <xdr:nvSpPr>
        <xdr:cNvPr id="3" name="TextBox 2"/>
        <xdr:cNvSpPr txBox="1"/>
      </xdr:nvSpPr>
      <xdr:spPr>
        <a:xfrm>
          <a:off x="3571875" y="11963400"/>
          <a:ext cx="2600325" cy="8763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th-TH" sz="1100">
              <a:latin typeface="Microsoft Sans Serif" pitchFamily="34" charset="0"/>
              <a:cs typeface="Microsoft Sans Serif" pitchFamily="34" charset="0"/>
            </a:rPr>
            <a:t>             .............................................</a:t>
          </a:r>
        </a:p>
        <a:p>
          <a:pPr algn="ctr"/>
          <a:r>
            <a:rPr lang="th-TH" sz="1100">
              <a:latin typeface="Microsoft Sans Serif" pitchFamily="34" charset="0"/>
              <a:cs typeface="Microsoft Sans Serif" pitchFamily="34" charset="0"/>
            </a:rPr>
            <a:t>           (นางสุมิตรา  รักบำรุง)</a:t>
          </a:r>
        </a:p>
        <a:p>
          <a:pPr algn="ctr"/>
          <a:r>
            <a:rPr lang="th-TH" sz="1100">
              <a:latin typeface="Microsoft Sans Serif" pitchFamily="34" charset="0"/>
              <a:cs typeface="Microsoft Sans Serif" pitchFamily="34" charset="0"/>
            </a:rPr>
            <a:t>           ปลัดองค์การบริหารส่วนตำบลฉลอง</a:t>
          </a:r>
        </a:p>
      </xdr:txBody>
    </xdr:sp>
    <xdr:clientData/>
  </xdr:twoCellAnchor>
  <xdr:twoCellAnchor>
    <xdr:from>
      <xdr:col>4</xdr:col>
      <xdr:colOff>2562225</xdr:colOff>
      <xdr:row>64</xdr:row>
      <xdr:rowOff>133350</xdr:rowOff>
    </xdr:from>
    <xdr:to>
      <xdr:col>6</xdr:col>
      <xdr:colOff>619125</xdr:colOff>
      <xdr:row>68</xdr:row>
      <xdr:rowOff>47625</xdr:rowOff>
    </xdr:to>
    <xdr:sp macro="" textlink="">
      <xdr:nvSpPr>
        <xdr:cNvPr id="4" name="TextBox 3"/>
        <xdr:cNvSpPr txBox="1"/>
      </xdr:nvSpPr>
      <xdr:spPr>
        <a:xfrm>
          <a:off x="7410450" y="11944350"/>
          <a:ext cx="2190750" cy="63817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>
              <a:latin typeface="Microsoft Sans Serif" pitchFamily="34" charset="0"/>
              <a:cs typeface="Microsoft Sans Serif" pitchFamily="34" charset="0"/>
            </a:rPr>
            <a:t>  </a:t>
          </a:r>
          <a:r>
            <a:rPr lang="th-TH" sz="1100">
              <a:latin typeface="Microsoft Sans Serif" pitchFamily="34" charset="0"/>
              <a:cs typeface="Microsoft Sans Serif" pitchFamily="34" charset="0"/>
            </a:rPr>
            <a:t>  </a:t>
          </a:r>
          <a:r>
            <a:rPr lang="en-US" sz="1100">
              <a:latin typeface="Microsoft Sans Serif" pitchFamily="34" charset="0"/>
              <a:cs typeface="Microsoft Sans Serif" pitchFamily="34" charset="0"/>
            </a:rPr>
            <a:t>  </a:t>
          </a:r>
          <a:r>
            <a:rPr lang="th-TH" sz="1100">
              <a:latin typeface="Microsoft Sans Serif" pitchFamily="34" charset="0"/>
              <a:cs typeface="Microsoft Sans Serif" pitchFamily="34" charset="0"/>
            </a:rPr>
            <a:t>.............................................</a:t>
          </a:r>
        </a:p>
        <a:p>
          <a:pPr algn="ctr"/>
          <a:r>
            <a:rPr lang="th-TH" sz="1100">
              <a:latin typeface="Microsoft Sans Serif" pitchFamily="34" charset="0"/>
              <a:cs typeface="Microsoft Sans Serif" pitchFamily="34" charset="0"/>
            </a:rPr>
            <a:t>  (นายสุนทร</a:t>
          </a:r>
          <a:r>
            <a:rPr lang="th-TH" sz="1100" baseline="0">
              <a:latin typeface="Microsoft Sans Serif" pitchFamily="34" charset="0"/>
              <a:cs typeface="Microsoft Sans Serif" pitchFamily="34" charset="0"/>
            </a:rPr>
            <a:t>  ใจห้าว)</a:t>
          </a:r>
          <a:endParaRPr lang="th-TH" sz="1100">
            <a:latin typeface="Microsoft Sans Serif" pitchFamily="34" charset="0"/>
            <a:cs typeface="Microsoft Sans Serif" pitchFamily="34" charset="0"/>
          </a:endParaRPr>
        </a:p>
        <a:p>
          <a:pPr algn="ctr"/>
          <a:r>
            <a:rPr lang="th-TH" sz="1100">
              <a:latin typeface="Microsoft Sans Serif" pitchFamily="34" charset="0"/>
              <a:cs typeface="Microsoft Sans Serif" pitchFamily="34" charset="0"/>
            </a:rPr>
            <a:t>นายกองค์การบริหารส่วนตำบลฉลอง</a:t>
          </a:r>
        </a:p>
      </xdr:txBody>
    </xdr:sp>
    <xdr:clientData/>
  </xdr:twoCellAnchor>
  <xdr:twoCellAnchor>
    <xdr:from>
      <xdr:col>4</xdr:col>
      <xdr:colOff>2686050</xdr:colOff>
      <xdr:row>69</xdr:row>
      <xdr:rowOff>19050</xdr:rowOff>
    </xdr:from>
    <xdr:to>
      <xdr:col>6</xdr:col>
      <xdr:colOff>723900</xdr:colOff>
      <xdr:row>74</xdr:row>
      <xdr:rowOff>76200</xdr:rowOff>
    </xdr:to>
    <xdr:sp macro="" textlink="">
      <xdr:nvSpPr>
        <xdr:cNvPr id="5" name="TextBox 4"/>
        <xdr:cNvSpPr txBox="1"/>
      </xdr:nvSpPr>
      <xdr:spPr>
        <a:xfrm>
          <a:off x="7534275" y="12734925"/>
          <a:ext cx="2171700" cy="96202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r>
            <a:rPr lang="th-TH" sz="1100">
              <a:latin typeface="Microsoft Sans Serif" pitchFamily="34" charset="0"/>
              <a:cs typeface="Microsoft Sans Serif" pitchFamily="34" charset="0"/>
            </a:rPr>
            <a:t>                                                                                                .............................................</a:t>
          </a:r>
        </a:p>
        <a:p>
          <a:pPr algn="ctr"/>
          <a:r>
            <a:rPr lang="th-TH" sz="1100">
              <a:latin typeface="Microsoft Sans Serif" pitchFamily="34" charset="0"/>
              <a:cs typeface="Microsoft Sans Serif" pitchFamily="34" charset="0"/>
            </a:rPr>
            <a:t>(นางสาววัลภา</a:t>
          </a:r>
          <a:r>
            <a:rPr lang="th-TH" sz="1100" baseline="0">
              <a:latin typeface="Microsoft Sans Serif" pitchFamily="34" charset="0"/>
              <a:cs typeface="Microsoft Sans Serif" pitchFamily="34" charset="0"/>
            </a:rPr>
            <a:t>  ธรรมธวัช)</a:t>
          </a:r>
          <a:endParaRPr lang="th-TH" sz="1100">
            <a:latin typeface="Microsoft Sans Serif" pitchFamily="34" charset="0"/>
            <a:cs typeface="Microsoft Sans Serif" pitchFamily="34" charset="0"/>
          </a:endParaRPr>
        </a:p>
        <a:p>
          <a:pPr algn="ctr"/>
          <a:r>
            <a:rPr lang="th-TH" sz="1100">
              <a:latin typeface="Microsoft Sans Serif" pitchFamily="34" charset="0"/>
              <a:cs typeface="Microsoft Sans Serif" pitchFamily="34" charset="0"/>
            </a:rPr>
            <a:t>นักวิชาการเงินและบัญชีชำนาญการ</a:t>
          </a:r>
        </a:p>
        <a:p>
          <a:pPr algn="ctr"/>
          <a:r>
            <a:rPr lang="th-TH" sz="1100">
              <a:latin typeface="Microsoft Sans Serif" pitchFamily="34" charset="0"/>
              <a:cs typeface="Microsoft Sans Serif" pitchFamily="34" charset="0"/>
            </a:rPr>
            <a:t>ผู้จัดทำ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G64"/>
  <sheetViews>
    <sheetView showGridLines="0" workbookViewId="0">
      <pane ySplit="4" topLeftCell="A50" activePane="bottomLeft" state="frozen"/>
      <selection pane="bottomLeft" activeCell="D72" sqref="D72"/>
    </sheetView>
  </sheetViews>
  <sheetFormatPr defaultRowHeight="14.25"/>
  <cols>
    <col min="1" max="3" width="16.625" style="54" customWidth="1"/>
    <col min="4" max="4" width="13.75" style="54" customWidth="1"/>
    <col min="5" max="5" width="42.625" style="54" customWidth="1"/>
    <col min="6" max="6" width="11.625" style="54" customWidth="1"/>
    <col min="7" max="7" width="16.625" style="54" customWidth="1"/>
    <col min="8" max="16384" width="9" style="54"/>
  </cols>
  <sheetData>
    <row r="2" spans="1:7">
      <c r="A2" s="153" t="s">
        <v>0</v>
      </c>
      <c r="B2" s="153"/>
      <c r="C2" s="153"/>
      <c r="D2" s="153"/>
      <c r="E2" s="153"/>
      <c r="F2" s="153"/>
      <c r="G2" s="153"/>
    </row>
    <row r="3" spans="1:7" ht="21.2" customHeight="1">
      <c r="A3" s="153" t="s">
        <v>402</v>
      </c>
      <c r="B3" s="153"/>
      <c r="C3" s="153"/>
      <c r="D3" s="153"/>
      <c r="E3" s="153"/>
      <c r="F3" s="153"/>
      <c r="G3" s="153"/>
    </row>
    <row r="4" spans="1:7" ht="21.2" customHeight="1">
      <c r="A4" s="153" t="s">
        <v>403</v>
      </c>
      <c r="B4" s="153"/>
      <c r="C4" s="153"/>
      <c r="D4" s="153"/>
      <c r="E4" s="153"/>
      <c r="F4" s="153"/>
      <c r="G4" s="153"/>
    </row>
    <row r="5" spans="1:7" ht="21.2" customHeight="1">
      <c r="A5" s="105"/>
      <c r="B5" s="105"/>
      <c r="C5" s="105"/>
      <c r="D5" s="105"/>
      <c r="E5" s="105"/>
      <c r="F5" s="105"/>
      <c r="G5" s="105"/>
    </row>
    <row r="6" spans="1:7" ht="14.25" customHeight="1">
      <c r="A6" s="155" t="s">
        <v>1</v>
      </c>
      <c r="B6" s="156"/>
      <c r="C6" s="156"/>
      <c r="D6" s="157"/>
      <c r="E6" s="56" t="s">
        <v>2</v>
      </c>
      <c r="F6" s="56" t="s">
        <v>3</v>
      </c>
      <c r="G6" s="56" t="s">
        <v>4</v>
      </c>
    </row>
    <row r="7" spans="1:7" ht="25.5" customHeight="1">
      <c r="A7" s="57" t="s">
        <v>5</v>
      </c>
      <c r="B7" s="99" t="s">
        <v>6</v>
      </c>
      <c r="C7" s="57" t="s">
        <v>7</v>
      </c>
      <c r="D7" s="57" t="s">
        <v>8</v>
      </c>
      <c r="E7" s="58" t="s">
        <v>9</v>
      </c>
      <c r="F7" s="58" t="s">
        <v>9</v>
      </c>
      <c r="G7" s="58" t="s">
        <v>10</v>
      </c>
    </row>
    <row r="8" spans="1:7" ht="14.25" customHeight="1">
      <c r="A8" s="93" t="s">
        <v>9</v>
      </c>
      <c r="B8" s="100" t="s">
        <v>9</v>
      </c>
      <c r="C8" s="59" t="s">
        <v>9</v>
      </c>
      <c r="D8" s="60">
        <v>29165197.809999999</v>
      </c>
      <c r="E8" s="61" t="s">
        <v>11</v>
      </c>
      <c r="F8" s="93" t="s">
        <v>9</v>
      </c>
      <c r="G8" s="59" t="s">
        <v>303</v>
      </c>
    </row>
    <row r="9" spans="1:7">
      <c r="A9" s="62" t="s">
        <v>9</v>
      </c>
      <c r="B9" s="70" t="s">
        <v>9</v>
      </c>
      <c r="C9" s="62" t="s">
        <v>9</v>
      </c>
      <c r="D9" s="62" t="s">
        <v>9</v>
      </c>
      <c r="E9" s="63" t="s">
        <v>295</v>
      </c>
      <c r="F9" s="94"/>
      <c r="G9" s="62" t="s">
        <v>9</v>
      </c>
    </row>
    <row r="10" spans="1:7" ht="14.25" customHeight="1">
      <c r="A10" s="59" t="s">
        <v>12</v>
      </c>
      <c r="B10" s="100" t="s">
        <v>13</v>
      </c>
      <c r="C10" s="59" t="s">
        <v>12</v>
      </c>
      <c r="D10" s="59" t="s">
        <v>311</v>
      </c>
      <c r="E10" s="64" t="s">
        <v>14</v>
      </c>
      <c r="F10" s="95">
        <v>411000</v>
      </c>
      <c r="G10" s="59" t="s">
        <v>312</v>
      </c>
    </row>
    <row r="11" spans="1:7" ht="14.25" customHeight="1">
      <c r="A11" s="59" t="s">
        <v>15</v>
      </c>
      <c r="B11" s="100" t="s">
        <v>13</v>
      </c>
      <c r="C11" s="59" t="s">
        <v>15</v>
      </c>
      <c r="D11" s="59" t="s">
        <v>313</v>
      </c>
      <c r="E11" s="64" t="s">
        <v>16</v>
      </c>
      <c r="F11" s="95">
        <v>412000</v>
      </c>
      <c r="G11" s="59" t="s">
        <v>314</v>
      </c>
    </row>
    <row r="12" spans="1:7" ht="14.25" customHeight="1">
      <c r="A12" s="59" t="s">
        <v>17</v>
      </c>
      <c r="B12" s="100" t="s">
        <v>13</v>
      </c>
      <c r="C12" s="59" t="s">
        <v>17</v>
      </c>
      <c r="D12" s="59" t="s">
        <v>18</v>
      </c>
      <c r="E12" s="64" t="s">
        <v>19</v>
      </c>
      <c r="F12" s="95">
        <v>413000</v>
      </c>
      <c r="G12" s="59" t="s">
        <v>13</v>
      </c>
    </row>
    <row r="13" spans="1:7" ht="14.25" customHeight="1">
      <c r="A13" s="59" t="s">
        <v>20</v>
      </c>
      <c r="B13" s="100" t="s">
        <v>13</v>
      </c>
      <c r="C13" s="59" t="s">
        <v>20</v>
      </c>
      <c r="D13" s="59" t="s">
        <v>315</v>
      </c>
      <c r="E13" s="64" t="s">
        <v>21</v>
      </c>
      <c r="F13" s="95">
        <v>415000</v>
      </c>
      <c r="G13" s="59" t="s">
        <v>316</v>
      </c>
    </row>
    <row r="14" spans="1:7" ht="14.25" customHeight="1">
      <c r="A14" s="59" t="s">
        <v>22</v>
      </c>
      <c r="B14" s="100" t="s">
        <v>13</v>
      </c>
      <c r="C14" s="59" t="s">
        <v>22</v>
      </c>
      <c r="D14" s="59" t="s">
        <v>317</v>
      </c>
      <c r="E14" s="64" t="s">
        <v>23</v>
      </c>
      <c r="F14" s="95">
        <v>421000</v>
      </c>
      <c r="G14" s="59" t="s">
        <v>318</v>
      </c>
    </row>
    <row r="15" spans="1:7" ht="14.25" customHeight="1">
      <c r="A15" s="59" t="s">
        <v>24</v>
      </c>
      <c r="B15" s="100" t="s">
        <v>13</v>
      </c>
      <c r="C15" s="59" t="s">
        <v>24</v>
      </c>
      <c r="D15" s="59" t="s">
        <v>296</v>
      </c>
      <c r="E15" s="64" t="s">
        <v>25</v>
      </c>
      <c r="F15" s="95">
        <v>431000</v>
      </c>
      <c r="G15" s="59" t="s">
        <v>13</v>
      </c>
    </row>
    <row r="16" spans="1:7" ht="14.25" customHeight="1">
      <c r="A16" s="62" t="s">
        <v>26</v>
      </c>
      <c r="B16" s="70" t="s">
        <v>13</v>
      </c>
      <c r="C16" s="62" t="s">
        <v>26</v>
      </c>
      <c r="D16" s="62" t="s">
        <v>319</v>
      </c>
      <c r="E16" s="65" t="s">
        <v>27</v>
      </c>
      <c r="F16" s="96" t="s">
        <v>28</v>
      </c>
      <c r="G16" s="62" t="s">
        <v>320</v>
      </c>
    </row>
    <row r="17" spans="1:7" ht="14.25" customHeight="1">
      <c r="A17" s="59" t="s">
        <v>13</v>
      </c>
      <c r="B17" s="100" t="s">
        <v>29</v>
      </c>
      <c r="C17" s="59" t="s">
        <v>29</v>
      </c>
      <c r="D17" s="59" t="s">
        <v>29</v>
      </c>
      <c r="E17" s="64" t="s">
        <v>30</v>
      </c>
      <c r="F17" s="95">
        <v>440000</v>
      </c>
      <c r="G17" s="59" t="s">
        <v>29</v>
      </c>
    </row>
    <row r="18" spans="1:7" ht="14.25" customHeight="1">
      <c r="A18" s="62" t="s">
        <v>26</v>
      </c>
      <c r="B18" s="70" t="s">
        <v>29</v>
      </c>
      <c r="C18" s="62" t="s">
        <v>31</v>
      </c>
      <c r="D18" s="62" t="s">
        <v>321</v>
      </c>
      <c r="E18" s="65" t="s">
        <v>27</v>
      </c>
      <c r="F18" s="96" t="s">
        <v>28</v>
      </c>
      <c r="G18" s="62" t="s">
        <v>322</v>
      </c>
    </row>
    <row r="19" spans="1:7" ht="14.25" customHeight="1">
      <c r="A19" s="59" t="s">
        <v>13</v>
      </c>
      <c r="B19" s="100" t="s">
        <v>13</v>
      </c>
      <c r="C19" s="59" t="s">
        <v>13</v>
      </c>
      <c r="D19" s="59" t="s">
        <v>32</v>
      </c>
      <c r="E19" s="64" t="s">
        <v>33</v>
      </c>
      <c r="F19" s="95">
        <v>113100</v>
      </c>
      <c r="G19" s="59" t="s">
        <v>13</v>
      </c>
    </row>
    <row r="20" spans="1:7" ht="14.25" customHeight="1">
      <c r="A20" s="59" t="s">
        <v>13</v>
      </c>
      <c r="B20" s="100" t="s">
        <v>13</v>
      </c>
      <c r="C20" s="59" t="s">
        <v>13</v>
      </c>
      <c r="D20" s="59" t="s">
        <v>297</v>
      </c>
      <c r="E20" s="64" t="s">
        <v>34</v>
      </c>
      <c r="F20" s="95">
        <v>113500</v>
      </c>
      <c r="G20" s="59" t="s">
        <v>13</v>
      </c>
    </row>
    <row r="21" spans="1:7" ht="14.25" customHeight="1">
      <c r="A21" s="59" t="s">
        <v>13</v>
      </c>
      <c r="B21" s="100" t="s">
        <v>13</v>
      </c>
      <c r="C21" s="59" t="s">
        <v>13</v>
      </c>
      <c r="D21" s="59" t="s">
        <v>323</v>
      </c>
      <c r="E21" s="64" t="s">
        <v>35</v>
      </c>
      <c r="F21" s="95">
        <v>215001</v>
      </c>
      <c r="G21" s="59" t="s">
        <v>324</v>
      </c>
    </row>
    <row r="22" spans="1:7" ht="14.25" customHeight="1">
      <c r="A22" s="59" t="s">
        <v>13</v>
      </c>
      <c r="B22" s="100" t="s">
        <v>13</v>
      </c>
      <c r="C22" s="59" t="s">
        <v>13</v>
      </c>
      <c r="D22" s="59" t="s">
        <v>325</v>
      </c>
      <c r="E22" s="64" t="s">
        <v>36</v>
      </c>
      <c r="F22" s="95">
        <v>215005</v>
      </c>
      <c r="G22" s="59" t="s">
        <v>326</v>
      </c>
    </row>
    <row r="23" spans="1:7" ht="14.25" customHeight="1">
      <c r="A23" s="59" t="s">
        <v>13</v>
      </c>
      <c r="B23" s="100" t="s">
        <v>13</v>
      </c>
      <c r="C23" s="59" t="s">
        <v>13</v>
      </c>
      <c r="D23" s="59" t="s">
        <v>327</v>
      </c>
      <c r="E23" s="64" t="s">
        <v>37</v>
      </c>
      <c r="F23" s="95">
        <v>215008</v>
      </c>
      <c r="G23" s="59" t="s">
        <v>328</v>
      </c>
    </row>
    <row r="24" spans="1:7" ht="14.25" customHeight="1">
      <c r="A24" s="59" t="s">
        <v>13</v>
      </c>
      <c r="B24" s="100" t="s">
        <v>13</v>
      </c>
      <c r="C24" s="59" t="s">
        <v>13</v>
      </c>
      <c r="D24" s="59" t="s">
        <v>329</v>
      </c>
      <c r="E24" s="64" t="s">
        <v>38</v>
      </c>
      <c r="F24" s="95">
        <v>215013</v>
      </c>
      <c r="G24" s="59" t="s">
        <v>39</v>
      </c>
    </row>
    <row r="25" spans="1:7" ht="14.25" customHeight="1">
      <c r="A25" s="59" t="s">
        <v>13</v>
      </c>
      <c r="B25" s="100" t="s">
        <v>13</v>
      </c>
      <c r="C25" s="59" t="s">
        <v>13</v>
      </c>
      <c r="D25" s="59" t="s">
        <v>300</v>
      </c>
      <c r="E25" s="64" t="s">
        <v>41</v>
      </c>
      <c r="F25" s="95">
        <v>215016</v>
      </c>
      <c r="G25" s="59" t="s">
        <v>13</v>
      </c>
    </row>
    <row r="26" spans="1:7" ht="14.25" customHeight="1">
      <c r="A26" s="59" t="s">
        <v>13</v>
      </c>
      <c r="B26" s="100" t="s">
        <v>13</v>
      </c>
      <c r="C26" s="59" t="s">
        <v>13</v>
      </c>
      <c r="D26" s="59" t="s">
        <v>330</v>
      </c>
      <c r="E26" s="64" t="s">
        <v>40</v>
      </c>
      <c r="F26" s="95">
        <v>215999</v>
      </c>
      <c r="G26" s="59" t="s">
        <v>331</v>
      </c>
    </row>
    <row r="27" spans="1:7" ht="14.25" customHeight="1">
      <c r="A27" s="59" t="s">
        <v>13</v>
      </c>
      <c r="B27" s="100" t="s">
        <v>13</v>
      </c>
      <c r="C27" s="59" t="s">
        <v>13</v>
      </c>
      <c r="D27" s="59" t="s">
        <v>332</v>
      </c>
      <c r="E27" s="64" t="s">
        <v>42</v>
      </c>
      <c r="F27" s="95">
        <v>215999</v>
      </c>
      <c r="G27" s="59" t="s">
        <v>333</v>
      </c>
    </row>
    <row r="28" spans="1:7" ht="14.25" customHeight="1">
      <c r="A28" s="59" t="s">
        <v>13</v>
      </c>
      <c r="B28" s="100" t="s">
        <v>13</v>
      </c>
      <c r="C28" s="59" t="s">
        <v>13</v>
      </c>
      <c r="D28" s="59" t="s">
        <v>301</v>
      </c>
      <c r="E28" s="64" t="s">
        <v>43</v>
      </c>
      <c r="F28" s="95">
        <v>310000</v>
      </c>
      <c r="G28" s="59" t="s">
        <v>13</v>
      </c>
    </row>
    <row r="29" spans="1:7" ht="14.25" customHeight="1">
      <c r="A29" s="62" t="s">
        <v>13</v>
      </c>
      <c r="B29" s="70" t="s">
        <v>13</v>
      </c>
      <c r="C29" s="62" t="s">
        <v>13</v>
      </c>
      <c r="D29" s="62" t="s">
        <v>334</v>
      </c>
      <c r="E29" s="65" t="s">
        <v>27</v>
      </c>
      <c r="F29" s="96" t="s">
        <v>28</v>
      </c>
      <c r="G29" s="62" t="s">
        <v>335</v>
      </c>
    </row>
    <row r="30" spans="1:7" ht="15" customHeight="1" thickBot="1">
      <c r="A30" s="66" t="s">
        <v>26</v>
      </c>
      <c r="B30" s="101" t="s">
        <v>29</v>
      </c>
      <c r="C30" s="66" t="s">
        <v>31</v>
      </c>
      <c r="D30" s="66" t="s">
        <v>336</v>
      </c>
      <c r="E30" s="67" t="s">
        <v>44</v>
      </c>
      <c r="F30" s="97" t="s">
        <v>28</v>
      </c>
      <c r="G30" s="66" t="s">
        <v>337</v>
      </c>
    </row>
    <row r="31" spans="1:7" ht="15" thickTop="1">
      <c r="A31" s="62" t="s">
        <v>9</v>
      </c>
      <c r="B31" s="102" t="s">
        <v>9</v>
      </c>
      <c r="C31" s="62" t="s">
        <v>9</v>
      </c>
      <c r="D31" s="62" t="s">
        <v>9</v>
      </c>
      <c r="E31" s="63" t="s">
        <v>302</v>
      </c>
      <c r="F31" s="94"/>
      <c r="G31" s="62" t="s">
        <v>9</v>
      </c>
    </row>
    <row r="32" spans="1:7" ht="14.25" customHeight="1">
      <c r="A32" s="59" t="s">
        <v>45</v>
      </c>
      <c r="B32" s="100" t="s">
        <v>13</v>
      </c>
      <c r="C32" s="59" t="s">
        <v>45</v>
      </c>
      <c r="D32" s="59" t="s">
        <v>338</v>
      </c>
      <c r="E32" s="64" t="s">
        <v>46</v>
      </c>
      <c r="F32" s="95">
        <v>511000</v>
      </c>
      <c r="G32" s="59" t="s">
        <v>339</v>
      </c>
    </row>
    <row r="33" spans="1:7" ht="14.25" customHeight="1">
      <c r="A33" s="59" t="s">
        <v>47</v>
      </c>
      <c r="B33" s="100" t="s">
        <v>13</v>
      </c>
      <c r="C33" s="59" t="s">
        <v>47</v>
      </c>
      <c r="D33" s="59" t="s">
        <v>340</v>
      </c>
      <c r="E33" s="64" t="s">
        <v>48</v>
      </c>
      <c r="F33" s="95">
        <v>521000</v>
      </c>
      <c r="G33" s="59" t="s">
        <v>49</v>
      </c>
    </row>
    <row r="34" spans="1:7" ht="14.25" customHeight="1">
      <c r="A34" s="59" t="s">
        <v>50</v>
      </c>
      <c r="B34" s="100" t="s">
        <v>13</v>
      </c>
      <c r="C34" s="59" t="s">
        <v>50</v>
      </c>
      <c r="D34" s="59" t="s">
        <v>341</v>
      </c>
      <c r="E34" s="64" t="s">
        <v>51</v>
      </c>
      <c r="F34" s="95">
        <v>522000</v>
      </c>
      <c r="G34" s="59" t="s">
        <v>342</v>
      </c>
    </row>
    <row r="35" spans="1:7" ht="14.25" customHeight="1">
      <c r="A35" s="59" t="s">
        <v>52</v>
      </c>
      <c r="B35" s="100" t="s">
        <v>13</v>
      </c>
      <c r="C35" s="59" t="s">
        <v>52</v>
      </c>
      <c r="D35" s="59" t="s">
        <v>343</v>
      </c>
      <c r="E35" s="64" t="s">
        <v>53</v>
      </c>
      <c r="F35" s="95">
        <v>531000</v>
      </c>
      <c r="G35" s="59" t="s">
        <v>344</v>
      </c>
    </row>
    <row r="36" spans="1:7" ht="14.25" customHeight="1">
      <c r="A36" s="59" t="s">
        <v>54</v>
      </c>
      <c r="B36" s="100" t="s">
        <v>13</v>
      </c>
      <c r="C36" s="59" t="s">
        <v>54</v>
      </c>
      <c r="D36" s="59" t="s">
        <v>345</v>
      </c>
      <c r="E36" s="64" t="s">
        <v>55</v>
      </c>
      <c r="F36" s="95">
        <v>532000</v>
      </c>
      <c r="G36" s="59" t="s">
        <v>346</v>
      </c>
    </row>
    <row r="37" spans="1:7" ht="14.25" customHeight="1">
      <c r="A37" s="59" t="s">
        <v>56</v>
      </c>
      <c r="B37" s="100" t="s">
        <v>13</v>
      </c>
      <c r="C37" s="59" t="s">
        <v>56</v>
      </c>
      <c r="D37" s="59" t="s">
        <v>347</v>
      </c>
      <c r="E37" s="64" t="s">
        <v>57</v>
      </c>
      <c r="F37" s="95">
        <v>533000</v>
      </c>
      <c r="G37" s="59" t="s">
        <v>348</v>
      </c>
    </row>
    <row r="38" spans="1:7" ht="14.25" customHeight="1">
      <c r="A38" s="59" t="s">
        <v>58</v>
      </c>
      <c r="B38" s="100" t="s">
        <v>13</v>
      </c>
      <c r="C38" s="59" t="s">
        <v>58</v>
      </c>
      <c r="D38" s="59" t="s">
        <v>349</v>
      </c>
      <c r="E38" s="64" t="s">
        <v>59</v>
      </c>
      <c r="F38" s="95">
        <v>534000</v>
      </c>
      <c r="G38" s="59" t="s">
        <v>350</v>
      </c>
    </row>
    <row r="39" spans="1:7" ht="14.25" customHeight="1">
      <c r="A39" s="59" t="s">
        <v>351</v>
      </c>
      <c r="B39" s="100" t="s">
        <v>13</v>
      </c>
      <c r="C39" s="59" t="s">
        <v>351</v>
      </c>
      <c r="D39" s="59" t="s">
        <v>352</v>
      </c>
      <c r="E39" s="64" t="s">
        <v>60</v>
      </c>
      <c r="F39" s="95">
        <v>541000</v>
      </c>
      <c r="G39" s="59" t="s">
        <v>353</v>
      </c>
    </row>
    <row r="40" spans="1:7" ht="14.25" customHeight="1">
      <c r="A40" s="59" t="s">
        <v>61</v>
      </c>
      <c r="B40" s="100" t="s">
        <v>29</v>
      </c>
      <c r="C40" s="59" t="s">
        <v>62</v>
      </c>
      <c r="D40" s="59" t="s">
        <v>13</v>
      </c>
      <c r="E40" s="64" t="s">
        <v>63</v>
      </c>
      <c r="F40" s="95">
        <v>542000</v>
      </c>
      <c r="G40" s="59" t="s">
        <v>13</v>
      </c>
    </row>
    <row r="41" spans="1:7" ht="14.25" customHeight="1">
      <c r="A41" s="59" t="s">
        <v>64</v>
      </c>
      <c r="B41" s="100" t="s">
        <v>13</v>
      </c>
      <c r="C41" s="59" t="s">
        <v>64</v>
      </c>
      <c r="D41" s="59" t="s">
        <v>13</v>
      </c>
      <c r="E41" s="64" t="s">
        <v>65</v>
      </c>
      <c r="F41" s="95">
        <v>551000</v>
      </c>
      <c r="G41" s="59" t="s">
        <v>13</v>
      </c>
    </row>
    <row r="42" spans="1:7" ht="14.25" customHeight="1">
      <c r="A42" s="59" t="s">
        <v>354</v>
      </c>
      <c r="B42" s="100" t="s">
        <v>13</v>
      </c>
      <c r="C42" s="59" t="s">
        <v>354</v>
      </c>
      <c r="D42" s="59" t="s">
        <v>355</v>
      </c>
      <c r="E42" s="64" t="s">
        <v>66</v>
      </c>
      <c r="F42" s="95">
        <v>561000</v>
      </c>
      <c r="G42" s="59" t="s">
        <v>356</v>
      </c>
    </row>
    <row r="43" spans="1:7" ht="14.25" customHeight="1">
      <c r="A43" s="62" t="s">
        <v>26</v>
      </c>
      <c r="B43" s="70" t="s">
        <v>29</v>
      </c>
      <c r="C43" s="62" t="s">
        <v>31</v>
      </c>
      <c r="D43" s="62" t="s">
        <v>357</v>
      </c>
      <c r="E43" s="65" t="s">
        <v>27</v>
      </c>
      <c r="F43" s="96" t="s">
        <v>28</v>
      </c>
      <c r="G43" s="62" t="s">
        <v>358</v>
      </c>
    </row>
    <row r="44" spans="1:7" ht="14.25" customHeight="1">
      <c r="A44" s="59" t="s">
        <v>13</v>
      </c>
      <c r="B44" s="100" t="s">
        <v>13</v>
      </c>
      <c r="C44" s="59" t="s">
        <v>13</v>
      </c>
      <c r="D44" s="59" t="s">
        <v>359</v>
      </c>
      <c r="E44" s="64" t="s">
        <v>33</v>
      </c>
      <c r="F44" s="95">
        <v>113100</v>
      </c>
      <c r="G44" s="59" t="s">
        <v>360</v>
      </c>
    </row>
    <row r="45" spans="1:7" ht="14.25" customHeight="1">
      <c r="A45" s="59" t="s">
        <v>13</v>
      </c>
      <c r="B45" s="100" t="s">
        <v>13</v>
      </c>
      <c r="C45" s="59" t="s">
        <v>13</v>
      </c>
      <c r="D45" s="59" t="s">
        <v>67</v>
      </c>
      <c r="E45" s="64" t="s">
        <v>68</v>
      </c>
      <c r="F45" s="95">
        <v>211000</v>
      </c>
      <c r="G45" s="59" t="s">
        <v>13</v>
      </c>
    </row>
    <row r="46" spans="1:7" ht="14.25" customHeight="1">
      <c r="A46" s="59" t="s">
        <v>13</v>
      </c>
      <c r="B46" s="100" t="s">
        <v>13</v>
      </c>
      <c r="C46" s="59" t="s">
        <v>13</v>
      </c>
      <c r="D46" s="59" t="s">
        <v>69</v>
      </c>
      <c r="E46" s="64" t="s">
        <v>70</v>
      </c>
      <c r="F46" s="95">
        <v>213000</v>
      </c>
      <c r="G46" s="59" t="s">
        <v>13</v>
      </c>
    </row>
    <row r="47" spans="1:7" ht="14.25" customHeight="1">
      <c r="A47" s="59" t="s">
        <v>13</v>
      </c>
      <c r="B47" s="100" t="s">
        <v>13</v>
      </c>
      <c r="C47" s="59" t="s">
        <v>13</v>
      </c>
      <c r="D47" s="59" t="s">
        <v>361</v>
      </c>
      <c r="E47" s="64" t="s">
        <v>35</v>
      </c>
      <c r="F47" s="95">
        <v>215001</v>
      </c>
      <c r="G47" s="59" t="s">
        <v>298</v>
      </c>
    </row>
    <row r="48" spans="1:7" ht="14.25" customHeight="1">
      <c r="A48" s="59" t="s">
        <v>13</v>
      </c>
      <c r="B48" s="100" t="s">
        <v>13</v>
      </c>
      <c r="C48" s="59" t="s">
        <v>13</v>
      </c>
      <c r="D48" s="59" t="s">
        <v>71</v>
      </c>
      <c r="E48" s="64" t="s">
        <v>36</v>
      </c>
      <c r="F48" s="95">
        <v>215005</v>
      </c>
      <c r="G48" s="59" t="s">
        <v>13</v>
      </c>
    </row>
    <row r="49" spans="1:7" ht="14.25" customHeight="1">
      <c r="A49" s="59" t="s">
        <v>13</v>
      </c>
      <c r="B49" s="100" t="s">
        <v>13</v>
      </c>
      <c r="C49" s="59" t="s">
        <v>13</v>
      </c>
      <c r="D49" s="59" t="s">
        <v>72</v>
      </c>
      <c r="E49" s="64" t="s">
        <v>73</v>
      </c>
      <c r="F49" s="95">
        <v>215007</v>
      </c>
      <c r="G49" s="59" t="s">
        <v>13</v>
      </c>
    </row>
    <row r="50" spans="1:7" ht="14.25" customHeight="1">
      <c r="A50" s="59" t="s">
        <v>13</v>
      </c>
      <c r="B50" s="100" t="s">
        <v>13</v>
      </c>
      <c r="C50" s="59" t="s">
        <v>13</v>
      </c>
      <c r="D50" s="113">
        <v>288614.7</v>
      </c>
      <c r="E50" s="64" t="s">
        <v>37</v>
      </c>
      <c r="F50" s="95">
        <v>215008</v>
      </c>
      <c r="G50" s="59" t="s">
        <v>362</v>
      </c>
    </row>
    <row r="51" spans="1:7" ht="14.25" customHeight="1">
      <c r="A51" s="59" t="s">
        <v>13</v>
      </c>
      <c r="B51" s="100" t="s">
        <v>13</v>
      </c>
      <c r="C51" s="59" t="s">
        <v>13</v>
      </c>
      <c r="D51" s="59" t="s">
        <v>299</v>
      </c>
      <c r="E51" s="64" t="s">
        <v>38</v>
      </c>
      <c r="F51" s="95">
        <v>215013</v>
      </c>
      <c r="G51" s="59" t="s">
        <v>39</v>
      </c>
    </row>
    <row r="52" spans="1:7" ht="14.25" customHeight="1">
      <c r="A52" s="59" t="s">
        <v>13</v>
      </c>
      <c r="B52" s="100" t="s">
        <v>13</v>
      </c>
      <c r="C52" s="59" t="s">
        <v>13</v>
      </c>
      <c r="D52" s="59" t="s">
        <v>363</v>
      </c>
      <c r="E52" s="64" t="s">
        <v>74</v>
      </c>
      <c r="F52" s="95">
        <v>215014</v>
      </c>
      <c r="G52" s="59" t="s">
        <v>364</v>
      </c>
    </row>
    <row r="53" spans="1:7" ht="14.25" customHeight="1">
      <c r="A53" s="59" t="s">
        <v>13</v>
      </c>
      <c r="B53" s="100" t="s">
        <v>13</v>
      </c>
      <c r="C53" s="59" t="s">
        <v>13</v>
      </c>
      <c r="D53" s="59" t="s">
        <v>330</v>
      </c>
      <c r="E53" s="64" t="s">
        <v>40</v>
      </c>
      <c r="F53" s="95">
        <v>215999</v>
      </c>
      <c r="G53" s="59" t="s">
        <v>331</v>
      </c>
    </row>
    <row r="54" spans="1:7" ht="14.25" customHeight="1">
      <c r="A54" s="59" t="s">
        <v>13</v>
      </c>
      <c r="B54" s="100" t="s">
        <v>13</v>
      </c>
      <c r="C54" s="59" t="s">
        <v>13</v>
      </c>
      <c r="D54" s="113">
        <v>3415</v>
      </c>
      <c r="E54" s="64" t="s">
        <v>42</v>
      </c>
      <c r="F54" s="95">
        <v>215999</v>
      </c>
      <c r="G54" s="59" t="s">
        <v>333</v>
      </c>
    </row>
    <row r="55" spans="1:7" ht="14.25" customHeight="1">
      <c r="A55" s="59" t="s">
        <v>13</v>
      </c>
      <c r="B55" s="100" t="s">
        <v>13</v>
      </c>
      <c r="C55" s="59" t="s">
        <v>13</v>
      </c>
      <c r="D55" s="59" t="s">
        <v>75</v>
      </c>
      <c r="E55" s="64" t="s">
        <v>43</v>
      </c>
      <c r="F55" s="95">
        <v>310000</v>
      </c>
      <c r="G55" s="59" t="s">
        <v>13</v>
      </c>
    </row>
    <row r="56" spans="1:7" ht="14.25" customHeight="1">
      <c r="A56" s="62" t="s">
        <v>13</v>
      </c>
      <c r="B56" s="70" t="s">
        <v>13</v>
      </c>
      <c r="C56" s="62" t="s">
        <v>13</v>
      </c>
      <c r="D56" s="62" t="s">
        <v>365</v>
      </c>
      <c r="E56" s="65" t="s">
        <v>27</v>
      </c>
      <c r="F56" s="96" t="s">
        <v>28</v>
      </c>
      <c r="G56" s="62" t="s">
        <v>366</v>
      </c>
    </row>
    <row r="57" spans="1:7" ht="15" customHeight="1" thickBot="1">
      <c r="A57" s="68" t="s">
        <v>26</v>
      </c>
      <c r="B57" s="103" t="s">
        <v>29</v>
      </c>
      <c r="C57" s="68" t="s">
        <v>31</v>
      </c>
      <c r="D57" s="68" t="s">
        <v>367</v>
      </c>
      <c r="E57" s="69" t="s">
        <v>76</v>
      </c>
      <c r="F57" s="98" t="s">
        <v>28</v>
      </c>
      <c r="G57" s="68" t="s">
        <v>368</v>
      </c>
    </row>
    <row r="58" spans="1:7" ht="15" customHeight="1" thickTop="1">
      <c r="A58" s="62" t="s">
        <v>13</v>
      </c>
      <c r="B58" s="102" t="s">
        <v>13</v>
      </c>
      <c r="C58" s="62" t="s">
        <v>13</v>
      </c>
      <c r="D58" s="62" t="s">
        <v>369</v>
      </c>
      <c r="E58" s="65" t="s">
        <v>77</v>
      </c>
      <c r="F58" s="96" t="s">
        <v>28</v>
      </c>
      <c r="G58" s="62" t="s">
        <v>370</v>
      </c>
    </row>
    <row r="59" spans="1:7" ht="14.25" customHeight="1">
      <c r="A59" s="104" t="s">
        <v>9</v>
      </c>
      <c r="B59" s="70" t="s">
        <v>9</v>
      </c>
      <c r="C59" s="70" t="s">
        <v>9</v>
      </c>
      <c r="D59" s="70" t="s">
        <v>371</v>
      </c>
      <c r="E59" s="62" t="s">
        <v>78</v>
      </c>
      <c r="F59" s="93" t="s">
        <v>9</v>
      </c>
      <c r="G59" s="62" t="s">
        <v>371</v>
      </c>
    </row>
    <row r="60" spans="1:7" ht="0" hidden="1" customHeight="1"/>
    <row r="61" spans="1:7" ht="15.95" customHeight="1"/>
    <row r="62" spans="1:7" ht="19.7" customHeight="1"/>
    <row r="63" spans="1:7" ht="0.6" customHeight="1"/>
    <row r="64" spans="1:7" ht="19.7" customHeight="1">
      <c r="B64" s="154"/>
      <c r="C64" s="154"/>
      <c r="D64" s="154"/>
      <c r="E64" s="154"/>
      <c r="F64" s="154"/>
    </row>
  </sheetData>
  <mergeCells count="5">
    <mergeCell ref="A2:G2"/>
    <mergeCell ref="A3:G3"/>
    <mergeCell ref="A4:G4"/>
    <mergeCell ref="B64:F64"/>
    <mergeCell ref="A6:D6"/>
  </mergeCells>
  <pageMargins left="0.23622047244094491" right="0.19685039370078741" top="0.27559055118110237" bottom="0.23622047244094491" header="0.31496062992125984" footer="0.23622047244094491"/>
  <pageSetup paperSize="9" orientation="landscape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0"/>
  <sheetViews>
    <sheetView showGridLines="0" workbookViewId="0">
      <pane ySplit="2" topLeftCell="A3" activePane="bottomLeft" state="frozen"/>
      <selection pane="bottomLeft" activeCell="K25" sqref="K25"/>
    </sheetView>
  </sheetViews>
  <sheetFormatPr defaultRowHeight="14.25"/>
  <cols>
    <col min="1" max="1" width="47.125" style="54" customWidth="1"/>
    <col min="2" max="2" width="3.75" style="54" customWidth="1"/>
    <col min="3" max="3" width="10.625" style="54" customWidth="1"/>
    <col min="4" max="4" width="15" style="54" customWidth="1"/>
    <col min="5" max="5" width="4.375" style="54" customWidth="1"/>
    <col min="6" max="6" width="11.5" style="54" customWidth="1"/>
    <col min="7" max="7" width="1.75" style="54" customWidth="1"/>
    <col min="8" max="8" width="12.75" style="54" bestFit="1" customWidth="1"/>
    <col min="9" max="16384" width="9" style="54"/>
  </cols>
  <sheetData>
    <row r="1" spans="1:8" ht="11.25" customHeight="1"/>
    <row r="2" spans="1:8" ht="15" customHeight="1">
      <c r="A2" s="153" t="s">
        <v>0</v>
      </c>
      <c r="B2" s="153"/>
      <c r="C2" s="153"/>
      <c r="D2" s="153"/>
      <c r="E2" s="153"/>
      <c r="F2" s="153"/>
      <c r="G2" s="153"/>
    </row>
    <row r="3" spans="1:8" ht="15" customHeight="1">
      <c r="A3" s="153" t="s">
        <v>171</v>
      </c>
      <c r="B3" s="153"/>
      <c r="C3" s="153"/>
      <c r="D3" s="153"/>
      <c r="E3" s="153"/>
      <c r="F3" s="153"/>
      <c r="G3" s="153"/>
    </row>
    <row r="4" spans="1:8" ht="15" customHeight="1">
      <c r="A4" s="153" t="s">
        <v>404</v>
      </c>
      <c r="B4" s="153"/>
      <c r="C4" s="153"/>
      <c r="D4" s="153"/>
      <c r="E4" s="153"/>
      <c r="F4" s="153"/>
      <c r="G4" s="153"/>
    </row>
    <row r="5" spans="1:8" ht="9.75" customHeight="1"/>
    <row r="6" spans="1:8">
      <c r="A6" s="155" t="s">
        <v>2</v>
      </c>
      <c r="B6" s="157"/>
      <c r="C6" s="57" t="s">
        <v>3</v>
      </c>
      <c r="D6" s="57" t="s">
        <v>172</v>
      </c>
      <c r="E6" s="155" t="s">
        <v>173</v>
      </c>
      <c r="F6" s="156"/>
      <c r="G6" s="157"/>
    </row>
    <row r="7" spans="1:8" ht="17.25" customHeight="1">
      <c r="A7" s="158" t="s">
        <v>174</v>
      </c>
      <c r="B7" s="157"/>
      <c r="C7" s="71">
        <v>111100</v>
      </c>
      <c r="D7" s="72">
        <v>1262.8</v>
      </c>
      <c r="E7" s="159">
        <v>0</v>
      </c>
      <c r="F7" s="156"/>
      <c r="G7" s="157"/>
    </row>
    <row r="8" spans="1:8" ht="17.25" customHeight="1">
      <c r="A8" s="158" t="s">
        <v>175</v>
      </c>
      <c r="B8" s="157"/>
      <c r="C8" s="71">
        <v>111201</v>
      </c>
      <c r="D8" s="72">
        <v>21969994.120000001</v>
      </c>
      <c r="E8" s="159">
        <v>0</v>
      </c>
      <c r="F8" s="156"/>
      <c r="G8" s="157"/>
    </row>
    <row r="9" spans="1:8" ht="17.25" customHeight="1">
      <c r="A9" s="158" t="s">
        <v>176</v>
      </c>
      <c r="B9" s="157"/>
      <c r="C9" s="71">
        <v>111201</v>
      </c>
      <c r="D9" s="72">
        <v>639759.4</v>
      </c>
      <c r="E9" s="159">
        <v>0</v>
      </c>
      <c r="F9" s="156"/>
      <c r="G9" s="157"/>
    </row>
    <row r="10" spans="1:8" ht="17.25" customHeight="1">
      <c r="A10" s="158" t="s">
        <v>177</v>
      </c>
      <c r="B10" s="157"/>
      <c r="C10" s="71">
        <v>111201</v>
      </c>
      <c r="D10" s="72">
        <v>2463425.61</v>
      </c>
      <c r="E10" s="159">
        <v>0</v>
      </c>
      <c r="F10" s="156"/>
      <c r="G10" s="157"/>
    </row>
    <row r="11" spans="1:8" ht="17.25" customHeight="1">
      <c r="A11" s="158" t="s">
        <v>178</v>
      </c>
      <c r="B11" s="157"/>
      <c r="C11" s="71">
        <v>111201</v>
      </c>
      <c r="D11" s="72">
        <v>4753280.76</v>
      </c>
      <c r="E11" s="159">
        <v>0</v>
      </c>
      <c r="F11" s="156"/>
      <c r="G11" s="157"/>
    </row>
    <row r="12" spans="1:8" ht="17.25" customHeight="1">
      <c r="A12" s="158" t="s">
        <v>33</v>
      </c>
      <c r="B12" s="157"/>
      <c r="C12" s="71">
        <v>113100</v>
      </c>
      <c r="D12" s="72">
        <v>1448</v>
      </c>
      <c r="E12" s="159">
        <v>0</v>
      </c>
      <c r="F12" s="156"/>
      <c r="G12" s="157"/>
      <c r="H12" s="114"/>
    </row>
    <row r="13" spans="1:8" ht="17.25" customHeight="1">
      <c r="A13" s="158" t="s">
        <v>34</v>
      </c>
      <c r="B13" s="157"/>
      <c r="C13" s="71">
        <v>113500</v>
      </c>
      <c r="D13" s="72">
        <v>402000</v>
      </c>
      <c r="E13" s="159">
        <v>0</v>
      </c>
      <c r="F13" s="156"/>
      <c r="G13" s="157"/>
    </row>
    <row r="14" spans="1:8" ht="17.25" customHeight="1">
      <c r="A14" s="158" t="s">
        <v>68</v>
      </c>
      <c r="B14" s="157"/>
      <c r="C14" s="71">
        <v>211000</v>
      </c>
      <c r="D14" s="72">
        <v>0</v>
      </c>
      <c r="E14" s="159">
        <v>1332271</v>
      </c>
      <c r="F14" s="156"/>
      <c r="G14" s="157"/>
    </row>
    <row r="15" spans="1:8" ht="17.25" customHeight="1">
      <c r="A15" s="158" t="s">
        <v>179</v>
      </c>
      <c r="B15" s="157"/>
      <c r="C15" s="71">
        <v>212000</v>
      </c>
      <c r="D15" s="72">
        <v>0</v>
      </c>
      <c r="E15" s="159">
        <v>80000</v>
      </c>
      <c r="F15" s="156"/>
      <c r="G15" s="157"/>
    </row>
    <row r="16" spans="1:8" ht="17.25" customHeight="1">
      <c r="A16" s="158" t="s">
        <v>35</v>
      </c>
      <c r="B16" s="157"/>
      <c r="C16" s="71">
        <v>215001</v>
      </c>
      <c r="D16" s="72">
        <v>0</v>
      </c>
      <c r="E16" s="159">
        <v>1175.58</v>
      </c>
      <c r="F16" s="156"/>
      <c r="G16" s="157"/>
    </row>
    <row r="17" spans="1:7" ht="17.25" customHeight="1">
      <c r="A17" s="158" t="s">
        <v>36</v>
      </c>
      <c r="B17" s="157"/>
      <c r="C17" s="71">
        <v>215005</v>
      </c>
      <c r="D17" s="72">
        <v>0</v>
      </c>
      <c r="E17" s="159">
        <v>1900.63</v>
      </c>
      <c r="F17" s="156"/>
      <c r="G17" s="157"/>
    </row>
    <row r="18" spans="1:7" ht="17.25" customHeight="1">
      <c r="A18" s="158" t="s">
        <v>37</v>
      </c>
      <c r="B18" s="157"/>
      <c r="C18" s="71">
        <v>215008</v>
      </c>
      <c r="D18" s="72">
        <v>0</v>
      </c>
      <c r="E18" s="159">
        <v>647750</v>
      </c>
      <c r="F18" s="156"/>
      <c r="G18" s="157"/>
    </row>
    <row r="19" spans="1:7" ht="17.25" customHeight="1">
      <c r="A19" s="158" t="s">
        <v>38</v>
      </c>
      <c r="B19" s="157"/>
      <c r="C19" s="71">
        <v>215013</v>
      </c>
      <c r="D19" s="72">
        <v>0</v>
      </c>
      <c r="E19" s="159">
        <v>4936</v>
      </c>
      <c r="F19" s="156"/>
      <c r="G19" s="157"/>
    </row>
    <row r="20" spans="1:7" ht="17.25" customHeight="1">
      <c r="A20" s="158" t="s">
        <v>74</v>
      </c>
      <c r="B20" s="157"/>
      <c r="C20" s="71">
        <v>215014</v>
      </c>
      <c r="D20" s="72">
        <v>0</v>
      </c>
      <c r="E20" s="159">
        <v>46000</v>
      </c>
      <c r="F20" s="156"/>
      <c r="G20" s="157"/>
    </row>
    <row r="21" spans="1:7" ht="17.25" customHeight="1">
      <c r="A21" s="158" t="s">
        <v>41</v>
      </c>
      <c r="B21" s="157"/>
      <c r="C21" s="71">
        <v>215016</v>
      </c>
      <c r="D21" s="72">
        <v>0</v>
      </c>
      <c r="E21" s="159">
        <v>1041759.4</v>
      </c>
      <c r="F21" s="156"/>
      <c r="G21" s="157"/>
    </row>
    <row r="22" spans="1:7" ht="17.25" customHeight="1">
      <c r="A22" s="158" t="s">
        <v>43</v>
      </c>
      <c r="B22" s="157"/>
      <c r="C22" s="71">
        <v>310000</v>
      </c>
      <c r="D22" s="72">
        <v>0</v>
      </c>
      <c r="E22" s="159">
        <v>5294741.26</v>
      </c>
      <c r="F22" s="156"/>
      <c r="G22" s="157"/>
    </row>
    <row r="23" spans="1:7" ht="17.25" customHeight="1">
      <c r="A23" s="158" t="s">
        <v>180</v>
      </c>
      <c r="B23" s="157"/>
      <c r="C23" s="71">
        <v>320000</v>
      </c>
      <c r="D23" s="72">
        <v>0</v>
      </c>
      <c r="E23" s="159">
        <v>10762119.119999999</v>
      </c>
      <c r="F23" s="156"/>
      <c r="G23" s="157"/>
    </row>
    <row r="24" spans="1:7" ht="17.25" customHeight="1">
      <c r="A24" s="158" t="s">
        <v>85</v>
      </c>
      <c r="B24" s="157"/>
      <c r="C24" s="71">
        <v>411001</v>
      </c>
      <c r="D24" s="72">
        <v>0</v>
      </c>
      <c r="E24" s="159">
        <v>89243.4</v>
      </c>
      <c r="F24" s="156"/>
      <c r="G24" s="157"/>
    </row>
    <row r="25" spans="1:7" ht="17.25" customHeight="1">
      <c r="A25" s="158" t="s">
        <v>86</v>
      </c>
      <c r="B25" s="157"/>
      <c r="C25" s="71">
        <v>411002</v>
      </c>
      <c r="D25" s="72">
        <v>0</v>
      </c>
      <c r="E25" s="159">
        <v>29776.17</v>
      </c>
      <c r="F25" s="156"/>
      <c r="G25" s="157"/>
    </row>
    <row r="26" spans="1:7" ht="17.25" customHeight="1">
      <c r="A26" s="158" t="s">
        <v>87</v>
      </c>
      <c r="B26" s="157"/>
      <c r="C26" s="71">
        <v>411003</v>
      </c>
      <c r="D26" s="72">
        <v>0</v>
      </c>
      <c r="E26" s="159">
        <v>10130</v>
      </c>
      <c r="F26" s="156"/>
      <c r="G26" s="157"/>
    </row>
    <row r="27" spans="1:7" ht="17.25" customHeight="1">
      <c r="A27" s="158" t="s">
        <v>90</v>
      </c>
      <c r="B27" s="157"/>
      <c r="C27" s="71">
        <v>412103</v>
      </c>
      <c r="D27" s="72">
        <v>0</v>
      </c>
      <c r="E27" s="159">
        <v>1105.8</v>
      </c>
      <c r="F27" s="156"/>
      <c r="G27" s="157"/>
    </row>
    <row r="28" spans="1:7" ht="17.25" customHeight="1">
      <c r="A28" s="158" t="s">
        <v>304</v>
      </c>
      <c r="B28" s="157"/>
      <c r="C28" s="71">
        <v>412128</v>
      </c>
      <c r="D28" s="72">
        <v>0</v>
      </c>
      <c r="E28" s="159">
        <v>380</v>
      </c>
      <c r="F28" s="156"/>
      <c r="G28" s="157"/>
    </row>
    <row r="29" spans="1:7" ht="17.25" customHeight="1">
      <c r="A29" s="158" t="s">
        <v>181</v>
      </c>
      <c r="B29" s="157"/>
      <c r="C29" s="71">
        <v>412199</v>
      </c>
      <c r="D29" s="72">
        <v>0</v>
      </c>
      <c r="E29" s="159">
        <v>2232</v>
      </c>
      <c r="F29" s="156"/>
      <c r="G29" s="157"/>
    </row>
    <row r="30" spans="1:7" ht="17.25" customHeight="1">
      <c r="A30" s="158" t="s">
        <v>95</v>
      </c>
      <c r="B30" s="157"/>
      <c r="C30" s="71">
        <v>412202</v>
      </c>
      <c r="D30" s="72">
        <v>0</v>
      </c>
      <c r="E30" s="159">
        <v>1400</v>
      </c>
      <c r="F30" s="156"/>
      <c r="G30" s="157"/>
    </row>
    <row r="31" spans="1:7" ht="17.25" customHeight="1">
      <c r="A31" s="158" t="s">
        <v>96</v>
      </c>
      <c r="B31" s="157"/>
      <c r="C31" s="71">
        <v>412210</v>
      </c>
      <c r="D31" s="72">
        <v>0</v>
      </c>
      <c r="E31" s="159">
        <v>42134</v>
      </c>
      <c r="F31" s="156"/>
      <c r="G31" s="157"/>
    </row>
    <row r="32" spans="1:7" ht="17.25" customHeight="1">
      <c r="A32" s="158" t="s">
        <v>97</v>
      </c>
      <c r="B32" s="157"/>
      <c r="C32" s="71">
        <v>412399</v>
      </c>
      <c r="D32" s="72">
        <v>0</v>
      </c>
      <c r="E32" s="159">
        <v>200</v>
      </c>
      <c r="F32" s="156"/>
      <c r="G32" s="157"/>
    </row>
    <row r="33" spans="1:7" ht="17.25" customHeight="1">
      <c r="A33" s="158" t="s">
        <v>99</v>
      </c>
      <c r="B33" s="157"/>
      <c r="C33" s="71">
        <v>413003</v>
      </c>
      <c r="D33" s="72">
        <v>0</v>
      </c>
      <c r="E33" s="159">
        <v>76239.839999999997</v>
      </c>
      <c r="F33" s="156"/>
      <c r="G33" s="157"/>
    </row>
    <row r="34" spans="1:7" ht="17.25" customHeight="1">
      <c r="A34" s="158" t="s">
        <v>182</v>
      </c>
      <c r="B34" s="157"/>
      <c r="C34" s="71">
        <v>413004</v>
      </c>
      <c r="D34" s="72">
        <v>0</v>
      </c>
      <c r="E34" s="159">
        <v>282</v>
      </c>
      <c r="F34" s="156"/>
      <c r="G34" s="157"/>
    </row>
    <row r="35" spans="1:7" ht="17.25" customHeight="1">
      <c r="A35" s="158" t="s">
        <v>102</v>
      </c>
      <c r="B35" s="157"/>
      <c r="C35" s="71">
        <v>415004</v>
      </c>
      <c r="D35" s="72">
        <v>0</v>
      </c>
      <c r="E35" s="159">
        <v>33000</v>
      </c>
      <c r="F35" s="156"/>
      <c r="G35" s="157"/>
    </row>
    <row r="36" spans="1:7" ht="17.25" customHeight="1">
      <c r="A36" s="158" t="s">
        <v>103</v>
      </c>
      <c r="B36" s="157"/>
      <c r="C36" s="71">
        <v>415999</v>
      </c>
      <c r="D36" s="72">
        <v>0</v>
      </c>
      <c r="E36" s="159">
        <v>300</v>
      </c>
      <c r="F36" s="156"/>
      <c r="G36" s="157"/>
    </row>
    <row r="37" spans="1:7" ht="17.25" customHeight="1">
      <c r="A37" s="158" t="s">
        <v>183</v>
      </c>
      <c r="B37" s="157"/>
      <c r="C37" s="71">
        <v>421001</v>
      </c>
      <c r="D37" s="72">
        <v>0</v>
      </c>
      <c r="E37" s="159">
        <v>183698.29</v>
      </c>
      <c r="F37" s="156"/>
      <c r="G37" s="157"/>
    </row>
    <row r="38" spans="1:7" ht="17.25" customHeight="1">
      <c r="A38" s="158" t="s">
        <v>184</v>
      </c>
      <c r="B38" s="157"/>
      <c r="C38" s="71">
        <v>421002</v>
      </c>
      <c r="D38" s="72">
        <v>0</v>
      </c>
      <c r="E38" s="159">
        <v>5281865.66</v>
      </c>
      <c r="F38" s="156"/>
      <c r="G38" s="157"/>
    </row>
    <row r="39" spans="1:7" ht="17.25" customHeight="1">
      <c r="A39" s="158" t="s">
        <v>109</v>
      </c>
      <c r="B39" s="157"/>
      <c r="C39" s="71">
        <v>421004</v>
      </c>
      <c r="D39" s="72">
        <v>0</v>
      </c>
      <c r="E39" s="159">
        <v>1684654.77</v>
      </c>
      <c r="F39" s="156"/>
      <c r="G39" s="157"/>
    </row>
    <row r="40" spans="1:7" ht="17.25" customHeight="1">
      <c r="A40" s="158" t="s">
        <v>110</v>
      </c>
      <c r="B40" s="157"/>
      <c r="C40" s="71">
        <v>421005</v>
      </c>
      <c r="D40" s="72">
        <v>0</v>
      </c>
      <c r="E40" s="159">
        <v>70814.52</v>
      </c>
      <c r="F40" s="156"/>
      <c r="G40" s="157"/>
    </row>
    <row r="41" spans="1:7" ht="17.25" customHeight="1">
      <c r="A41" s="158" t="s">
        <v>111</v>
      </c>
      <c r="B41" s="157"/>
      <c r="C41" s="71">
        <v>421006</v>
      </c>
      <c r="D41" s="72">
        <v>0</v>
      </c>
      <c r="E41" s="159">
        <v>916323.28</v>
      </c>
      <c r="F41" s="156"/>
      <c r="G41" s="157"/>
    </row>
    <row r="42" spans="1:7" ht="17.25" customHeight="1">
      <c r="A42" s="158" t="s">
        <v>112</v>
      </c>
      <c r="B42" s="157"/>
      <c r="C42" s="71">
        <v>421007</v>
      </c>
      <c r="D42" s="72">
        <v>0</v>
      </c>
      <c r="E42" s="159">
        <v>2183961.2400000002</v>
      </c>
      <c r="F42" s="156"/>
      <c r="G42" s="157"/>
    </row>
    <row r="43" spans="1:7" ht="17.25" customHeight="1">
      <c r="A43" s="158" t="s">
        <v>114</v>
      </c>
      <c r="B43" s="157"/>
      <c r="C43" s="71">
        <v>421012</v>
      </c>
      <c r="D43" s="72">
        <v>0</v>
      </c>
      <c r="E43" s="159">
        <v>1657186.84</v>
      </c>
      <c r="F43" s="156"/>
      <c r="G43" s="157"/>
    </row>
    <row r="44" spans="1:7" ht="17.25" customHeight="1">
      <c r="A44" s="158" t="s">
        <v>185</v>
      </c>
      <c r="B44" s="157"/>
      <c r="C44" s="71">
        <v>421013</v>
      </c>
      <c r="D44" s="72">
        <v>0</v>
      </c>
      <c r="E44" s="159">
        <v>30990.35</v>
      </c>
      <c r="F44" s="156"/>
      <c r="G44" s="157"/>
    </row>
    <row r="45" spans="1:7" ht="17.25" customHeight="1">
      <c r="A45" s="158" t="s">
        <v>116</v>
      </c>
      <c r="B45" s="157"/>
      <c r="C45" s="71">
        <v>421014</v>
      </c>
      <c r="D45" s="72">
        <v>0</v>
      </c>
      <c r="E45" s="159">
        <v>3103.64</v>
      </c>
      <c r="F45" s="156"/>
      <c r="G45" s="157"/>
    </row>
    <row r="46" spans="1:7" ht="17.25" customHeight="1">
      <c r="A46" s="158" t="s">
        <v>186</v>
      </c>
      <c r="B46" s="157"/>
      <c r="C46" s="71">
        <v>421015</v>
      </c>
      <c r="D46" s="72">
        <v>0</v>
      </c>
      <c r="E46" s="159">
        <v>525501</v>
      </c>
      <c r="F46" s="156"/>
      <c r="G46" s="157"/>
    </row>
    <row r="47" spans="1:7" ht="17.25" customHeight="1">
      <c r="A47" s="158" t="s">
        <v>118</v>
      </c>
      <c r="B47" s="157"/>
      <c r="C47" s="71">
        <v>421017</v>
      </c>
      <c r="D47" s="72">
        <v>0</v>
      </c>
      <c r="E47" s="159">
        <v>510</v>
      </c>
      <c r="F47" s="156"/>
      <c r="G47" s="157"/>
    </row>
    <row r="48" spans="1:7" ht="17.25" customHeight="1">
      <c r="A48" s="158" t="s">
        <v>187</v>
      </c>
      <c r="B48" s="157"/>
      <c r="C48" s="71">
        <v>431002</v>
      </c>
      <c r="D48" s="72">
        <v>0</v>
      </c>
      <c r="E48" s="159">
        <v>16005456</v>
      </c>
      <c r="F48" s="156"/>
      <c r="G48" s="157"/>
    </row>
    <row r="49" spans="1:7" ht="17.25" customHeight="1">
      <c r="A49" s="158" t="s">
        <v>372</v>
      </c>
      <c r="B49" s="157"/>
      <c r="C49" s="71">
        <v>441001</v>
      </c>
      <c r="D49" s="72">
        <v>0</v>
      </c>
      <c r="E49" s="159">
        <v>1182000</v>
      </c>
      <c r="F49" s="156"/>
      <c r="G49" s="157"/>
    </row>
    <row r="50" spans="1:7" ht="17.25" customHeight="1">
      <c r="A50" s="158" t="s">
        <v>46</v>
      </c>
      <c r="B50" s="157"/>
      <c r="C50" s="71">
        <v>511000</v>
      </c>
      <c r="D50" s="72">
        <v>9049862</v>
      </c>
      <c r="E50" s="159">
        <v>0</v>
      </c>
      <c r="F50" s="156"/>
      <c r="G50" s="157"/>
    </row>
    <row r="51" spans="1:7" ht="17.25" customHeight="1">
      <c r="A51" s="158" t="s">
        <v>48</v>
      </c>
      <c r="B51" s="157"/>
      <c r="C51" s="71">
        <v>521000</v>
      </c>
      <c r="D51" s="72">
        <v>1714080</v>
      </c>
      <c r="E51" s="159">
        <v>0</v>
      </c>
      <c r="F51" s="156"/>
      <c r="G51" s="157"/>
    </row>
    <row r="52" spans="1:7" ht="17.25" customHeight="1">
      <c r="A52" s="158" t="s">
        <v>51</v>
      </c>
      <c r="B52" s="157"/>
      <c r="C52" s="71">
        <v>522000</v>
      </c>
      <c r="D52" s="72">
        <v>3746794</v>
      </c>
      <c r="E52" s="159">
        <v>0</v>
      </c>
      <c r="F52" s="156"/>
      <c r="G52" s="157"/>
    </row>
    <row r="53" spans="1:7" ht="17.25" customHeight="1">
      <c r="A53" s="158" t="s">
        <v>53</v>
      </c>
      <c r="B53" s="157"/>
      <c r="C53" s="71">
        <v>531000</v>
      </c>
      <c r="D53" s="72">
        <v>110410</v>
      </c>
      <c r="E53" s="159">
        <v>0</v>
      </c>
      <c r="F53" s="156"/>
      <c r="G53" s="157"/>
    </row>
    <row r="54" spans="1:7" ht="17.25" customHeight="1">
      <c r="A54" s="158" t="s">
        <v>55</v>
      </c>
      <c r="B54" s="157"/>
      <c r="C54" s="71">
        <v>532000</v>
      </c>
      <c r="D54" s="72">
        <v>1369951.6</v>
      </c>
      <c r="E54" s="159">
        <v>0</v>
      </c>
      <c r="F54" s="156"/>
      <c r="G54" s="157"/>
    </row>
    <row r="55" spans="1:7" ht="17.25" customHeight="1">
      <c r="A55" s="158" t="s">
        <v>57</v>
      </c>
      <c r="B55" s="157"/>
      <c r="C55" s="71">
        <v>533000</v>
      </c>
      <c r="D55" s="72">
        <v>1397088.15</v>
      </c>
      <c r="E55" s="159">
        <v>0</v>
      </c>
      <c r="F55" s="156"/>
      <c r="G55" s="157"/>
    </row>
    <row r="56" spans="1:7" ht="17.25" customHeight="1">
      <c r="A56" s="158" t="s">
        <v>59</v>
      </c>
      <c r="B56" s="157"/>
      <c r="C56" s="71">
        <v>534000</v>
      </c>
      <c r="D56" s="72">
        <v>185179.25</v>
      </c>
      <c r="E56" s="159">
        <v>0</v>
      </c>
      <c r="F56" s="156"/>
      <c r="G56" s="157"/>
    </row>
    <row r="57" spans="1:7" ht="17.25" customHeight="1">
      <c r="A57" s="158" t="s">
        <v>60</v>
      </c>
      <c r="B57" s="157"/>
      <c r="C57" s="71">
        <v>541000</v>
      </c>
      <c r="D57" s="72">
        <v>164606.1</v>
      </c>
      <c r="E57" s="159">
        <v>0</v>
      </c>
      <c r="F57" s="156"/>
      <c r="G57" s="157"/>
    </row>
    <row r="58" spans="1:7" ht="17.25" customHeight="1">
      <c r="A58" s="158" t="s">
        <v>66</v>
      </c>
      <c r="B58" s="157"/>
      <c r="C58" s="71">
        <v>560000</v>
      </c>
      <c r="D58" s="72">
        <v>1256000</v>
      </c>
      <c r="E58" s="159">
        <v>0</v>
      </c>
      <c r="F58" s="156"/>
      <c r="G58" s="157"/>
    </row>
    <row r="59" spans="1:7" ht="17.25" customHeight="1">
      <c r="A59" s="160" t="s">
        <v>27</v>
      </c>
      <c r="B59" s="161"/>
      <c r="C59" s="162"/>
      <c r="D59" s="73">
        <f>SUM(D7:D58)</f>
        <v>49225141.789999999</v>
      </c>
      <c r="E59" s="163">
        <f>SUM(E7:G58)</f>
        <v>49225141.790000007</v>
      </c>
      <c r="F59" s="156"/>
      <c r="G59" s="157"/>
    </row>
    <row r="60" spans="1:7" ht="0" hidden="1" customHeight="1"/>
  </sheetData>
  <mergeCells count="111">
    <mergeCell ref="A6:B6"/>
    <mergeCell ref="E6:G6"/>
    <mergeCell ref="A2:G2"/>
    <mergeCell ref="A3:G3"/>
    <mergeCell ref="A4:G4"/>
    <mergeCell ref="A10:B10"/>
    <mergeCell ref="E10:G10"/>
    <mergeCell ref="A11:B11"/>
    <mergeCell ref="E11:G11"/>
    <mergeCell ref="A12:B12"/>
    <mergeCell ref="E12:G12"/>
    <mergeCell ref="A7:B7"/>
    <mergeCell ref="E7:G7"/>
    <mergeCell ref="A8:B8"/>
    <mergeCell ref="E8:G8"/>
    <mergeCell ref="A9:B9"/>
    <mergeCell ref="E9:G9"/>
    <mergeCell ref="A16:B16"/>
    <mergeCell ref="E16:G16"/>
    <mergeCell ref="A17:B17"/>
    <mergeCell ref="E17:G17"/>
    <mergeCell ref="A18:B18"/>
    <mergeCell ref="E18:G18"/>
    <mergeCell ref="A13:B13"/>
    <mergeCell ref="E13:G13"/>
    <mergeCell ref="A14:B14"/>
    <mergeCell ref="E14:G14"/>
    <mergeCell ref="A15:B15"/>
    <mergeCell ref="E15:G15"/>
    <mergeCell ref="A22:B22"/>
    <mergeCell ref="E22:G22"/>
    <mergeCell ref="A23:B23"/>
    <mergeCell ref="E23:G23"/>
    <mergeCell ref="A24:B24"/>
    <mergeCell ref="E24:G24"/>
    <mergeCell ref="A19:B19"/>
    <mergeCell ref="E19:G19"/>
    <mergeCell ref="A20:B20"/>
    <mergeCell ref="E20:G20"/>
    <mergeCell ref="A21:B21"/>
    <mergeCell ref="E21:G21"/>
    <mergeCell ref="A28:B28"/>
    <mergeCell ref="E28:G28"/>
    <mergeCell ref="A29:B29"/>
    <mergeCell ref="E29:G29"/>
    <mergeCell ref="A30:B30"/>
    <mergeCell ref="E30:G30"/>
    <mergeCell ref="A25:B25"/>
    <mergeCell ref="E25:G25"/>
    <mergeCell ref="A26:B26"/>
    <mergeCell ref="E26:G26"/>
    <mergeCell ref="A27:B27"/>
    <mergeCell ref="E27:G27"/>
    <mergeCell ref="A34:B34"/>
    <mergeCell ref="E34:G34"/>
    <mergeCell ref="A35:B35"/>
    <mergeCell ref="E35:G35"/>
    <mergeCell ref="A36:B36"/>
    <mergeCell ref="E36:G36"/>
    <mergeCell ref="A31:B31"/>
    <mergeCell ref="E31:G31"/>
    <mergeCell ref="A32:B32"/>
    <mergeCell ref="E32:G32"/>
    <mergeCell ref="A33:B33"/>
    <mergeCell ref="E33:G33"/>
    <mergeCell ref="A40:B40"/>
    <mergeCell ref="E40:G40"/>
    <mergeCell ref="A41:B41"/>
    <mergeCell ref="E41:G41"/>
    <mergeCell ref="A42:B42"/>
    <mergeCell ref="E42:G42"/>
    <mergeCell ref="A37:B37"/>
    <mergeCell ref="E37:G37"/>
    <mergeCell ref="A38:B38"/>
    <mergeCell ref="E38:G38"/>
    <mergeCell ref="A39:B39"/>
    <mergeCell ref="E39:G39"/>
    <mergeCell ref="A46:B46"/>
    <mergeCell ref="E46:G46"/>
    <mergeCell ref="A47:B47"/>
    <mergeCell ref="E47:G47"/>
    <mergeCell ref="A48:B48"/>
    <mergeCell ref="E48:G48"/>
    <mergeCell ref="A43:B43"/>
    <mergeCell ref="E43:G43"/>
    <mergeCell ref="A44:B44"/>
    <mergeCell ref="E44:G44"/>
    <mergeCell ref="A45:B45"/>
    <mergeCell ref="E45:G45"/>
    <mergeCell ref="A52:B52"/>
    <mergeCell ref="E52:G52"/>
    <mergeCell ref="A53:B53"/>
    <mergeCell ref="E53:G53"/>
    <mergeCell ref="A54:B54"/>
    <mergeCell ref="E54:G54"/>
    <mergeCell ref="A49:B49"/>
    <mergeCell ref="E49:G49"/>
    <mergeCell ref="A50:B50"/>
    <mergeCell ref="E50:G50"/>
    <mergeCell ref="A51:B51"/>
    <mergeCell ref="E51:G51"/>
    <mergeCell ref="A58:B58"/>
    <mergeCell ref="E58:G58"/>
    <mergeCell ref="A59:C59"/>
    <mergeCell ref="E59:G59"/>
    <mergeCell ref="A55:B55"/>
    <mergeCell ref="E55:G55"/>
    <mergeCell ref="A56:B56"/>
    <mergeCell ref="E56:G56"/>
    <mergeCell ref="A57:B57"/>
    <mergeCell ref="E57:G57"/>
  </mergeCells>
  <pageMargins left="0.23622047244094491" right="0.15748031496062992" top="0.15748031496062992" bottom="0.23622047244094491" header="0.24" footer="0.3"/>
  <pageSetup paperSize="9"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BC83"/>
  <sheetViews>
    <sheetView topLeftCell="A22" workbookViewId="0">
      <pane xSplit="6" topLeftCell="G1" activePane="topRight" state="frozen"/>
      <selection pane="topRight" activeCell="E47" sqref="E47"/>
    </sheetView>
  </sheetViews>
  <sheetFormatPr defaultRowHeight="23.25"/>
  <cols>
    <col min="1" max="1" width="3.375" style="37" customWidth="1"/>
    <col min="2" max="2" width="44.125" style="38" customWidth="1"/>
    <col min="3" max="3" width="9" style="39"/>
    <col min="4" max="6" width="11.875" style="38" customWidth="1"/>
    <col min="7" max="7" width="9.875" style="1" bestFit="1" customWidth="1"/>
    <col min="8" max="19" width="9" style="1"/>
    <col min="20" max="20" width="9.875" style="1" bestFit="1" customWidth="1"/>
    <col min="21" max="21" width="9" style="1"/>
    <col min="22" max="22" width="9.875" style="2" bestFit="1" customWidth="1"/>
    <col min="23" max="23" width="11.875" style="38" customWidth="1"/>
    <col min="24" max="24" width="11" style="1" customWidth="1"/>
    <col min="25" max="25" width="10.5" style="1" customWidth="1"/>
    <col min="26" max="55" width="9" style="1"/>
    <col min="56" max="16384" width="9" style="38"/>
  </cols>
  <sheetData>
    <row r="1" spans="1:24">
      <c r="A1" s="164" t="s">
        <v>0</v>
      </c>
      <c r="B1" s="164"/>
      <c r="C1" s="164"/>
      <c r="D1" s="164"/>
      <c r="E1" s="164"/>
      <c r="F1" s="164"/>
      <c r="W1" s="1"/>
    </row>
    <row r="2" spans="1:24">
      <c r="A2" s="164" t="s">
        <v>79</v>
      </c>
      <c r="B2" s="164"/>
      <c r="C2" s="164"/>
      <c r="D2" s="164"/>
      <c r="E2" s="164"/>
      <c r="F2" s="164"/>
      <c r="W2" s="1"/>
    </row>
    <row r="3" spans="1:24">
      <c r="A3" s="165" t="s">
        <v>307</v>
      </c>
      <c r="B3" s="165"/>
      <c r="C3" s="165"/>
      <c r="D3" s="165"/>
      <c r="E3" s="165"/>
      <c r="F3" s="165"/>
      <c r="W3" s="1"/>
    </row>
    <row r="4" spans="1:24">
      <c r="A4" s="3" t="s">
        <v>80</v>
      </c>
      <c r="B4" s="4"/>
      <c r="C4" s="4"/>
      <c r="D4" s="4"/>
      <c r="E4" s="4"/>
      <c r="F4" s="4"/>
      <c r="W4" s="53"/>
    </row>
    <row r="5" spans="1:24">
      <c r="A5" s="5"/>
      <c r="B5" s="166" t="s">
        <v>2</v>
      </c>
      <c r="C5" s="167" t="s">
        <v>3</v>
      </c>
      <c r="D5" s="167" t="s">
        <v>81</v>
      </c>
      <c r="E5" s="6" t="s">
        <v>82</v>
      </c>
      <c r="F5" s="6" t="s">
        <v>1</v>
      </c>
      <c r="W5" s="6" t="s">
        <v>1</v>
      </c>
    </row>
    <row r="6" spans="1:24">
      <c r="A6" s="7"/>
      <c r="B6" s="166"/>
      <c r="C6" s="168"/>
      <c r="D6" s="168"/>
      <c r="E6" s="8" t="s">
        <v>83</v>
      </c>
      <c r="F6" s="8" t="s">
        <v>83</v>
      </c>
      <c r="W6" s="8" t="s">
        <v>83</v>
      </c>
    </row>
    <row r="7" spans="1:24">
      <c r="A7" s="9" t="s">
        <v>84</v>
      </c>
      <c r="B7" s="10"/>
      <c r="C7" s="11"/>
      <c r="D7" s="12"/>
      <c r="E7" s="8"/>
      <c r="F7" s="8"/>
      <c r="W7" s="8"/>
    </row>
    <row r="8" spans="1:24">
      <c r="A8" s="13" t="s">
        <v>14</v>
      </c>
      <c r="B8" s="10"/>
      <c r="C8" s="14"/>
      <c r="D8" s="15"/>
      <c r="E8" s="16"/>
      <c r="F8" s="16"/>
      <c r="W8" s="16"/>
    </row>
    <row r="9" spans="1:24">
      <c r="A9" s="17"/>
      <c r="B9" s="10" t="s">
        <v>85</v>
      </c>
      <c r="C9" s="14">
        <v>411001</v>
      </c>
      <c r="D9" s="18">
        <v>80000</v>
      </c>
      <c r="E9" s="19">
        <v>0</v>
      </c>
      <c r="F9" s="19">
        <v>89243.4</v>
      </c>
      <c r="V9" s="2">
        <f>SUM(G9:U9)</f>
        <v>0</v>
      </c>
      <c r="W9" s="19">
        <v>89243.4</v>
      </c>
      <c r="X9" s="1">
        <f t="shared" ref="X9:X12" si="0">SUM(V9:W9)</f>
        <v>89243.4</v>
      </c>
    </row>
    <row r="10" spans="1:24">
      <c r="A10" s="17"/>
      <c r="B10" s="10" t="s">
        <v>86</v>
      </c>
      <c r="C10" s="14">
        <v>411002</v>
      </c>
      <c r="D10" s="18">
        <v>40000</v>
      </c>
      <c r="E10" s="19">
        <v>3476.41</v>
      </c>
      <c r="F10" s="19">
        <v>29776.17</v>
      </c>
      <c r="G10" s="1">
        <v>962.09</v>
      </c>
      <c r="H10" s="1">
        <v>437.21</v>
      </c>
      <c r="I10" s="1">
        <v>595.85</v>
      </c>
      <c r="J10" s="1">
        <v>743.27</v>
      </c>
      <c r="K10" s="1">
        <v>415.76</v>
      </c>
      <c r="L10" s="1">
        <v>322.23</v>
      </c>
      <c r="V10" s="2">
        <f t="shared" ref="V10:V74" si="1">SUM(G10:U10)</f>
        <v>3476.4100000000003</v>
      </c>
      <c r="W10" s="19">
        <v>26299.759999999998</v>
      </c>
      <c r="X10" s="1">
        <f t="shared" si="0"/>
        <v>29776.17</v>
      </c>
    </row>
    <row r="11" spans="1:24">
      <c r="A11" s="17"/>
      <c r="B11" s="10" t="s">
        <v>87</v>
      </c>
      <c r="C11" s="14">
        <v>411003</v>
      </c>
      <c r="D11" s="18">
        <v>9000</v>
      </c>
      <c r="E11" s="19">
        <v>0</v>
      </c>
      <c r="F11" s="19">
        <v>10130</v>
      </c>
      <c r="V11" s="2">
        <f t="shared" si="1"/>
        <v>0</v>
      </c>
      <c r="W11" s="19">
        <v>10130</v>
      </c>
      <c r="X11" s="1">
        <f t="shared" si="0"/>
        <v>10130</v>
      </c>
    </row>
    <row r="12" spans="1:24">
      <c r="A12" s="17"/>
      <c r="B12" s="10" t="s">
        <v>88</v>
      </c>
      <c r="C12" s="14"/>
      <c r="D12" s="18">
        <v>500</v>
      </c>
      <c r="E12" s="19">
        <v>0</v>
      </c>
      <c r="F12" s="19">
        <v>0</v>
      </c>
      <c r="V12" s="2">
        <f t="shared" si="1"/>
        <v>0</v>
      </c>
      <c r="W12" s="19">
        <v>0</v>
      </c>
      <c r="X12" s="1">
        <f t="shared" si="0"/>
        <v>0</v>
      </c>
    </row>
    <row r="13" spans="1:24">
      <c r="A13" s="17"/>
      <c r="B13" s="20" t="s">
        <v>27</v>
      </c>
      <c r="C13" s="14"/>
      <c r="D13" s="21">
        <f>SUM(D9:D12)</f>
        <v>129500</v>
      </c>
      <c r="E13" s="22">
        <f>SUM(E9:E12)</f>
        <v>3476.41</v>
      </c>
      <c r="F13" s="22">
        <f>SUM(F8:F12)</f>
        <v>129149.56999999999</v>
      </c>
      <c r="V13" s="2">
        <f t="shared" si="1"/>
        <v>0</v>
      </c>
      <c r="W13" s="22">
        <f>SUM(W8:W12)</f>
        <v>125673.15999999999</v>
      </c>
      <c r="X13" s="1">
        <f>SUM(X9:X12)</f>
        <v>129149.56999999999</v>
      </c>
    </row>
    <row r="14" spans="1:24">
      <c r="A14" s="13" t="s">
        <v>89</v>
      </c>
      <c r="B14" s="10"/>
      <c r="C14" s="14"/>
      <c r="D14" s="15"/>
      <c r="E14" s="23"/>
      <c r="F14" s="23"/>
      <c r="V14" s="2">
        <f t="shared" si="1"/>
        <v>0</v>
      </c>
      <c r="W14" s="23"/>
    </row>
    <row r="15" spans="1:24">
      <c r="A15" s="17"/>
      <c r="B15" s="10" t="s">
        <v>90</v>
      </c>
      <c r="C15" s="14">
        <v>412103</v>
      </c>
      <c r="D15" s="18">
        <v>1000</v>
      </c>
      <c r="E15" s="19">
        <v>38.799999999999997</v>
      </c>
      <c r="F15" s="19">
        <v>1105.8</v>
      </c>
      <c r="G15" s="1">
        <v>38.799999999999997</v>
      </c>
      <c r="V15" s="2">
        <f t="shared" si="1"/>
        <v>38.799999999999997</v>
      </c>
      <c r="W15" s="19">
        <v>1067</v>
      </c>
      <c r="X15" s="1">
        <f>SUM(V15:W15)</f>
        <v>1105.8</v>
      </c>
    </row>
    <row r="16" spans="1:24">
      <c r="A16" s="17"/>
      <c r="B16" s="10" t="s">
        <v>91</v>
      </c>
      <c r="C16" s="14">
        <v>412104</v>
      </c>
      <c r="D16" s="18">
        <v>1000</v>
      </c>
      <c r="E16" s="19">
        <v>0</v>
      </c>
      <c r="F16" s="19">
        <v>0</v>
      </c>
      <c r="V16" s="2">
        <f t="shared" si="1"/>
        <v>0</v>
      </c>
      <c r="W16" s="19">
        <v>0</v>
      </c>
      <c r="X16" s="1">
        <f t="shared" ref="X16:X83" si="2">SUM(V16:W16)</f>
        <v>0</v>
      </c>
    </row>
    <row r="17" spans="1:24">
      <c r="A17" s="17"/>
      <c r="B17" s="10" t="s">
        <v>92</v>
      </c>
      <c r="C17" s="14">
        <v>412106</v>
      </c>
      <c r="D17" s="18">
        <v>1000</v>
      </c>
      <c r="E17" s="19">
        <v>0</v>
      </c>
      <c r="F17" s="19">
        <v>0</v>
      </c>
      <c r="V17" s="2">
        <f t="shared" si="1"/>
        <v>0</v>
      </c>
      <c r="W17" s="19">
        <v>0</v>
      </c>
      <c r="X17" s="1">
        <f t="shared" si="2"/>
        <v>0</v>
      </c>
    </row>
    <row r="18" spans="1:24">
      <c r="A18" s="17"/>
      <c r="B18" s="10" t="s">
        <v>93</v>
      </c>
      <c r="C18" s="14">
        <v>412128</v>
      </c>
      <c r="D18" s="18">
        <v>500</v>
      </c>
      <c r="E18" s="19">
        <v>0</v>
      </c>
      <c r="F18" s="19">
        <v>380</v>
      </c>
      <c r="G18" s="47"/>
      <c r="U18" s="47"/>
      <c r="V18" s="2">
        <f t="shared" si="1"/>
        <v>0</v>
      </c>
      <c r="W18" s="19">
        <v>380</v>
      </c>
      <c r="X18" s="1">
        <f t="shared" si="2"/>
        <v>380</v>
      </c>
    </row>
    <row r="19" spans="1:24">
      <c r="A19" s="17"/>
      <c r="B19" s="10" t="s">
        <v>94</v>
      </c>
      <c r="C19" s="14">
        <v>412199</v>
      </c>
      <c r="D19" s="18">
        <v>2000</v>
      </c>
      <c r="E19" s="19">
        <v>1360</v>
      </c>
      <c r="F19" s="19">
        <v>2232</v>
      </c>
      <c r="G19" s="1">
        <v>60</v>
      </c>
      <c r="H19" s="1">
        <v>400</v>
      </c>
      <c r="I19" s="1">
        <v>900</v>
      </c>
      <c r="J19" s="47"/>
      <c r="U19" s="47"/>
      <c r="V19" s="2">
        <f t="shared" si="1"/>
        <v>1360</v>
      </c>
      <c r="W19" s="19">
        <v>872</v>
      </c>
      <c r="X19" s="1">
        <f t="shared" si="2"/>
        <v>2232</v>
      </c>
    </row>
    <row r="20" spans="1:24">
      <c r="A20" s="17"/>
      <c r="B20" s="10" t="s">
        <v>95</v>
      </c>
      <c r="C20" s="14">
        <v>412202</v>
      </c>
      <c r="D20" s="18">
        <v>500</v>
      </c>
      <c r="E20" s="19">
        <v>0</v>
      </c>
      <c r="F20" s="19">
        <v>1400</v>
      </c>
      <c r="V20" s="2">
        <f t="shared" si="1"/>
        <v>0</v>
      </c>
      <c r="W20" s="19">
        <v>1400</v>
      </c>
      <c r="X20" s="1">
        <f t="shared" si="2"/>
        <v>1400</v>
      </c>
    </row>
    <row r="21" spans="1:24">
      <c r="A21" s="17"/>
      <c r="B21" s="10" t="s">
        <v>96</v>
      </c>
      <c r="C21" s="14">
        <v>412210</v>
      </c>
      <c r="D21" s="18">
        <v>40000</v>
      </c>
      <c r="E21" s="19">
        <v>0</v>
      </c>
      <c r="F21" s="19">
        <v>42134</v>
      </c>
      <c r="J21" s="47"/>
      <c r="K21" s="47"/>
      <c r="V21" s="2">
        <f t="shared" si="1"/>
        <v>0</v>
      </c>
      <c r="W21" s="19">
        <v>42134</v>
      </c>
      <c r="X21" s="1">
        <f t="shared" si="2"/>
        <v>42134</v>
      </c>
    </row>
    <row r="22" spans="1:24">
      <c r="A22" s="17"/>
      <c r="B22" s="10" t="s">
        <v>97</v>
      </c>
      <c r="C22" s="14">
        <v>412399</v>
      </c>
      <c r="D22" s="18">
        <v>500</v>
      </c>
      <c r="E22" s="19">
        <v>60</v>
      </c>
      <c r="F22" s="19">
        <v>200</v>
      </c>
      <c r="G22" s="1">
        <v>20</v>
      </c>
      <c r="H22" s="1">
        <v>20</v>
      </c>
      <c r="I22" s="1">
        <v>20</v>
      </c>
      <c r="J22" s="47"/>
      <c r="U22" s="47"/>
      <c r="V22" s="2">
        <f t="shared" si="1"/>
        <v>60</v>
      </c>
      <c r="W22" s="19">
        <v>140</v>
      </c>
      <c r="X22" s="1">
        <f t="shared" si="2"/>
        <v>200</v>
      </c>
    </row>
    <row r="23" spans="1:24">
      <c r="A23" s="17"/>
      <c r="B23" s="20" t="s">
        <v>27</v>
      </c>
      <c r="C23" s="24"/>
      <c r="D23" s="21">
        <f>SUM(D15:D22)</f>
        <v>46500</v>
      </c>
      <c r="E23" s="25">
        <f>SUM(E14:E22)</f>
        <v>1458.8</v>
      </c>
      <c r="F23" s="25">
        <f>SUM(F15:F22)</f>
        <v>47451.8</v>
      </c>
      <c r="V23" s="2">
        <f t="shared" si="1"/>
        <v>0</v>
      </c>
      <c r="W23" s="25">
        <f>SUM(W15:W22)</f>
        <v>45993</v>
      </c>
      <c r="X23" s="1">
        <f>SUM(X15:X22)</f>
        <v>47451.8</v>
      </c>
    </row>
    <row r="24" spans="1:24">
      <c r="A24" s="13" t="s">
        <v>98</v>
      </c>
      <c r="B24" s="10"/>
      <c r="C24" s="14"/>
      <c r="D24" s="18"/>
      <c r="E24" s="16"/>
      <c r="F24" s="16"/>
      <c r="V24" s="2">
        <f t="shared" si="1"/>
        <v>0</v>
      </c>
      <c r="W24" s="16"/>
      <c r="X24" s="1">
        <f t="shared" si="2"/>
        <v>0</v>
      </c>
    </row>
    <row r="25" spans="1:24">
      <c r="A25" s="17"/>
      <c r="B25" s="10" t="s">
        <v>99</v>
      </c>
      <c r="C25" s="14">
        <v>413003</v>
      </c>
      <c r="D25" s="18">
        <v>170000</v>
      </c>
      <c r="E25" s="19">
        <v>0</v>
      </c>
      <c r="F25" s="19">
        <v>76239.839999999997</v>
      </c>
      <c r="U25" s="47"/>
      <c r="V25" s="2">
        <f t="shared" si="1"/>
        <v>0</v>
      </c>
      <c r="W25" s="19">
        <v>76239.839999999997</v>
      </c>
      <c r="X25" s="1">
        <f t="shared" si="2"/>
        <v>76239.839999999997</v>
      </c>
    </row>
    <row r="26" spans="1:24">
      <c r="A26" s="17"/>
      <c r="B26" s="10" t="s">
        <v>269</v>
      </c>
      <c r="C26" s="14">
        <v>413004</v>
      </c>
      <c r="D26" s="18"/>
      <c r="E26" s="19">
        <v>0</v>
      </c>
      <c r="F26" s="19">
        <v>282</v>
      </c>
      <c r="T26" s="47"/>
      <c r="V26" s="2">
        <f t="shared" si="1"/>
        <v>0</v>
      </c>
      <c r="W26" s="19">
        <v>282</v>
      </c>
      <c r="X26" s="1">
        <f t="shared" ref="X26" si="3">SUM(V26:W26)</f>
        <v>282</v>
      </c>
    </row>
    <row r="27" spans="1:24">
      <c r="A27" s="17"/>
      <c r="B27" s="20" t="s">
        <v>27</v>
      </c>
      <c r="C27" s="14"/>
      <c r="D27" s="21">
        <f>SUM(D25:D26)</f>
        <v>170000</v>
      </c>
      <c r="E27" s="25">
        <f>SUM(E25:E26)</f>
        <v>0</v>
      </c>
      <c r="F27" s="25">
        <f>SUM(F25:F26)</f>
        <v>76521.84</v>
      </c>
      <c r="V27" s="2">
        <f t="shared" si="1"/>
        <v>0</v>
      </c>
      <c r="W27" s="25">
        <f>SUM(W25:W26)</f>
        <v>76521.84</v>
      </c>
      <c r="X27" s="1">
        <f>SUM(X24:X25)</f>
        <v>76239.839999999997</v>
      </c>
    </row>
    <row r="28" spans="1:24">
      <c r="A28" s="13" t="s">
        <v>100</v>
      </c>
      <c r="B28" s="10"/>
      <c r="C28" s="14"/>
      <c r="D28" s="18"/>
      <c r="E28" s="23"/>
      <c r="F28" s="23"/>
      <c r="V28" s="2">
        <f t="shared" si="1"/>
        <v>0</v>
      </c>
      <c r="W28" s="23"/>
      <c r="X28" s="1">
        <f t="shared" si="2"/>
        <v>0</v>
      </c>
    </row>
    <row r="29" spans="1:24">
      <c r="A29" s="13"/>
      <c r="B29" s="10"/>
      <c r="C29" s="14"/>
      <c r="D29" s="18">
        <v>0</v>
      </c>
      <c r="E29" s="16">
        <v>0</v>
      </c>
      <c r="F29" s="16"/>
      <c r="V29" s="2">
        <f t="shared" si="1"/>
        <v>0</v>
      </c>
      <c r="W29" s="16"/>
      <c r="X29" s="1">
        <f t="shared" si="2"/>
        <v>0</v>
      </c>
    </row>
    <row r="30" spans="1:24">
      <c r="A30" s="13"/>
      <c r="B30" s="20" t="s">
        <v>27</v>
      </c>
      <c r="C30" s="14"/>
      <c r="D30" s="26">
        <f>SUM(D29)</f>
        <v>0</v>
      </c>
      <c r="E30" s="26">
        <f>SUM(E29)</f>
        <v>0</v>
      </c>
      <c r="F30" s="26">
        <f>SUM(F29)</f>
        <v>0</v>
      </c>
      <c r="V30" s="2">
        <f t="shared" si="1"/>
        <v>0</v>
      </c>
      <c r="W30" s="26">
        <f>SUM(W29)</f>
        <v>0</v>
      </c>
      <c r="X30" s="1">
        <f t="shared" si="2"/>
        <v>0</v>
      </c>
    </row>
    <row r="31" spans="1:24">
      <c r="A31" s="13" t="s">
        <v>101</v>
      </c>
      <c r="B31" s="10"/>
      <c r="C31" s="14"/>
      <c r="D31" s="18"/>
      <c r="E31" s="23"/>
      <c r="F31" s="23"/>
      <c r="V31" s="2">
        <f t="shared" si="1"/>
        <v>0</v>
      </c>
      <c r="W31" s="23"/>
      <c r="X31" s="1">
        <f t="shared" si="2"/>
        <v>0</v>
      </c>
    </row>
    <row r="32" spans="1:24">
      <c r="A32" s="17"/>
      <c r="B32" s="10" t="s">
        <v>102</v>
      </c>
      <c r="C32" s="14">
        <v>415004</v>
      </c>
      <c r="D32" s="18">
        <v>80000</v>
      </c>
      <c r="E32" s="19">
        <v>7000</v>
      </c>
      <c r="F32" s="19">
        <v>33000</v>
      </c>
      <c r="G32" s="1">
        <v>1500</v>
      </c>
      <c r="H32" s="1">
        <v>2000</v>
      </c>
      <c r="I32" s="1">
        <v>3500</v>
      </c>
      <c r="U32" s="47"/>
      <c r="V32" s="2">
        <f t="shared" si="1"/>
        <v>7000</v>
      </c>
      <c r="W32" s="19">
        <v>26000</v>
      </c>
      <c r="X32" s="1">
        <f t="shared" si="2"/>
        <v>33000</v>
      </c>
    </row>
    <row r="33" spans="1:24">
      <c r="A33" s="17"/>
      <c r="B33" s="10" t="s">
        <v>103</v>
      </c>
      <c r="C33" s="14">
        <v>415999</v>
      </c>
      <c r="D33" s="18">
        <v>1500</v>
      </c>
      <c r="E33" s="19">
        <v>0</v>
      </c>
      <c r="F33" s="19">
        <v>300</v>
      </c>
      <c r="V33" s="2">
        <f t="shared" si="1"/>
        <v>0</v>
      </c>
      <c r="W33" s="19">
        <v>300</v>
      </c>
      <c r="X33" s="1">
        <f t="shared" si="2"/>
        <v>300</v>
      </c>
    </row>
    <row r="34" spans="1:24">
      <c r="A34" s="17"/>
      <c r="B34" s="20" t="s">
        <v>27</v>
      </c>
      <c r="C34" s="14"/>
      <c r="D34" s="27">
        <f>SUM(D32:D33)</f>
        <v>81500</v>
      </c>
      <c r="E34" s="27">
        <f>SUM(E32:E33)</f>
        <v>7000</v>
      </c>
      <c r="F34" s="27">
        <f>SUM(F32:F33)</f>
        <v>33300</v>
      </c>
      <c r="V34" s="2">
        <f t="shared" si="1"/>
        <v>0</v>
      </c>
      <c r="W34" s="21">
        <f>SUM(W32:W33)</f>
        <v>26300</v>
      </c>
      <c r="X34" s="1">
        <f t="shared" si="2"/>
        <v>26300</v>
      </c>
    </row>
    <row r="35" spans="1:24">
      <c r="A35" s="115"/>
      <c r="B35" s="116"/>
      <c r="C35" s="117"/>
      <c r="D35" s="118"/>
      <c r="E35" s="118"/>
      <c r="F35" s="118"/>
      <c r="V35" s="2">
        <f t="shared" si="1"/>
        <v>0</v>
      </c>
      <c r="W35" s="51"/>
      <c r="X35" s="1">
        <f t="shared" si="2"/>
        <v>0</v>
      </c>
    </row>
    <row r="36" spans="1:24">
      <c r="A36" s="28" t="s">
        <v>104</v>
      </c>
      <c r="B36" s="29"/>
      <c r="C36" s="8"/>
      <c r="D36" s="27">
        <v>0</v>
      </c>
      <c r="E36" s="23">
        <v>0</v>
      </c>
      <c r="F36" s="23">
        <v>0</v>
      </c>
      <c r="V36" s="2">
        <f t="shared" si="1"/>
        <v>0</v>
      </c>
      <c r="W36" s="23">
        <v>0</v>
      </c>
      <c r="X36" s="1">
        <f t="shared" si="2"/>
        <v>0</v>
      </c>
    </row>
    <row r="37" spans="1:24">
      <c r="A37" s="13"/>
      <c r="B37" s="20" t="s">
        <v>27</v>
      </c>
      <c r="C37" s="14"/>
      <c r="D37" s="27">
        <f>SUM(D36)</f>
        <v>0</v>
      </c>
      <c r="E37" s="27">
        <f>SUM(E36)</f>
        <v>0</v>
      </c>
      <c r="F37" s="27">
        <f>SUM(F36)</f>
        <v>0</v>
      </c>
      <c r="V37" s="2">
        <f t="shared" si="1"/>
        <v>0</v>
      </c>
      <c r="W37" s="27">
        <f>SUM(W36)</f>
        <v>0</v>
      </c>
      <c r="X37" s="1">
        <f t="shared" si="2"/>
        <v>0</v>
      </c>
    </row>
    <row r="38" spans="1:24">
      <c r="A38" s="13" t="s">
        <v>105</v>
      </c>
      <c r="B38" s="10"/>
      <c r="C38" s="14"/>
      <c r="D38" s="15"/>
      <c r="E38" s="16"/>
      <c r="F38" s="16"/>
      <c r="V38" s="2">
        <f t="shared" si="1"/>
        <v>0</v>
      </c>
      <c r="W38" s="16"/>
      <c r="X38" s="1">
        <f t="shared" si="2"/>
        <v>0</v>
      </c>
    </row>
    <row r="39" spans="1:24">
      <c r="A39" s="13" t="s">
        <v>106</v>
      </c>
      <c r="B39" s="10"/>
      <c r="C39" s="14"/>
      <c r="D39" s="15"/>
      <c r="E39" s="16"/>
      <c r="F39" s="16"/>
      <c r="V39" s="2">
        <f t="shared" si="1"/>
        <v>0</v>
      </c>
      <c r="W39" s="16"/>
      <c r="X39" s="1">
        <f t="shared" si="2"/>
        <v>0</v>
      </c>
    </row>
    <row r="40" spans="1:24">
      <c r="A40" s="17"/>
      <c r="B40" s="10" t="s">
        <v>107</v>
      </c>
      <c r="C40" s="14">
        <v>421001</v>
      </c>
      <c r="D40" s="18">
        <v>350000</v>
      </c>
      <c r="E40" s="19">
        <v>29885.46</v>
      </c>
      <c r="F40" s="19">
        <v>183698.29</v>
      </c>
      <c r="G40" s="47">
        <v>29885.46</v>
      </c>
      <c r="U40" s="47"/>
      <c r="V40" s="2">
        <f t="shared" si="1"/>
        <v>29885.46</v>
      </c>
      <c r="W40" s="19">
        <v>153812.82999999999</v>
      </c>
      <c r="X40" s="1">
        <f t="shared" si="2"/>
        <v>183698.28999999998</v>
      </c>
    </row>
    <row r="41" spans="1:24">
      <c r="A41" s="17"/>
      <c r="B41" s="10" t="s">
        <v>108</v>
      </c>
      <c r="C41" s="14">
        <v>421002</v>
      </c>
      <c r="D41" s="18">
        <v>7600000</v>
      </c>
      <c r="E41" s="19">
        <v>1372130.84</v>
      </c>
      <c r="F41" s="19">
        <v>5281865.66</v>
      </c>
      <c r="G41" s="47">
        <v>754291.28</v>
      </c>
      <c r="H41" s="1">
        <v>617839.56000000006</v>
      </c>
      <c r="U41" s="47"/>
      <c r="V41" s="2">
        <f t="shared" si="1"/>
        <v>1372130.84</v>
      </c>
      <c r="W41" s="19">
        <v>3909734.82</v>
      </c>
      <c r="X41" s="1">
        <f t="shared" si="2"/>
        <v>5281865.66</v>
      </c>
    </row>
    <row r="42" spans="1:24">
      <c r="A42" s="17"/>
      <c r="B42" s="10" t="s">
        <v>109</v>
      </c>
      <c r="C42" s="14">
        <v>421004</v>
      </c>
      <c r="D42" s="18">
        <v>2700000</v>
      </c>
      <c r="E42" s="19">
        <v>135495.96</v>
      </c>
      <c r="F42" s="19">
        <v>1684654.77</v>
      </c>
      <c r="G42" s="1">
        <v>135495.96</v>
      </c>
      <c r="R42" s="47"/>
      <c r="V42" s="2">
        <f t="shared" si="1"/>
        <v>135495.96</v>
      </c>
      <c r="W42" s="19">
        <v>1549158.81</v>
      </c>
      <c r="X42" s="1">
        <f t="shared" si="2"/>
        <v>1684654.77</v>
      </c>
    </row>
    <row r="43" spans="1:24">
      <c r="A43" s="17"/>
      <c r="B43" s="10" t="s">
        <v>110</v>
      </c>
      <c r="C43" s="14">
        <v>421005</v>
      </c>
      <c r="D43" s="18">
        <v>250000</v>
      </c>
      <c r="E43" s="19">
        <v>0</v>
      </c>
      <c r="F43" s="19">
        <v>70814.52</v>
      </c>
      <c r="T43" s="47"/>
      <c r="V43" s="2">
        <f t="shared" si="1"/>
        <v>0</v>
      </c>
      <c r="W43" s="19">
        <v>70814.52</v>
      </c>
      <c r="X43" s="1">
        <f t="shared" si="2"/>
        <v>70814.52</v>
      </c>
    </row>
    <row r="44" spans="1:24">
      <c r="A44" s="17"/>
      <c r="B44" s="10" t="s">
        <v>111</v>
      </c>
      <c r="C44" s="14">
        <v>421006</v>
      </c>
      <c r="D44" s="18">
        <v>1300000</v>
      </c>
      <c r="E44" s="19">
        <v>113010.79</v>
      </c>
      <c r="F44" s="19">
        <v>916323.28</v>
      </c>
      <c r="G44" s="1">
        <v>113010.79</v>
      </c>
      <c r="R44" s="47"/>
      <c r="V44" s="2">
        <f t="shared" si="1"/>
        <v>113010.79</v>
      </c>
      <c r="W44" s="19">
        <v>803312.49</v>
      </c>
      <c r="X44" s="1">
        <f t="shared" si="2"/>
        <v>916323.28</v>
      </c>
    </row>
    <row r="45" spans="1:24">
      <c r="A45" s="17"/>
      <c r="B45" s="10" t="s">
        <v>112</v>
      </c>
      <c r="C45" s="14">
        <v>421007</v>
      </c>
      <c r="D45" s="18">
        <v>2600000</v>
      </c>
      <c r="E45" s="19">
        <v>279991.23</v>
      </c>
      <c r="F45" s="19">
        <v>2183961.2400000002</v>
      </c>
      <c r="G45" s="1">
        <v>279991.23</v>
      </c>
      <c r="R45" s="47"/>
      <c r="V45" s="2">
        <f t="shared" si="1"/>
        <v>279991.23</v>
      </c>
      <c r="W45" s="19">
        <v>1903970.01</v>
      </c>
      <c r="X45" s="1">
        <f t="shared" si="2"/>
        <v>2183961.2400000002</v>
      </c>
    </row>
    <row r="46" spans="1:24">
      <c r="A46" s="17"/>
      <c r="B46" s="10" t="s">
        <v>113</v>
      </c>
      <c r="C46" s="14">
        <v>421011</v>
      </c>
      <c r="D46" s="18">
        <v>500</v>
      </c>
      <c r="E46" s="19">
        <v>0</v>
      </c>
      <c r="F46" s="19">
        <v>0</v>
      </c>
      <c r="V46" s="2">
        <f t="shared" si="1"/>
        <v>0</v>
      </c>
      <c r="W46" s="19">
        <v>0</v>
      </c>
    </row>
    <row r="47" spans="1:24">
      <c r="A47" s="17"/>
      <c r="B47" s="10" t="s">
        <v>114</v>
      </c>
      <c r="C47" s="14">
        <v>421012</v>
      </c>
      <c r="D47" s="18">
        <v>100000</v>
      </c>
      <c r="E47" s="19">
        <v>31334.74</v>
      </c>
      <c r="F47" s="19">
        <v>1657186.84</v>
      </c>
      <c r="G47" s="1">
        <v>31334.74</v>
      </c>
      <c r="V47" s="2">
        <f t="shared" si="1"/>
        <v>31334.74</v>
      </c>
      <c r="W47" s="19">
        <v>1625852.1</v>
      </c>
      <c r="X47" s="1">
        <f t="shared" si="2"/>
        <v>1657186.84</v>
      </c>
    </row>
    <row r="48" spans="1:24">
      <c r="A48" s="17"/>
      <c r="B48" s="10" t="s">
        <v>115</v>
      </c>
      <c r="C48" s="14">
        <v>421013</v>
      </c>
      <c r="D48" s="18">
        <v>70000</v>
      </c>
      <c r="E48" s="19">
        <v>11157.93</v>
      </c>
      <c r="F48" s="19">
        <v>30990.35</v>
      </c>
      <c r="G48" s="1">
        <v>11157.93</v>
      </c>
      <c r="V48" s="2">
        <f t="shared" si="1"/>
        <v>11157.93</v>
      </c>
      <c r="W48" s="19">
        <v>19832.419999999998</v>
      </c>
      <c r="X48" s="1">
        <f t="shared" si="2"/>
        <v>30990.35</v>
      </c>
    </row>
    <row r="49" spans="1:24">
      <c r="A49" s="17"/>
      <c r="B49" s="10" t="s">
        <v>116</v>
      </c>
      <c r="C49" s="14">
        <v>421014</v>
      </c>
      <c r="D49" s="18">
        <v>1000</v>
      </c>
      <c r="E49" s="19">
        <v>1936.07</v>
      </c>
      <c r="F49" s="19">
        <v>3103.64</v>
      </c>
      <c r="G49" s="1">
        <v>1936.07</v>
      </c>
      <c r="V49" s="2">
        <f t="shared" si="1"/>
        <v>1936.07</v>
      </c>
      <c r="W49" s="19">
        <v>1167.57</v>
      </c>
      <c r="X49" s="1">
        <f t="shared" si="2"/>
        <v>3103.64</v>
      </c>
    </row>
    <row r="50" spans="1:24">
      <c r="A50" s="17"/>
      <c r="B50" s="10" t="s">
        <v>117</v>
      </c>
      <c r="C50" s="14">
        <v>421015</v>
      </c>
      <c r="D50" s="18">
        <v>600000</v>
      </c>
      <c r="E50" s="30">
        <v>71893</v>
      </c>
      <c r="F50" s="30">
        <v>525501</v>
      </c>
      <c r="G50" s="1">
        <v>71893</v>
      </c>
      <c r="T50" s="47"/>
      <c r="V50" s="2">
        <f t="shared" si="1"/>
        <v>71893</v>
      </c>
      <c r="W50" s="30">
        <v>453608</v>
      </c>
      <c r="X50" s="1">
        <f t="shared" si="2"/>
        <v>525501</v>
      </c>
    </row>
    <row r="51" spans="1:24">
      <c r="A51" s="17"/>
      <c r="B51" s="10" t="s">
        <v>118</v>
      </c>
      <c r="C51" s="14"/>
      <c r="D51" s="18">
        <v>500</v>
      </c>
      <c r="E51" s="30">
        <v>0</v>
      </c>
      <c r="F51" s="30">
        <v>510</v>
      </c>
      <c r="G51" s="47"/>
      <c r="V51" s="2">
        <f t="shared" si="1"/>
        <v>0</v>
      </c>
      <c r="W51" s="30">
        <v>510</v>
      </c>
      <c r="X51" s="1">
        <f t="shared" si="2"/>
        <v>510</v>
      </c>
    </row>
    <row r="52" spans="1:24">
      <c r="A52" s="17"/>
      <c r="B52" s="10" t="s">
        <v>119</v>
      </c>
      <c r="C52" s="14">
        <v>421999</v>
      </c>
      <c r="D52" s="31">
        <v>500</v>
      </c>
      <c r="E52" s="32">
        <v>0</v>
      </c>
      <c r="F52" s="32">
        <v>0</v>
      </c>
      <c r="V52" s="2">
        <f t="shared" si="1"/>
        <v>0</v>
      </c>
      <c r="W52" s="32">
        <v>0</v>
      </c>
      <c r="X52" s="1">
        <f t="shared" si="2"/>
        <v>0</v>
      </c>
    </row>
    <row r="53" spans="1:24">
      <c r="A53" s="17"/>
      <c r="B53" s="20" t="s">
        <v>27</v>
      </c>
      <c r="C53" s="14"/>
      <c r="D53" s="21">
        <f>SUM(D40:D52)</f>
        <v>15572500</v>
      </c>
      <c r="E53" s="21">
        <f>SUM(E40:E52)</f>
        <v>2046836.02</v>
      </c>
      <c r="F53" s="21">
        <f>SUM(F40:F52)</f>
        <v>12538609.590000002</v>
      </c>
      <c r="V53" s="2">
        <f t="shared" si="1"/>
        <v>0</v>
      </c>
      <c r="W53" s="21">
        <f>SUM(W40:W52)</f>
        <v>10491773.57</v>
      </c>
      <c r="X53" s="1">
        <f>SUM(X41:X52)</f>
        <v>12354911.299999999</v>
      </c>
    </row>
    <row r="54" spans="1:24">
      <c r="A54" s="13" t="s">
        <v>120</v>
      </c>
      <c r="B54" s="10"/>
      <c r="C54" s="14"/>
      <c r="D54" s="18"/>
      <c r="E54" s="19"/>
      <c r="F54" s="19"/>
      <c r="V54" s="2">
        <f t="shared" si="1"/>
        <v>0</v>
      </c>
      <c r="W54" s="19"/>
      <c r="X54" s="1">
        <f t="shared" si="2"/>
        <v>0</v>
      </c>
    </row>
    <row r="55" spans="1:24">
      <c r="A55" s="13" t="s">
        <v>121</v>
      </c>
      <c r="B55" s="10"/>
      <c r="C55" s="14">
        <v>431002</v>
      </c>
      <c r="D55" s="15"/>
      <c r="E55" s="16"/>
      <c r="F55" s="16"/>
      <c r="V55" s="2">
        <f t="shared" si="1"/>
        <v>0</v>
      </c>
      <c r="W55" s="16"/>
      <c r="X55" s="1">
        <f t="shared" si="2"/>
        <v>0</v>
      </c>
    </row>
    <row r="56" spans="1:24">
      <c r="A56" s="17"/>
      <c r="B56" s="10" t="s">
        <v>122</v>
      </c>
      <c r="C56" s="14"/>
      <c r="D56" s="18">
        <v>24400000</v>
      </c>
      <c r="E56" s="19">
        <v>0</v>
      </c>
      <c r="F56" s="19">
        <v>4449676</v>
      </c>
      <c r="V56" s="2">
        <f t="shared" si="1"/>
        <v>0</v>
      </c>
      <c r="W56" s="19">
        <v>4449676</v>
      </c>
      <c r="X56" s="1">
        <f t="shared" si="2"/>
        <v>4449676</v>
      </c>
    </row>
    <row r="57" spans="1:24">
      <c r="A57" s="17"/>
      <c r="B57" s="10" t="s">
        <v>123</v>
      </c>
      <c r="C57" s="14"/>
      <c r="D57" s="18"/>
      <c r="E57" s="19"/>
      <c r="F57" s="19"/>
      <c r="V57" s="2">
        <f t="shared" si="1"/>
        <v>0</v>
      </c>
      <c r="W57" s="19"/>
      <c r="X57" s="1">
        <f t="shared" si="2"/>
        <v>0</v>
      </c>
    </row>
    <row r="58" spans="1:24">
      <c r="A58" s="17"/>
      <c r="B58" s="10" t="s">
        <v>124</v>
      </c>
      <c r="C58" s="14"/>
      <c r="D58" s="18"/>
      <c r="E58" s="19">
        <v>0</v>
      </c>
      <c r="F58" s="19">
        <v>7305600</v>
      </c>
      <c r="V58" s="2">
        <f t="shared" si="1"/>
        <v>0</v>
      </c>
      <c r="W58" s="19">
        <v>7305600</v>
      </c>
      <c r="X58" s="1">
        <f t="shared" si="2"/>
        <v>7305600</v>
      </c>
    </row>
    <row r="59" spans="1:24">
      <c r="A59" s="17"/>
      <c r="B59" s="10" t="s">
        <v>125</v>
      </c>
      <c r="C59" s="14"/>
      <c r="D59" s="18"/>
      <c r="E59" s="19"/>
      <c r="F59" s="19"/>
      <c r="V59" s="2">
        <f t="shared" si="1"/>
        <v>0</v>
      </c>
      <c r="W59" s="19"/>
      <c r="X59" s="1">
        <f t="shared" si="2"/>
        <v>0</v>
      </c>
    </row>
    <row r="60" spans="1:24">
      <c r="A60" s="17"/>
      <c r="B60" s="10" t="s">
        <v>126</v>
      </c>
      <c r="C60" s="14"/>
      <c r="D60" s="18"/>
      <c r="E60" s="19">
        <v>0</v>
      </c>
      <c r="F60" s="19">
        <v>1929600</v>
      </c>
      <c r="V60" s="2">
        <f t="shared" si="1"/>
        <v>0</v>
      </c>
      <c r="W60" s="19">
        <v>1929600</v>
      </c>
      <c r="X60" s="1">
        <f t="shared" si="2"/>
        <v>1929600</v>
      </c>
    </row>
    <row r="61" spans="1:24">
      <c r="A61" s="17"/>
      <c r="B61" s="10" t="s">
        <v>127</v>
      </c>
      <c r="C61" s="14"/>
      <c r="D61" s="18"/>
      <c r="E61" s="19">
        <v>0</v>
      </c>
      <c r="F61" s="19">
        <v>18000</v>
      </c>
      <c r="V61" s="2">
        <f t="shared" si="1"/>
        <v>0</v>
      </c>
      <c r="W61" s="19">
        <v>18000</v>
      </c>
      <c r="X61" s="1">
        <f t="shared" si="2"/>
        <v>18000</v>
      </c>
    </row>
    <row r="62" spans="1:24">
      <c r="A62" s="17"/>
      <c r="B62" s="10" t="s">
        <v>128</v>
      </c>
      <c r="C62" s="14"/>
      <c r="D62" s="18"/>
      <c r="E62" s="19"/>
      <c r="F62" s="19"/>
      <c r="V62" s="2">
        <f t="shared" si="1"/>
        <v>0</v>
      </c>
      <c r="W62" s="19"/>
      <c r="X62" s="1">
        <f t="shared" si="2"/>
        <v>0</v>
      </c>
    </row>
    <row r="63" spans="1:24">
      <c r="A63" s="17"/>
      <c r="B63" s="10" t="s">
        <v>129</v>
      </c>
      <c r="C63" s="14"/>
      <c r="D63" s="18"/>
      <c r="E63" s="19">
        <v>0</v>
      </c>
      <c r="F63" s="19">
        <v>45900</v>
      </c>
      <c r="V63" s="2">
        <f t="shared" si="1"/>
        <v>0</v>
      </c>
      <c r="W63" s="19">
        <v>45900</v>
      </c>
      <c r="X63" s="1">
        <f t="shared" si="2"/>
        <v>45900</v>
      </c>
    </row>
    <row r="64" spans="1:24">
      <c r="A64" s="17"/>
      <c r="B64" s="10" t="s">
        <v>130</v>
      </c>
      <c r="C64" s="14"/>
      <c r="D64" s="18"/>
      <c r="E64" s="19">
        <v>0</v>
      </c>
      <c r="F64" s="19">
        <v>38804</v>
      </c>
      <c r="V64" s="2">
        <f t="shared" si="1"/>
        <v>0</v>
      </c>
      <c r="W64" s="19">
        <v>38804</v>
      </c>
      <c r="X64" s="1">
        <f t="shared" si="2"/>
        <v>38804</v>
      </c>
    </row>
    <row r="65" spans="1:24">
      <c r="A65" s="17"/>
      <c r="B65" s="10" t="s">
        <v>131</v>
      </c>
      <c r="C65" s="14"/>
      <c r="D65" s="18"/>
      <c r="E65" s="19"/>
      <c r="F65" s="19"/>
      <c r="V65" s="2">
        <f t="shared" si="1"/>
        <v>0</v>
      </c>
      <c r="W65" s="19"/>
      <c r="X65" s="1">
        <f t="shared" si="2"/>
        <v>0</v>
      </c>
    </row>
    <row r="66" spans="1:24">
      <c r="A66" s="17"/>
      <c r="B66" s="10" t="s">
        <v>132</v>
      </c>
      <c r="C66" s="14"/>
      <c r="D66" s="18"/>
      <c r="E66" s="19">
        <v>0</v>
      </c>
      <c r="F66" s="19">
        <v>99900</v>
      </c>
      <c r="V66" s="2">
        <f t="shared" si="1"/>
        <v>0</v>
      </c>
      <c r="W66" s="19">
        <v>99900</v>
      </c>
      <c r="X66" s="1">
        <f t="shared" si="2"/>
        <v>99900</v>
      </c>
    </row>
    <row r="67" spans="1:24">
      <c r="A67" s="17"/>
      <c r="B67" s="10" t="s">
        <v>133</v>
      </c>
      <c r="C67" s="14"/>
      <c r="D67" s="18"/>
      <c r="E67" s="19"/>
      <c r="F67" s="19"/>
      <c r="V67" s="2">
        <f t="shared" si="1"/>
        <v>0</v>
      </c>
      <c r="W67" s="19"/>
    </row>
    <row r="68" spans="1:24">
      <c r="A68" s="7"/>
      <c r="B68" s="52" t="s">
        <v>134</v>
      </c>
      <c r="C68" s="48"/>
      <c r="D68" s="31"/>
      <c r="E68" s="32">
        <v>0</v>
      </c>
      <c r="F68" s="32">
        <v>268620</v>
      </c>
      <c r="V68" s="2">
        <f t="shared" si="1"/>
        <v>0</v>
      </c>
      <c r="W68" s="32">
        <v>268620</v>
      </c>
      <c r="X68" s="1">
        <f t="shared" si="2"/>
        <v>268620</v>
      </c>
    </row>
    <row r="69" spans="1:24">
      <c r="A69" s="49"/>
      <c r="B69" s="49"/>
      <c r="C69" s="50"/>
      <c r="D69" s="121"/>
      <c r="E69" s="122"/>
      <c r="F69" s="122"/>
      <c r="W69" s="19"/>
    </row>
    <row r="70" spans="1:24">
      <c r="A70" s="5"/>
      <c r="B70" s="29" t="s">
        <v>135</v>
      </c>
      <c r="C70" s="8"/>
      <c r="D70" s="119"/>
      <c r="E70" s="120"/>
      <c r="F70" s="120"/>
      <c r="V70" s="2">
        <f t="shared" si="1"/>
        <v>0</v>
      </c>
      <c r="W70" s="19"/>
    </row>
    <row r="71" spans="1:24">
      <c r="A71" s="17"/>
      <c r="B71" s="10" t="s">
        <v>136</v>
      </c>
      <c r="C71" s="14"/>
      <c r="D71" s="18"/>
      <c r="E71" s="19"/>
      <c r="F71" s="19"/>
      <c r="V71" s="2">
        <f t="shared" si="1"/>
        <v>0</v>
      </c>
      <c r="W71" s="19"/>
    </row>
    <row r="72" spans="1:24">
      <c r="A72" s="17"/>
      <c r="B72" s="10" t="s">
        <v>137</v>
      </c>
      <c r="C72" s="14"/>
      <c r="D72" s="18"/>
      <c r="E72" s="19">
        <v>0</v>
      </c>
      <c r="F72" s="19">
        <v>586356</v>
      </c>
      <c r="V72" s="2">
        <f t="shared" si="1"/>
        <v>0</v>
      </c>
      <c r="W72" s="19">
        <v>586356</v>
      </c>
      <c r="X72" s="1">
        <f t="shared" si="2"/>
        <v>586356</v>
      </c>
    </row>
    <row r="73" spans="1:24">
      <c r="A73" s="17"/>
      <c r="B73" s="10" t="s">
        <v>294</v>
      </c>
      <c r="C73" s="14"/>
      <c r="D73" s="18"/>
      <c r="E73" s="19"/>
      <c r="F73" s="19"/>
      <c r="V73" s="2">
        <f t="shared" si="1"/>
        <v>0</v>
      </c>
      <c r="W73" s="19"/>
      <c r="X73" s="1">
        <f t="shared" si="2"/>
        <v>0</v>
      </c>
    </row>
    <row r="74" spans="1:24">
      <c r="A74" s="17"/>
      <c r="B74" s="10" t="s">
        <v>139</v>
      </c>
      <c r="C74" s="14"/>
      <c r="D74" s="18"/>
      <c r="E74" s="19">
        <v>0</v>
      </c>
      <c r="F74" s="19">
        <v>1224000</v>
      </c>
      <c r="V74" s="2">
        <f t="shared" si="1"/>
        <v>0</v>
      </c>
      <c r="W74" s="19">
        <v>1224000</v>
      </c>
      <c r="X74" s="1">
        <f t="shared" si="2"/>
        <v>1224000</v>
      </c>
    </row>
    <row r="75" spans="1:24">
      <c r="A75" s="17"/>
      <c r="B75" s="10" t="s">
        <v>138</v>
      </c>
      <c r="C75" s="14"/>
      <c r="D75" s="18"/>
      <c r="E75" s="19"/>
      <c r="F75" s="19"/>
      <c r="V75" s="2">
        <f t="shared" ref="V75:V82" si="4">SUM(G75:U75)</f>
        <v>0</v>
      </c>
      <c r="W75" s="19"/>
      <c r="X75" s="1">
        <f t="shared" si="2"/>
        <v>0</v>
      </c>
    </row>
    <row r="76" spans="1:24">
      <c r="A76" s="17"/>
      <c r="B76" s="10" t="s">
        <v>140</v>
      </c>
      <c r="C76" s="14"/>
      <c r="D76" s="18"/>
      <c r="E76" s="19">
        <v>0</v>
      </c>
      <c r="F76" s="19">
        <v>39000</v>
      </c>
      <c r="V76" s="2">
        <f t="shared" si="4"/>
        <v>0</v>
      </c>
      <c r="W76" s="19">
        <v>39000</v>
      </c>
      <c r="X76" s="1">
        <f t="shared" si="2"/>
        <v>39000</v>
      </c>
    </row>
    <row r="77" spans="1:24">
      <c r="A77" s="17"/>
      <c r="B77" s="10" t="s">
        <v>141</v>
      </c>
      <c r="C77" s="14"/>
      <c r="D77" s="18"/>
      <c r="E77" s="19"/>
      <c r="F77" s="19"/>
      <c r="V77" s="2">
        <f t="shared" si="4"/>
        <v>0</v>
      </c>
      <c r="W77" s="19"/>
      <c r="X77" s="1">
        <f t="shared" si="2"/>
        <v>0</v>
      </c>
    </row>
    <row r="78" spans="1:24">
      <c r="A78" s="17"/>
      <c r="B78" s="10" t="s">
        <v>142</v>
      </c>
      <c r="C78" s="14"/>
      <c r="D78" s="18"/>
      <c r="E78" s="19"/>
      <c r="F78" s="19"/>
      <c r="V78" s="2">
        <f t="shared" si="4"/>
        <v>0</v>
      </c>
      <c r="W78" s="19"/>
      <c r="X78" s="1">
        <f t="shared" si="2"/>
        <v>0</v>
      </c>
    </row>
    <row r="79" spans="1:24">
      <c r="A79" s="17"/>
      <c r="B79" s="10" t="s">
        <v>308</v>
      </c>
      <c r="C79" s="14"/>
      <c r="D79" s="18"/>
      <c r="E79" s="19">
        <v>1182000</v>
      </c>
      <c r="F79" s="19">
        <v>1182000</v>
      </c>
      <c r="G79" s="1">
        <v>1182000</v>
      </c>
      <c r="V79" s="2">
        <f t="shared" ref="V79:V81" si="5">SUM(G79:U79)</f>
        <v>1182000</v>
      </c>
      <c r="W79" s="19"/>
      <c r="X79" s="1">
        <f t="shared" ref="X79:X81" si="6">SUM(V79:W79)</f>
        <v>1182000</v>
      </c>
    </row>
    <row r="80" spans="1:24">
      <c r="A80" s="17"/>
      <c r="B80" s="10" t="s">
        <v>309</v>
      </c>
      <c r="C80" s="14"/>
      <c r="D80" s="18"/>
      <c r="E80" s="19"/>
      <c r="F80" s="19"/>
      <c r="V80" s="2">
        <f t="shared" si="5"/>
        <v>0</v>
      </c>
      <c r="W80" s="19"/>
      <c r="X80" s="1">
        <f t="shared" si="6"/>
        <v>0</v>
      </c>
    </row>
    <row r="81" spans="1:25">
      <c r="A81" s="17"/>
      <c r="B81" s="10"/>
      <c r="C81" s="14"/>
      <c r="D81" s="18"/>
      <c r="E81" s="19"/>
      <c r="F81" s="19"/>
      <c r="V81" s="2">
        <f t="shared" si="5"/>
        <v>0</v>
      </c>
      <c r="W81" s="19"/>
      <c r="X81" s="1">
        <f t="shared" si="6"/>
        <v>0</v>
      </c>
    </row>
    <row r="82" spans="1:25">
      <c r="A82" s="17"/>
      <c r="B82" s="20" t="s">
        <v>27</v>
      </c>
      <c r="C82" s="14"/>
      <c r="D82" s="21">
        <f>SUM(D56:D57)</f>
        <v>24400000</v>
      </c>
      <c r="E82" s="21">
        <f>SUM(E56:E79)</f>
        <v>1182000</v>
      </c>
      <c r="F82" s="21">
        <f>SUM(F56:F79)</f>
        <v>17187456</v>
      </c>
      <c r="V82" s="2">
        <f t="shared" si="4"/>
        <v>0</v>
      </c>
      <c r="W82" s="21">
        <f>SUM(W56:W76)</f>
        <v>16005456</v>
      </c>
      <c r="X82" s="1">
        <f t="shared" si="2"/>
        <v>16005456</v>
      </c>
    </row>
    <row r="83" spans="1:25" ht="27" customHeight="1">
      <c r="A83" s="33"/>
      <c r="B83" s="34" t="s">
        <v>143</v>
      </c>
      <c r="C83" s="35"/>
      <c r="D83" s="36">
        <f>SUM(D13,D23:D24,D27,D34,D53,D82)</f>
        <v>40400000</v>
      </c>
      <c r="E83" s="36">
        <f>SUM(E13,E23,E27,E30,E34,E37,E53,E82)</f>
        <v>3240771.23</v>
      </c>
      <c r="F83" s="36">
        <f>SUM(F13,F23,F27,F30,F34,F37,F53,F82)</f>
        <v>30012488.800000001</v>
      </c>
      <c r="V83" s="2">
        <f>SUM(V9:V81)</f>
        <v>3240771.23</v>
      </c>
      <c r="W83" s="36">
        <f>SUM(W13,W23,W27,W30,W34,W37,W53,W82)</f>
        <v>26771717.57</v>
      </c>
      <c r="X83" s="1">
        <f t="shared" si="2"/>
        <v>30012488.800000001</v>
      </c>
      <c r="Y83" s="1">
        <f>SUM(V83+W83)</f>
        <v>30012488.800000001</v>
      </c>
    </row>
  </sheetData>
  <mergeCells count="6">
    <mergeCell ref="A1:F1"/>
    <mergeCell ref="A2:F2"/>
    <mergeCell ref="A3:F3"/>
    <mergeCell ref="B5:B6"/>
    <mergeCell ref="C5:C6"/>
    <mergeCell ref="D5:D6"/>
  </mergeCells>
  <pageMargins left="0.31496062992125984" right="0.23622047244094491" top="0.23622047244094491" bottom="0.19685039370078741" header="0.19685039370078741" footer="0.15748031496062992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G15"/>
  <sheetViews>
    <sheetView tabSelected="1" workbookViewId="0">
      <selection activeCell="B17" sqref="B17"/>
    </sheetView>
  </sheetViews>
  <sheetFormatPr defaultRowHeight="21"/>
  <cols>
    <col min="1" max="1" width="11" style="40" customWidth="1"/>
    <col min="2" max="2" width="14.5" style="40" customWidth="1"/>
    <col min="3" max="3" width="14.375" style="40" customWidth="1"/>
    <col min="4" max="4" width="16.25" style="40" customWidth="1"/>
    <col min="5" max="5" width="29" style="40" customWidth="1"/>
    <col min="6" max="6" width="39.125" style="40" customWidth="1"/>
    <col min="7" max="7" width="9.5" style="40" customWidth="1"/>
    <col min="8" max="16384" width="9" style="40"/>
  </cols>
  <sheetData>
    <row r="1" spans="1:7">
      <c r="A1" s="169" t="s">
        <v>0</v>
      </c>
      <c r="B1" s="169"/>
      <c r="C1" s="169"/>
      <c r="D1" s="169"/>
      <c r="E1" s="169"/>
      <c r="F1" s="169"/>
      <c r="G1" s="169"/>
    </row>
    <row r="2" spans="1:7">
      <c r="A2" s="169" t="s">
        <v>79</v>
      </c>
      <c r="B2" s="169"/>
      <c r="C2" s="169"/>
      <c r="D2" s="169"/>
      <c r="E2" s="169"/>
      <c r="F2" s="169"/>
      <c r="G2" s="169"/>
    </row>
    <row r="3" spans="1:7">
      <c r="A3" s="169" t="s">
        <v>413</v>
      </c>
      <c r="B3" s="169"/>
      <c r="C3" s="169"/>
      <c r="D3" s="169"/>
      <c r="E3" s="169"/>
      <c r="F3" s="169"/>
      <c r="G3" s="169"/>
    </row>
    <row r="4" spans="1:7">
      <c r="A4" s="170" t="s">
        <v>144</v>
      </c>
      <c r="B4" s="170"/>
      <c r="C4" s="170"/>
      <c r="D4" s="170"/>
      <c r="E4" s="170"/>
      <c r="F4" s="170"/>
      <c r="G4" s="170"/>
    </row>
    <row r="5" spans="1:7">
      <c r="A5" s="41" t="s">
        <v>145</v>
      </c>
      <c r="B5" s="41" t="s">
        <v>146</v>
      </c>
      <c r="C5" s="41" t="s">
        <v>147</v>
      </c>
      <c r="D5" s="41" t="s">
        <v>148</v>
      </c>
      <c r="E5" s="41" t="s">
        <v>149</v>
      </c>
      <c r="F5" s="41" t="s">
        <v>150</v>
      </c>
      <c r="G5" s="41" t="s">
        <v>4</v>
      </c>
    </row>
    <row r="6" spans="1:7">
      <c r="A6" s="42" t="s">
        <v>151</v>
      </c>
      <c r="B6" s="42" t="s">
        <v>152</v>
      </c>
      <c r="C6" s="42" t="s">
        <v>153</v>
      </c>
      <c r="D6" s="42" t="s">
        <v>53</v>
      </c>
      <c r="E6" s="42" t="s">
        <v>154</v>
      </c>
      <c r="F6" s="42" t="s">
        <v>155</v>
      </c>
      <c r="G6" s="43">
        <v>110444</v>
      </c>
    </row>
    <row r="7" spans="1:7">
      <c r="A7" s="44"/>
      <c r="B7" s="44"/>
      <c r="C7" s="44"/>
      <c r="D7" s="44"/>
      <c r="E7" s="44" t="s">
        <v>156</v>
      </c>
      <c r="F7" s="44" t="s">
        <v>157</v>
      </c>
      <c r="G7" s="45"/>
    </row>
    <row r="8" spans="1:7">
      <c r="A8" s="44" t="s">
        <v>151</v>
      </c>
      <c r="B8" s="44" t="s">
        <v>152</v>
      </c>
      <c r="C8" s="44" t="s">
        <v>158</v>
      </c>
      <c r="D8" s="44" t="s">
        <v>53</v>
      </c>
      <c r="E8" s="44" t="s">
        <v>154</v>
      </c>
      <c r="F8" s="44" t="s">
        <v>155</v>
      </c>
      <c r="G8" s="45">
        <v>72326</v>
      </c>
    </row>
    <row r="9" spans="1:7">
      <c r="A9" s="44"/>
      <c r="B9" s="44"/>
      <c r="C9" s="44"/>
      <c r="D9" s="44"/>
      <c r="E9" s="44" t="s">
        <v>156</v>
      </c>
      <c r="F9" s="44" t="s">
        <v>157</v>
      </c>
      <c r="G9" s="45"/>
    </row>
    <row r="10" spans="1:7">
      <c r="A10" s="44" t="s">
        <v>151</v>
      </c>
      <c r="B10" s="44" t="s">
        <v>159</v>
      </c>
      <c r="C10" s="44" t="s">
        <v>160</v>
      </c>
      <c r="D10" s="44" t="s">
        <v>53</v>
      </c>
      <c r="E10" s="44" t="s">
        <v>154</v>
      </c>
      <c r="F10" s="44" t="s">
        <v>155</v>
      </c>
      <c r="G10" s="45">
        <v>49501</v>
      </c>
    </row>
    <row r="11" spans="1:7">
      <c r="A11" s="44"/>
      <c r="B11" s="44"/>
      <c r="C11" s="44" t="s">
        <v>159</v>
      </c>
      <c r="D11" s="44"/>
      <c r="E11" s="44" t="s">
        <v>156</v>
      </c>
      <c r="F11" s="44" t="s">
        <v>161</v>
      </c>
      <c r="G11" s="45"/>
    </row>
    <row r="12" spans="1:7">
      <c r="A12" s="44" t="s">
        <v>151</v>
      </c>
      <c r="B12" s="44" t="s">
        <v>162</v>
      </c>
      <c r="C12" s="44" t="s">
        <v>163</v>
      </c>
      <c r="D12" s="44" t="s">
        <v>63</v>
      </c>
      <c r="E12" s="44" t="s">
        <v>164</v>
      </c>
      <c r="F12" s="44" t="s">
        <v>165</v>
      </c>
      <c r="G12" s="45">
        <v>1100000</v>
      </c>
    </row>
    <row r="13" spans="1:7">
      <c r="A13" s="44"/>
      <c r="B13" s="44" t="s">
        <v>166</v>
      </c>
      <c r="C13" s="44" t="s">
        <v>167</v>
      </c>
      <c r="D13" s="44"/>
      <c r="E13" s="44"/>
      <c r="F13" s="44" t="s">
        <v>168</v>
      </c>
      <c r="G13" s="45"/>
    </row>
    <row r="14" spans="1:7">
      <c r="A14" s="44"/>
      <c r="B14" s="44"/>
      <c r="C14" s="44" t="s">
        <v>169</v>
      </c>
      <c r="D14" s="44"/>
      <c r="E14" s="44"/>
      <c r="F14" s="44"/>
      <c r="G14" s="45"/>
    </row>
    <row r="15" spans="1:7">
      <c r="A15" s="171" t="s">
        <v>27</v>
      </c>
      <c r="B15" s="172"/>
      <c r="C15" s="172"/>
      <c r="D15" s="172"/>
      <c r="E15" s="172"/>
      <c r="F15" s="173"/>
      <c r="G15" s="46">
        <f>SUM(G5:G14)</f>
        <v>1332271</v>
      </c>
    </row>
  </sheetData>
  <mergeCells count="5">
    <mergeCell ref="A1:G1"/>
    <mergeCell ref="A2:G2"/>
    <mergeCell ref="A3:G3"/>
    <mergeCell ref="A4:G4"/>
    <mergeCell ref="A15:F15"/>
  </mergeCells>
  <pageMargins left="0.31496062992125984" right="0.15748031496062992" top="0.74803149606299213" bottom="0.74803149606299213" header="0.31496062992125984" footer="0.31496062992125984"/>
  <pageSetup paperSize="9" orientation="landscape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O79"/>
  <sheetViews>
    <sheetView showGridLines="0" workbookViewId="0">
      <pane ySplit="2" topLeftCell="A24" activePane="bottomLeft" state="frozen"/>
      <selection pane="bottomLeft" activeCell="E44" sqref="E44"/>
    </sheetView>
  </sheetViews>
  <sheetFormatPr defaultRowHeight="12.75"/>
  <cols>
    <col min="1" max="1" width="14.5" style="124" customWidth="1"/>
    <col min="2" max="2" width="2" style="124" customWidth="1"/>
    <col min="3" max="3" width="21.75" style="124" customWidth="1"/>
    <col min="4" max="4" width="12.375" style="124" customWidth="1"/>
    <col min="5" max="9" width="11.25" style="124" customWidth="1"/>
    <col min="10" max="10" width="10.875" style="124" customWidth="1"/>
    <col min="11" max="11" width="10.625" style="124" customWidth="1"/>
    <col min="12" max="13" width="11.25" style="124" customWidth="1"/>
    <col min="14" max="14" width="12.5" style="124" customWidth="1"/>
    <col min="15" max="15" width="10.75" style="124" bestFit="1" customWidth="1"/>
    <col min="16" max="16384" width="9" style="124"/>
  </cols>
  <sheetData>
    <row r="1" spans="1:14">
      <c r="A1" s="190"/>
      <c r="B1" s="190"/>
      <c r="C1" s="190"/>
      <c r="D1" s="131"/>
      <c r="E1" s="131"/>
      <c r="F1" s="131"/>
      <c r="G1" s="131"/>
      <c r="H1" s="131"/>
      <c r="I1" s="131"/>
      <c r="J1" s="131"/>
      <c r="K1" s="131"/>
      <c r="L1" s="131"/>
      <c r="M1" s="131"/>
      <c r="N1" s="131"/>
    </row>
    <row r="2" spans="1:14" ht="8.25" customHeight="1">
      <c r="A2" s="196" t="s">
        <v>0</v>
      </c>
      <c r="B2" s="196"/>
      <c r="C2" s="196"/>
      <c r="D2" s="196"/>
      <c r="E2" s="196"/>
      <c r="F2" s="196"/>
      <c r="G2" s="196"/>
      <c r="H2" s="196"/>
      <c r="I2" s="196"/>
      <c r="J2" s="196"/>
      <c r="K2" s="196"/>
      <c r="L2" s="196"/>
      <c r="M2" s="196"/>
      <c r="N2" s="196"/>
    </row>
    <row r="3" spans="1:14" ht="21.2" customHeight="1">
      <c r="A3" s="196" t="s">
        <v>406</v>
      </c>
      <c r="B3" s="196"/>
      <c r="C3" s="196"/>
      <c r="D3" s="196"/>
      <c r="E3" s="196"/>
      <c r="F3" s="196"/>
      <c r="G3" s="196"/>
      <c r="H3" s="196"/>
      <c r="I3" s="196"/>
      <c r="J3" s="196"/>
      <c r="K3" s="196"/>
      <c r="L3" s="196"/>
      <c r="M3" s="196"/>
      <c r="N3" s="196"/>
    </row>
    <row r="4" spans="1:14" ht="21.2" customHeight="1">
      <c r="A4" s="196" t="s">
        <v>407</v>
      </c>
      <c r="B4" s="196"/>
      <c r="C4" s="196"/>
      <c r="D4" s="196"/>
      <c r="E4" s="196"/>
      <c r="F4" s="196"/>
      <c r="G4" s="196"/>
      <c r="H4" s="196"/>
      <c r="I4" s="196"/>
      <c r="J4" s="196"/>
      <c r="K4" s="196"/>
      <c r="L4" s="196"/>
      <c r="M4" s="196"/>
      <c r="N4" s="196"/>
    </row>
    <row r="5" spans="1:14" ht="6" customHeight="1">
      <c r="A5" s="191"/>
      <c r="B5" s="191"/>
      <c r="C5" s="191"/>
      <c r="D5" s="191"/>
      <c r="E5" s="191"/>
      <c r="F5" s="191"/>
      <c r="G5" s="191"/>
      <c r="H5" s="191"/>
    </row>
    <row r="6" spans="1:14" ht="3.2" customHeight="1"/>
    <row r="7" spans="1:14">
      <c r="A7" s="125"/>
      <c r="B7" s="125"/>
      <c r="C7" s="125"/>
      <c r="D7" s="125"/>
      <c r="E7" s="185" t="s">
        <v>206</v>
      </c>
      <c r="F7" s="192"/>
      <c r="G7" s="185" t="s">
        <v>207</v>
      </c>
      <c r="H7" s="192"/>
      <c r="I7" s="185" t="s">
        <v>189</v>
      </c>
      <c r="J7" s="185" t="s">
        <v>208</v>
      </c>
      <c r="K7" s="185" t="s">
        <v>209</v>
      </c>
      <c r="L7" s="194"/>
      <c r="M7" s="185" t="s">
        <v>210</v>
      </c>
      <c r="N7" s="155" t="s">
        <v>27</v>
      </c>
    </row>
    <row r="8" spans="1:14" ht="31.5" customHeight="1">
      <c r="A8" s="126"/>
      <c r="B8" s="126"/>
      <c r="C8" s="126"/>
      <c r="D8" s="128" t="s">
        <v>306</v>
      </c>
      <c r="E8" s="184"/>
      <c r="F8" s="193"/>
      <c r="G8" s="184"/>
      <c r="H8" s="193"/>
      <c r="I8" s="182"/>
      <c r="J8" s="182"/>
      <c r="K8" s="184"/>
      <c r="L8" s="195"/>
      <c r="M8" s="182"/>
      <c r="N8" s="181"/>
    </row>
    <row r="9" spans="1:14">
      <c r="A9" s="126"/>
      <c r="B9" s="126"/>
      <c r="C9" s="126"/>
      <c r="D9" s="126"/>
      <c r="E9" s="187" t="s">
        <v>211</v>
      </c>
      <c r="F9" s="188"/>
      <c r="G9" s="187" t="s">
        <v>212</v>
      </c>
      <c r="H9" s="188"/>
      <c r="I9" s="111" t="s">
        <v>191</v>
      </c>
      <c r="J9" s="111" t="s">
        <v>213</v>
      </c>
      <c r="K9" s="187" t="s">
        <v>214</v>
      </c>
      <c r="L9" s="189"/>
      <c r="M9" s="111" t="s">
        <v>215</v>
      </c>
      <c r="N9" s="181"/>
    </row>
    <row r="10" spans="1:14">
      <c r="A10" s="126"/>
      <c r="B10" s="126"/>
      <c r="C10" s="126"/>
      <c r="D10" s="126"/>
      <c r="E10" s="180" t="s">
        <v>216</v>
      </c>
      <c r="F10" s="180" t="s">
        <v>217</v>
      </c>
      <c r="G10" s="180" t="s">
        <v>218</v>
      </c>
      <c r="H10" s="180" t="s">
        <v>219</v>
      </c>
      <c r="I10" s="180" t="s">
        <v>193</v>
      </c>
      <c r="J10" s="180" t="s">
        <v>220</v>
      </c>
      <c r="K10" s="180" t="s">
        <v>221</v>
      </c>
      <c r="L10" s="180" t="s">
        <v>222</v>
      </c>
      <c r="M10" s="180" t="s">
        <v>46</v>
      </c>
      <c r="N10" s="181"/>
    </row>
    <row r="11" spans="1:14">
      <c r="A11" s="126"/>
      <c r="B11" s="126"/>
      <c r="C11" s="126"/>
      <c r="D11" s="126"/>
      <c r="E11" s="181"/>
      <c r="F11" s="183"/>
      <c r="G11" s="181"/>
      <c r="H11" s="183"/>
      <c r="I11" s="181"/>
      <c r="J11" s="181"/>
      <c r="K11" s="181"/>
      <c r="L11" s="181"/>
      <c r="M11" s="181"/>
      <c r="N11" s="181"/>
    </row>
    <row r="12" spans="1:14" ht="14.25" customHeight="1">
      <c r="A12" s="126"/>
      <c r="B12" s="126"/>
      <c r="C12" s="126"/>
      <c r="D12" s="126"/>
      <c r="E12" s="181"/>
      <c r="F12" s="183"/>
      <c r="G12" s="181"/>
      <c r="H12" s="183"/>
      <c r="I12" s="181"/>
      <c r="J12" s="181"/>
      <c r="K12" s="181"/>
      <c r="L12" s="181"/>
      <c r="M12" s="181"/>
      <c r="N12" s="181"/>
    </row>
    <row r="13" spans="1:14">
      <c r="A13" s="126"/>
      <c r="B13" s="126"/>
      <c r="C13" s="126"/>
      <c r="D13" s="126"/>
      <c r="E13" s="182"/>
      <c r="F13" s="184"/>
      <c r="G13" s="182"/>
      <c r="H13" s="184"/>
      <c r="I13" s="182"/>
      <c r="J13" s="182"/>
      <c r="K13" s="182"/>
      <c r="L13" s="182"/>
      <c r="M13" s="182"/>
      <c r="N13" s="181"/>
    </row>
    <row r="14" spans="1:14" ht="14.25" customHeight="1">
      <c r="A14" s="129" t="s">
        <v>405</v>
      </c>
      <c r="B14" s="127"/>
      <c r="C14" s="127"/>
      <c r="D14" s="127"/>
      <c r="E14" s="110" t="s">
        <v>223</v>
      </c>
      <c r="F14" s="110" t="s">
        <v>224</v>
      </c>
      <c r="G14" s="110" t="s">
        <v>225</v>
      </c>
      <c r="H14" s="110" t="s">
        <v>226</v>
      </c>
      <c r="I14" s="110" t="s">
        <v>197</v>
      </c>
      <c r="J14" s="110" t="s">
        <v>227</v>
      </c>
      <c r="K14" s="110" t="s">
        <v>228</v>
      </c>
      <c r="L14" s="110" t="s">
        <v>229</v>
      </c>
      <c r="M14" s="110" t="s">
        <v>230</v>
      </c>
      <c r="N14" s="186"/>
    </row>
    <row r="15" spans="1:14" ht="18.75" customHeight="1">
      <c r="A15" s="176" t="s">
        <v>46</v>
      </c>
      <c r="B15" s="123" t="s">
        <v>9</v>
      </c>
      <c r="C15" s="112" t="s">
        <v>231</v>
      </c>
      <c r="D15" s="108" t="s">
        <v>232</v>
      </c>
      <c r="E15" s="109">
        <v>0</v>
      </c>
      <c r="F15" s="109">
        <v>0</v>
      </c>
      <c r="G15" s="109">
        <v>0</v>
      </c>
      <c r="H15" s="109">
        <v>0</v>
      </c>
      <c r="I15" s="109">
        <v>0</v>
      </c>
      <c r="J15" s="109">
        <v>0</v>
      </c>
      <c r="K15" s="109">
        <v>0</v>
      </c>
      <c r="L15" s="109">
        <v>0</v>
      </c>
      <c r="M15" s="109">
        <v>4444</v>
      </c>
      <c r="N15" s="109">
        <v>4444</v>
      </c>
    </row>
    <row r="16" spans="1:14" ht="18.75" customHeight="1">
      <c r="A16" s="177"/>
      <c r="B16" s="123" t="s">
        <v>9</v>
      </c>
      <c r="C16" s="112" t="s">
        <v>233</v>
      </c>
      <c r="D16" s="108" t="s">
        <v>232</v>
      </c>
      <c r="E16" s="109">
        <v>0</v>
      </c>
      <c r="F16" s="109">
        <v>0</v>
      </c>
      <c r="G16" s="109">
        <v>0</v>
      </c>
      <c r="H16" s="109">
        <v>0</v>
      </c>
      <c r="I16" s="109">
        <v>0</v>
      </c>
      <c r="J16" s="109">
        <v>0</v>
      </c>
      <c r="K16" s="109">
        <v>0</v>
      </c>
      <c r="L16" s="109">
        <v>0</v>
      </c>
      <c r="M16" s="109">
        <v>821600</v>
      </c>
      <c r="N16" s="109">
        <v>821600</v>
      </c>
    </row>
    <row r="17" spans="1:15" ht="18.75" customHeight="1">
      <c r="A17" s="177"/>
      <c r="B17" s="123" t="s">
        <v>9</v>
      </c>
      <c r="C17" s="112" t="s">
        <v>234</v>
      </c>
      <c r="D17" s="108" t="s">
        <v>232</v>
      </c>
      <c r="E17" s="109">
        <v>0</v>
      </c>
      <c r="F17" s="109">
        <v>0</v>
      </c>
      <c r="G17" s="109">
        <v>0</v>
      </c>
      <c r="H17" s="109">
        <v>0</v>
      </c>
      <c r="I17" s="109">
        <v>0</v>
      </c>
      <c r="J17" s="109">
        <v>0</v>
      </c>
      <c r="K17" s="109">
        <v>0</v>
      </c>
      <c r="L17" s="109">
        <v>0</v>
      </c>
      <c r="M17" s="109">
        <v>238400</v>
      </c>
      <c r="N17" s="109">
        <v>238400</v>
      </c>
    </row>
    <row r="18" spans="1:15" ht="18.75" customHeight="1">
      <c r="A18" s="177"/>
      <c r="B18" s="123" t="s">
        <v>9</v>
      </c>
      <c r="C18" s="112" t="s">
        <v>235</v>
      </c>
      <c r="D18" s="108" t="s">
        <v>232</v>
      </c>
      <c r="E18" s="109">
        <v>0</v>
      </c>
      <c r="F18" s="109">
        <v>0</v>
      </c>
      <c r="G18" s="109">
        <v>0</v>
      </c>
      <c r="H18" s="109">
        <v>0</v>
      </c>
      <c r="I18" s="109">
        <v>0</v>
      </c>
      <c r="J18" s="109">
        <v>0</v>
      </c>
      <c r="K18" s="109">
        <v>0</v>
      </c>
      <c r="L18" s="109">
        <v>0</v>
      </c>
      <c r="M18" s="109">
        <v>2000</v>
      </c>
      <c r="N18" s="109">
        <v>2000</v>
      </c>
    </row>
    <row r="19" spans="1:15" ht="18.75" customHeight="1">
      <c r="A19" s="177"/>
      <c r="B19" s="123" t="s">
        <v>9</v>
      </c>
      <c r="C19" s="112" t="s">
        <v>236</v>
      </c>
      <c r="D19" s="108" t="s">
        <v>232</v>
      </c>
      <c r="E19" s="109">
        <v>0</v>
      </c>
      <c r="F19" s="109">
        <v>0</v>
      </c>
      <c r="G19" s="109">
        <v>0</v>
      </c>
      <c r="H19" s="109">
        <v>0</v>
      </c>
      <c r="I19" s="109">
        <v>0</v>
      </c>
      <c r="J19" s="109">
        <v>0</v>
      </c>
      <c r="K19" s="109">
        <v>0</v>
      </c>
      <c r="L19" s="109">
        <v>0</v>
      </c>
      <c r="M19" s="109">
        <v>0</v>
      </c>
      <c r="N19" s="109">
        <v>0</v>
      </c>
    </row>
    <row r="20" spans="1:15" ht="18.75" customHeight="1">
      <c r="A20" s="177"/>
      <c r="B20" s="123" t="s">
        <v>9</v>
      </c>
      <c r="C20" s="112" t="s">
        <v>237</v>
      </c>
      <c r="D20" s="108" t="s">
        <v>232</v>
      </c>
      <c r="E20" s="109">
        <v>0</v>
      </c>
      <c r="F20" s="109">
        <v>0</v>
      </c>
      <c r="G20" s="109">
        <v>0</v>
      </c>
      <c r="H20" s="109">
        <v>0</v>
      </c>
      <c r="I20" s="109">
        <v>0</v>
      </c>
      <c r="J20" s="109">
        <v>0</v>
      </c>
      <c r="K20" s="109">
        <v>0</v>
      </c>
      <c r="L20" s="109">
        <v>0</v>
      </c>
      <c r="M20" s="109">
        <v>0</v>
      </c>
      <c r="N20" s="109">
        <v>0</v>
      </c>
    </row>
    <row r="21" spans="1:15" ht="25.5">
      <c r="A21" s="177"/>
      <c r="B21" s="123" t="s">
        <v>9</v>
      </c>
      <c r="C21" s="112" t="s">
        <v>238</v>
      </c>
      <c r="D21" s="108" t="s">
        <v>232</v>
      </c>
      <c r="E21" s="109">
        <v>0</v>
      </c>
      <c r="F21" s="109">
        <v>0</v>
      </c>
      <c r="G21" s="109">
        <v>0</v>
      </c>
      <c r="H21" s="109">
        <v>0</v>
      </c>
      <c r="I21" s="109">
        <v>0</v>
      </c>
      <c r="J21" s="109">
        <v>0</v>
      </c>
      <c r="K21" s="109">
        <v>0</v>
      </c>
      <c r="L21" s="109">
        <v>0</v>
      </c>
      <c r="M21" s="109">
        <v>0</v>
      </c>
      <c r="N21" s="109">
        <v>0</v>
      </c>
    </row>
    <row r="22" spans="1:15" ht="18.75" customHeight="1">
      <c r="A22" s="178"/>
      <c r="B22" s="174" t="s">
        <v>202</v>
      </c>
      <c r="C22" s="175"/>
      <c r="D22" s="179"/>
      <c r="E22" s="107">
        <f>SUM(E15:E21)</f>
        <v>0</v>
      </c>
      <c r="F22" s="107">
        <f t="shared" ref="F22:M22" si="0">SUM(F15:F21)</f>
        <v>0</v>
      </c>
      <c r="G22" s="107">
        <f t="shared" si="0"/>
        <v>0</v>
      </c>
      <c r="H22" s="107">
        <f t="shared" si="0"/>
        <v>0</v>
      </c>
      <c r="I22" s="107">
        <f t="shared" si="0"/>
        <v>0</v>
      </c>
      <c r="J22" s="107">
        <f t="shared" si="0"/>
        <v>0</v>
      </c>
      <c r="K22" s="107">
        <f t="shared" si="0"/>
        <v>0</v>
      </c>
      <c r="L22" s="107">
        <f t="shared" si="0"/>
        <v>0</v>
      </c>
      <c r="M22" s="107">
        <f t="shared" si="0"/>
        <v>1066444</v>
      </c>
      <c r="N22" s="107">
        <f>SUM(N15:N21)</f>
        <v>1066444</v>
      </c>
      <c r="O22" s="130">
        <f>SUM(E22:M22)</f>
        <v>1066444</v>
      </c>
    </row>
    <row r="23" spans="1:15" ht="18.75" customHeight="1">
      <c r="A23" s="174" t="s">
        <v>203</v>
      </c>
      <c r="B23" s="175"/>
      <c r="C23" s="175"/>
      <c r="D23" s="175"/>
      <c r="E23" s="107">
        <v>0</v>
      </c>
      <c r="F23" s="107">
        <v>0</v>
      </c>
      <c r="G23" s="107">
        <v>0</v>
      </c>
      <c r="H23" s="107">
        <v>0</v>
      </c>
      <c r="I23" s="107">
        <v>0</v>
      </c>
      <c r="J23" s="107">
        <v>0</v>
      </c>
      <c r="K23" s="107">
        <v>0</v>
      </c>
      <c r="L23" s="107">
        <v>0</v>
      </c>
      <c r="M23" s="107">
        <v>9049862</v>
      </c>
      <c r="N23" s="107">
        <v>9049862</v>
      </c>
    </row>
    <row r="24" spans="1:15" ht="18.75" customHeight="1">
      <c r="A24" s="176" t="s">
        <v>48</v>
      </c>
      <c r="B24" s="123" t="s">
        <v>9</v>
      </c>
      <c r="C24" s="112" t="s">
        <v>239</v>
      </c>
      <c r="D24" s="108" t="s">
        <v>232</v>
      </c>
      <c r="E24" s="109">
        <v>42840</v>
      </c>
      <c r="F24" s="109">
        <v>0</v>
      </c>
      <c r="G24" s="109">
        <v>0</v>
      </c>
      <c r="H24" s="109">
        <v>0</v>
      </c>
      <c r="I24" s="109">
        <v>0</v>
      </c>
      <c r="J24" s="109">
        <v>0</v>
      </c>
      <c r="K24" s="109">
        <v>0</v>
      </c>
      <c r="L24" s="109">
        <v>0</v>
      </c>
      <c r="M24" s="109">
        <v>0</v>
      </c>
      <c r="N24" s="109">
        <v>42840</v>
      </c>
    </row>
    <row r="25" spans="1:15" ht="25.5">
      <c r="A25" s="177"/>
      <c r="B25" s="123" t="s">
        <v>9</v>
      </c>
      <c r="C25" s="112" t="s">
        <v>240</v>
      </c>
      <c r="D25" s="108" t="s">
        <v>232</v>
      </c>
      <c r="E25" s="109">
        <v>3510</v>
      </c>
      <c r="F25" s="109">
        <v>0</v>
      </c>
      <c r="G25" s="109">
        <v>0</v>
      </c>
      <c r="H25" s="109">
        <v>0</v>
      </c>
      <c r="I25" s="109">
        <v>0</v>
      </c>
      <c r="J25" s="109">
        <v>0</v>
      </c>
      <c r="K25" s="109">
        <v>0</v>
      </c>
      <c r="L25" s="109">
        <v>0</v>
      </c>
      <c r="M25" s="109">
        <v>0</v>
      </c>
      <c r="N25" s="109">
        <v>3510</v>
      </c>
    </row>
    <row r="26" spans="1:15" ht="18.75" customHeight="1">
      <c r="A26" s="177"/>
      <c r="B26" s="123" t="s">
        <v>9</v>
      </c>
      <c r="C26" s="112" t="s">
        <v>241</v>
      </c>
      <c r="D26" s="108" t="s">
        <v>232</v>
      </c>
      <c r="E26" s="109">
        <v>3510</v>
      </c>
      <c r="F26" s="109">
        <v>0</v>
      </c>
      <c r="G26" s="109">
        <v>0</v>
      </c>
      <c r="H26" s="109">
        <v>0</v>
      </c>
      <c r="I26" s="109">
        <v>0</v>
      </c>
      <c r="J26" s="109">
        <v>0</v>
      </c>
      <c r="K26" s="109">
        <v>0</v>
      </c>
      <c r="L26" s="109">
        <v>0</v>
      </c>
      <c r="M26" s="109">
        <v>0</v>
      </c>
      <c r="N26" s="109">
        <v>3510</v>
      </c>
    </row>
    <row r="27" spans="1:15" ht="38.25">
      <c r="A27" s="177"/>
      <c r="B27" s="123" t="s">
        <v>9</v>
      </c>
      <c r="C27" s="112" t="s">
        <v>242</v>
      </c>
      <c r="D27" s="108" t="s">
        <v>232</v>
      </c>
      <c r="E27" s="109">
        <v>7200</v>
      </c>
      <c r="F27" s="109">
        <v>0</v>
      </c>
      <c r="G27" s="109">
        <v>0</v>
      </c>
      <c r="H27" s="109">
        <v>0</v>
      </c>
      <c r="I27" s="109">
        <v>0</v>
      </c>
      <c r="J27" s="109">
        <v>0</v>
      </c>
      <c r="K27" s="109">
        <v>0</v>
      </c>
      <c r="L27" s="109">
        <v>0</v>
      </c>
      <c r="M27" s="109">
        <v>0</v>
      </c>
      <c r="N27" s="109">
        <v>7200</v>
      </c>
    </row>
    <row r="28" spans="1:15" ht="25.5">
      <c r="A28" s="177"/>
      <c r="B28" s="123" t="s">
        <v>9</v>
      </c>
      <c r="C28" s="112" t="s">
        <v>243</v>
      </c>
      <c r="D28" s="108" t="s">
        <v>232</v>
      </c>
      <c r="E28" s="109">
        <v>157200</v>
      </c>
      <c r="F28" s="109">
        <v>0</v>
      </c>
      <c r="G28" s="109">
        <v>0</v>
      </c>
      <c r="H28" s="109">
        <v>0</v>
      </c>
      <c r="I28" s="109">
        <v>0</v>
      </c>
      <c r="J28" s="109">
        <v>0</v>
      </c>
      <c r="K28" s="109">
        <v>0</v>
      </c>
      <c r="L28" s="109">
        <v>0</v>
      </c>
      <c r="M28" s="109">
        <v>0</v>
      </c>
      <c r="N28" s="109">
        <v>157200</v>
      </c>
    </row>
    <row r="29" spans="1:15" ht="18.75" customHeight="1">
      <c r="A29" s="178"/>
      <c r="B29" s="174" t="s">
        <v>202</v>
      </c>
      <c r="C29" s="175"/>
      <c r="D29" s="179"/>
      <c r="E29" s="107">
        <f>SUM(E24:E28)</f>
        <v>214260</v>
      </c>
      <c r="F29" s="107">
        <f t="shared" ref="F29:M29" si="1">SUM(F24:F28)</f>
        <v>0</v>
      </c>
      <c r="G29" s="107">
        <f t="shared" si="1"/>
        <v>0</v>
      </c>
      <c r="H29" s="107">
        <f t="shared" si="1"/>
        <v>0</v>
      </c>
      <c r="I29" s="107">
        <f t="shared" si="1"/>
        <v>0</v>
      </c>
      <c r="J29" s="107">
        <f t="shared" si="1"/>
        <v>0</v>
      </c>
      <c r="K29" s="107">
        <f t="shared" si="1"/>
        <v>0</v>
      </c>
      <c r="L29" s="107">
        <f t="shared" si="1"/>
        <v>0</v>
      </c>
      <c r="M29" s="107">
        <f t="shared" si="1"/>
        <v>0</v>
      </c>
      <c r="N29" s="107">
        <f>SUM(N24:N28)</f>
        <v>214260</v>
      </c>
      <c r="O29" s="130">
        <f>SUM(E29:M29)</f>
        <v>214260</v>
      </c>
    </row>
    <row r="30" spans="1:15" ht="18.75" customHeight="1">
      <c r="A30" s="174" t="s">
        <v>203</v>
      </c>
      <c r="B30" s="175"/>
      <c r="C30" s="175"/>
      <c r="D30" s="175"/>
      <c r="E30" s="107">
        <v>1714080</v>
      </c>
      <c r="F30" s="107">
        <v>0</v>
      </c>
      <c r="G30" s="107">
        <v>0</v>
      </c>
      <c r="H30" s="107">
        <v>0</v>
      </c>
      <c r="I30" s="107">
        <v>0</v>
      </c>
      <c r="J30" s="107">
        <v>0</v>
      </c>
      <c r="K30" s="107">
        <v>0</v>
      </c>
      <c r="L30" s="107">
        <v>0</v>
      </c>
      <c r="M30" s="107">
        <v>0</v>
      </c>
      <c r="N30" s="107">
        <v>1714080</v>
      </c>
    </row>
    <row r="31" spans="1:15" ht="18.75" customHeight="1">
      <c r="A31" s="132" t="s">
        <v>51</v>
      </c>
      <c r="B31" s="123" t="s">
        <v>9</v>
      </c>
      <c r="C31" s="112" t="s">
        <v>244</v>
      </c>
      <c r="D31" s="108" t="s">
        <v>232</v>
      </c>
      <c r="E31" s="109">
        <v>179750</v>
      </c>
      <c r="F31" s="109">
        <v>112090</v>
      </c>
      <c r="G31" s="109">
        <v>17070</v>
      </c>
      <c r="H31" s="109">
        <v>0</v>
      </c>
      <c r="I31" s="109">
        <v>46290</v>
      </c>
      <c r="J31" s="109">
        <v>0</v>
      </c>
      <c r="K31" s="109">
        <v>0</v>
      </c>
      <c r="L31" s="109">
        <v>0</v>
      </c>
      <c r="M31" s="109">
        <v>0</v>
      </c>
      <c r="N31" s="109">
        <v>355200</v>
      </c>
    </row>
    <row r="32" spans="1:15" ht="18.75" customHeight="1">
      <c r="A32" s="133"/>
      <c r="B32" s="123" t="s">
        <v>9</v>
      </c>
      <c r="C32" s="112" t="s">
        <v>245</v>
      </c>
      <c r="D32" s="108" t="s">
        <v>232</v>
      </c>
      <c r="E32" s="109">
        <v>0</v>
      </c>
      <c r="F32" s="109">
        <v>0</v>
      </c>
      <c r="G32" s="109">
        <v>0</v>
      </c>
      <c r="H32" s="109">
        <v>0</v>
      </c>
      <c r="I32" s="109">
        <v>555</v>
      </c>
      <c r="J32" s="109">
        <v>0</v>
      </c>
      <c r="K32" s="109">
        <v>0</v>
      </c>
      <c r="L32" s="109">
        <v>0</v>
      </c>
      <c r="M32" s="109">
        <v>0</v>
      </c>
      <c r="N32" s="109">
        <v>555</v>
      </c>
    </row>
    <row r="33" spans="1:15" ht="18.75" customHeight="1">
      <c r="A33" s="132" t="s">
        <v>51</v>
      </c>
      <c r="B33" s="123" t="s">
        <v>9</v>
      </c>
      <c r="C33" s="112" t="s">
        <v>246</v>
      </c>
      <c r="D33" s="108" t="s">
        <v>232</v>
      </c>
      <c r="E33" s="109">
        <v>17500</v>
      </c>
      <c r="F33" s="109">
        <v>3500</v>
      </c>
      <c r="G33" s="109">
        <v>0</v>
      </c>
      <c r="H33" s="109">
        <v>0</v>
      </c>
      <c r="I33" s="109">
        <v>3500</v>
      </c>
      <c r="J33" s="109">
        <v>0</v>
      </c>
      <c r="K33" s="109">
        <v>0</v>
      </c>
      <c r="L33" s="109">
        <v>0</v>
      </c>
      <c r="M33" s="109">
        <v>0</v>
      </c>
      <c r="N33" s="109">
        <v>24500</v>
      </c>
    </row>
    <row r="34" spans="1:15" ht="18.75" customHeight="1">
      <c r="A34" s="133"/>
      <c r="B34" s="123" t="s">
        <v>9</v>
      </c>
      <c r="C34" s="112" t="s">
        <v>247</v>
      </c>
      <c r="D34" s="108" t="s">
        <v>232</v>
      </c>
      <c r="E34" s="109">
        <v>38900</v>
      </c>
      <c r="F34" s="109">
        <v>25690</v>
      </c>
      <c r="G34" s="109">
        <v>1885</v>
      </c>
      <c r="H34" s="109">
        <v>0</v>
      </c>
      <c r="I34" s="109">
        <v>11500</v>
      </c>
      <c r="J34" s="109">
        <v>0</v>
      </c>
      <c r="K34" s="109">
        <v>0</v>
      </c>
      <c r="L34" s="109">
        <v>0</v>
      </c>
      <c r="M34" s="109">
        <v>0</v>
      </c>
      <c r="N34" s="109">
        <v>77975</v>
      </c>
    </row>
    <row r="35" spans="1:15" ht="18.75" customHeight="1">
      <c r="A35" s="133"/>
      <c r="B35" s="123" t="s">
        <v>9</v>
      </c>
      <c r="C35" s="112" t="s">
        <v>248</v>
      </c>
      <c r="D35" s="108" t="s">
        <v>232</v>
      </c>
      <c r="E35" s="109">
        <v>5785</v>
      </c>
      <c r="F35" s="109">
        <v>1785</v>
      </c>
      <c r="G35" s="109">
        <v>0</v>
      </c>
      <c r="H35" s="109">
        <v>0</v>
      </c>
      <c r="I35" s="109">
        <v>1785</v>
      </c>
      <c r="J35" s="109">
        <v>0</v>
      </c>
      <c r="K35" s="109">
        <v>0</v>
      </c>
      <c r="L35" s="109">
        <v>0</v>
      </c>
      <c r="M35" s="109">
        <v>0</v>
      </c>
      <c r="N35" s="109">
        <v>9355</v>
      </c>
    </row>
    <row r="36" spans="1:15" ht="18.75" customHeight="1">
      <c r="A36" s="134"/>
      <c r="B36" s="174" t="s">
        <v>202</v>
      </c>
      <c r="C36" s="175"/>
      <c r="D36" s="179"/>
      <c r="E36" s="107">
        <f>SUM(E31:E35)</f>
        <v>241935</v>
      </c>
      <c r="F36" s="107">
        <f t="shared" ref="F36:M36" si="2">SUM(F31:F35)</f>
        <v>143065</v>
      </c>
      <c r="G36" s="107">
        <f t="shared" si="2"/>
        <v>18955</v>
      </c>
      <c r="H36" s="107">
        <f t="shared" si="2"/>
        <v>0</v>
      </c>
      <c r="I36" s="107">
        <f t="shared" si="2"/>
        <v>63630</v>
      </c>
      <c r="J36" s="107">
        <f t="shared" si="2"/>
        <v>0</v>
      </c>
      <c r="K36" s="107">
        <f t="shared" si="2"/>
        <v>0</v>
      </c>
      <c r="L36" s="107">
        <f t="shared" si="2"/>
        <v>0</v>
      </c>
      <c r="M36" s="107">
        <f t="shared" si="2"/>
        <v>0</v>
      </c>
      <c r="N36" s="107">
        <f>SUM(N31:N35)</f>
        <v>467585</v>
      </c>
      <c r="O36" s="130">
        <f>SUM(E36:M36)</f>
        <v>467585</v>
      </c>
    </row>
    <row r="37" spans="1:15" ht="18.75" customHeight="1">
      <c r="A37" s="174" t="s">
        <v>203</v>
      </c>
      <c r="B37" s="175"/>
      <c r="C37" s="175"/>
      <c r="D37" s="175"/>
      <c r="E37" s="107">
        <v>1903460</v>
      </c>
      <c r="F37" s="107">
        <v>1128740</v>
      </c>
      <c r="G37" s="107">
        <v>228830</v>
      </c>
      <c r="H37" s="107">
        <v>0</v>
      </c>
      <c r="I37" s="107">
        <v>485764</v>
      </c>
      <c r="J37" s="107">
        <v>0</v>
      </c>
      <c r="K37" s="107">
        <v>0</v>
      </c>
      <c r="L37" s="107">
        <v>0</v>
      </c>
      <c r="M37" s="107">
        <v>0</v>
      </c>
      <c r="N37" s="107">
        <v>3746794</v>
      </c>
    </row>
    <row r="38" spans="1:15" ht="38.25">
      <c r="A38" s="176" t="s">
        <v>53</v>
      </c>
      <c r="B38" s="123" t="s">
        <v>9</v>
      </c>
      <c r="C38" s="112" t="s">
        <v>249</v>
      </c>
      <c r="D38" s="108" t="s">
        <v>232</v>
      </c>
      <c r="E38" s="109">
        <v>0</v>
      </c>
      <c r="F38" s="109">
        <v>0</v>
      </c>
      <c r="G38" s="109">
        <v>0</v>
      </c>
      <c r="H38" s="109">
        <v>0</v>
      </c>
      <c r="I38" s="109">
        <v>0</v>
      </c>
      <c r="J38" s="109">
        <v>0</v>
      </c>
      <c r="K38" s="109">
        <v>0</v>
      </c>
      <c r="L38" s="109">
        <v>0</v>
      </c>
      <c r="M38" s="109">
        <v>0</v>
      </c>
      <c r="N38" s="109">
        <v>0</v>
      </c>
    </row>
    <row r="39" spans="1:15" ht="25.5">
      <c r="A39" s="177"/>
      <c r="B39" s="123" t="s">
        <v>9</v>
      </c>
      <c r="C39" s="112" t="s">
        <v>250</v>
      </c>
      <c r="D39" s="108" t="s">
        <v>232</v>
      </c>
      <c r="E39" s="109">
        <v>0</v>
      </c>
      <c r="F39" s="109">
        <v>0</v>
      </c>
      <c r="G39" s="109">
        <v>0</v>
      </c>
      <c r="H39" s="109">
        <v>0</v>
      </c>
      <c r="I39" s="109">
        <v>0</v>
      </c>
      <c r="J39" s="109">
        <v>0</v>
      </c>
      <c r="K39" s="109">
        <v>0</v>
      </c>
      <c r="L39" s="109">
        <v>0</v>
      </c>
      <c r="M39" s="109">
        <v>0</v>
      </c>
      <c r="N39" s="109">
        <v>0</v>
      </c>
    </row>
    <row r="40" spans="1:15" ht="18.75" customHeight="1">
      <c r="A40" s="177"/>
      <c r="B40" s="123" t="s">
        <v>9</v>
      </c>
      <c r="C40" s="112" t="s">
        <v>251</v>
      </c>
      <c r="D40" s="108" t="s">
        <v>232</v>
      </c>
      <c r="E40" s="109">
        <v>0</v>
      </c>
      <c r="F40" s="109">
        <v>2200</v>
      </c>
      <c r="G40" s="109">
        <v>0</v>
      </c>
      <c r="H40" s="109">
        <v>0</v>
      </c>
      <c r="I40" s="109">
        <v>0</v>
      </c>
      <c r="J40" s="109">
        <v>0</v>
      </c>
      <c r="K40" s="109">
        <v>0</v>
      </c>
      <c r="L40" s="109">
        <v>0</v>
      </c>
      <c r="M40" s="109">
        <v>0</v>
      </c>
      <c r="N40" s="109">
        <v>2200</v>
      </c>
    </row>
    <row r="41" spans="1:15" ht="18.75" customHeight="1">
      <c r="A41" s="177"/>
      <c r="B41" s="123" t="s">
        <v>9</v>
      </c>
      <c r="C41" s="112" t="s">
        <v>252</v>
      </c>
      <c r="D41" s="108" t="s">
        <v>232</v>
      </c>
      <c r="E41" s="109">
        <v>2400</v>
      </c>
      <c r="F41" s="109">
        <v>600</v>
      </c>
      <c r="G41" s="109">
        <v>0</v>
      </c>
      <c r="H41" s="109">
        <v>0</v>
      </c>
      <c r="I41" s="109">
        <v>0</v>
      </c>
      <c r="J41" s="109">
        <v>0</v>
      </c>
      <c r="K41" s="109">
        <v>0</v>
      </c>
      <c r="L41" s="109">
        <v>0</v>
      </c>
      <c r="M41" s="109">
        <v>0</v>
      </c>
      <c r="N41" s="109">
        <v>3000</v>
      </c>
    </row>
    <row r="42" spans="1:15" ht="18.75" customHeight="1">
      <c r="A42" s="178"/>
      <c r="B42" s="174" t="s">
        <v>202</v>
      </c>
      <c r="C42" s="175"/>
      <c r="D42" s="179"/>
      <c r="E42" s="107">
        <f>SUM(E38:E41)</f>
        <v>2400</v>
      </c>
      <c r="F42" s="107">
        <f t="shared" ref="F42:M42" si="3">SUM(F38:F41)</f>
        <v>2800</v>
      </c>
      <c r="G42" s="107">
        <f t="shared" si="3"/>
        <v>0</v>
      </c>
      <c r="H42" s="107">
        <f t="shared" si="3"/>
        <v>0</v>
      </c>
      <c r="I42" s="107">
        <f t="shared" si="3"/>
        <v>0</v>
      </c>
      <c r="J42" s="107">
        <f t="shared" si="3"/>
        <v>0</v>
      </c>
      <c r="K42" s="107">
        <f t="shared" si="3"/>
        <v>0</v>
      </c>
      <c r="L42" s="107">
        <f t="shared" si="3"/>
        <v>0</v>
      </c>
      <c r="M42" s="107">
        <f t="shared" si="3"/>
        <v>0</v>
      </c>
      <c r="N42" s="107">
        <f>SUM(N38:N41)</f>
        <v>5200</v>
      </c>
      <c r="O42" s="130">
        <f>SUM(E42:M42)</f>
        <v>5200</v>
      </c>
    </row>
    <row r="43" spans="1:15" ht="18.75" customHeight="1">
      <c r="A43" s="174" t="s">
        <v>203</v>
      </c>
      <c r="B43" s="175"/>
      <c r="C43" s="175"/>
      <c r="D43" s="175"/>
      <c r="E43" s="107">
        <v>26360</v>
      </c>
      <c r="F43" s="107">
        <v>19150</v>
      </c>
      <c r="G43" s="107">
        <v>0</v>
      </c>
      <c r="H43" s="107">
        <v>0</v>
      </c>
      <c r="I43" s="107">
        <v>64900</v>
      </c>
      <c r="J43" s="107">
        <v>0</v>
      </c>
      <c r="K43" s="107">
        <v>0</v>
      </c>
      <c r="L43" s="107">
        <v>0</v>
      </c>
      <c r="M43" s="107">
        <v>0</v>
      </c>
      <c r="N43" s="107">
        <v>110410</v>
      </c>
    </row>
    <row r="44" spans="1:15" ht="18.75" customHeight="1">
      <c r="A44" s="176" t="s">
        <v>55</v>
      </c>
      <c r="B44" s="123" t="s">
        <v>9</v>
      </c>
      <c r="C44" s="112" t="s">
        <v>199</v>
      </c>
      <c r="D44" s="108" t="s">
        <v>232</v>
      </c>
      <c r="E44" s="109">
        <v>4800</v>
      </c>
      <c r="F44" s="109">
        <v>0</v>
      </c>
      <c r="G44" s="109">
        <v>0</v>
      </c>
      <c r="H44" s="109">
        <v>0</v>
      </c>
      <c r="I44" s="109">
        <v>0</v>
      </c>
      <c r="J44" s="109">
        <v>0</v>
      </c>
      <c r="K44" s="109">
        <v>0</v>
      </c>
      <c r="L44" s="109">
        <v>0</v>
      </c>
      <c r="M44" s="109">
        <v>0</v>
      </c>
      <c r="N44" s="109">
        <v>4800</v>
      </c>
    </row>
    <row r="45" spans="1:15" ht="21" customHeight="1">
      <c r="A45" s="177"/>
      <c r="B45" s="123" t="s">
        <v>9</v>
      </c>
      <c r="C45" s="112" t="s">
        <v>253</v>
      </c>
      <c r="D45" s="108" t="s">
        <v>232</v>
      </c>
      <c r="E45" s="109">
        <v>0</v>
      </c>
      <c r="F45" s="109">
        <v>0</v>
      </c>
      <c r="G45" s="109">
        <v>0</v>
      </c>
      <c r="H45" s="109">
        <v>0</v>
      </c>
      <c r="I45" s="109">
        <v>0</v>
      </c>
      <c r="J45" s="109">
        <v>0</v>
      </c>
      <c r="K45" s="109">
        <v>0</v>
      </c>
      <c r="L45" s="109">
        <v>0</v>
      </c>
      <c r="M45" s="109">
        <v>0</v>
      </c>
      <c r="N45" s="109">
        <v>0</v>
      </c>
    </row>
    <row r="46" spans="1:15" ht="38.25">
      <c r="A46" s="177"/>
      <c r="B46" s="123" t="s">
        <v>9</v>
      </c>
      <c r="C46" s="112" t="s">
        <v>200</v>
      </c>
      <c r="D46" s="108" t="s">
        <v>232</v>
      </c>
      <c r="E46" s="109">
        <v>12800</v>
      </c>
      <c r="F46" s="109">
        <v>19800</v>
      </c>
      <c r="G46" s="109">
        <v>0</v>
      </c>
      <c r="H46" s="109">
        <v>32400</v>
      </c>
      <c r="I46" s="109">
        <v>2100</v>
      </c>
      <c r="J46" s="109">
        <v>0</v>
      </c>
      <c r="K46" s="109">
        <v>0</v>
      </c>
      <c r="L46" s="109">
        <v>0</v>
      </c>
      <c r="M46" s="109">
        <v>0</v>
      </c>
      <c r="N46" s="109">
        <v>67100</v>
      </c>
    </row>
    <row r="47" spans="1:15" ht="18.75" customHeight="1">
      <c r="A47" s="177"/>
      <c r="B47" s="123" t="s">
        <v>9</v>
      </c>
      <c r="C47" s="112" t="s">
        <v>201</v>
      </c>
      <c r="D47" s="108" t="s">
        <v>232</v>
      </c>
      <c r="E47" s="109">
        <v>26430</v>
      </c>
      <c r="F47" s="109">
        <v>1390</v>
      </c>
      <c r="G47" s="109">
        <v>0</v>
      </c>
      <c r="H47" s="109">
        <v>0</v>
      </c>
      <c r="I47" s="109">
        <v>0</v>
      </c>
      <c r="J47" s="109">
        <v>0</v>
      </c>
      <c r="K47" s="109">
        <v>0</v>
      </c>
      <c r="L47" s="109">
        <v>0</v>
      </c>
      <c r="M47" s="109">
        <v>0</v>
      </c>
      <c r="N47" s="109">
        <v>27820</v>
      </c>
    </row>
    <row r="48" spans="1:15" ht="18.75" customHeight="1">
      <c r="A48" s="178"/>
      <c r="B48" s="174" t="s">
        <v>202</v>
      </c>
      <c r="C48" s="175"/>
      <c r="D48" s="175"/>
      <c r="E48" s="107">
        <f>SUM(E44:E47)</f>
        <v>44030</v>
      </c>
      <c r="F48" s="107">
        <f t="shared" ref="F48:M48" si="4">SUM(F44:F47)</f>
        <v>21190</v>
      </c>
      <c r="G48" s="107">
        <f t="shared" si="4"/>
        <v>0</v>
      </c>
      <c r="H48" s="107">
        <f t="shared" si="4"/>
        <v>32400</v>
      </c>
      <c r="I48" s="107">
        <f t="shared" si="4"/>
        <v>2100</v>
      </c>
      <c r="J48" s="107">
        <f t="shared" si="4"/>
        <v>0</v>
      </c>
      <c r="K48" s="107">
        <f t="shared" si="4"/>
        <v>0</v>
      </c>
      <c r="L48" s="107">
        <f t="shared" si="4"/>
        <v>0</v>
      </c>
      <c r="M48" s="107">
        <f t="shared" si="4"/>
        <v>0</v>
      </c>
      <c r="N48" s="107">
        <f>SUM(N44:N47)</f>
        <v>99720</v>
      </c>
      <c r="O48" s="130">
        <f>SUM(E48:M48)</f>
        <v>99720</v>
      </c>
    </row>
    <row r="49" spans="1:15" ht="18.75" customHeight="1">
      <c r="A49" s="174" t="s">
        <v>203</v>
      </c>
      <c r="B49" s="175"/>
      <c r="C49" s="175"/>
      <c r="D49" s="175"/>
      <c r="E49" s="107">
        <v>389778</v>
      </c>
      <c r="F49" s="107">
        <v>100284</v>
      </c>
      <c r="G49" s="107">
        <v>0</v>
      </c>
      <c r="H49" s="107">
        <v>107340</v>
      </c>
      <c r="I49" s="107">
        <v>331823.59999999998</v>
      </c>
      <c r="J49" s="107">
        <v>33902</v>
      </c>
      <c r="K49" s="107">
        <v>42630</v>
      </c>
      <c r="L49" s="107">
        <v>364194</v>
      </c>
      <c r="M49" s="107">
        <v>0</v>
      </c>
      <c r="N49" s="107">
        <v>1369951.6</v>
      </c>
    </row>
    <row r="50" spans="1:15" ht="18.75" customHeight="1">
      <c r="A50" s="135" t="s">
        <v>57</v>
      </c>
      <c r="B50" s="123" t="s">
        <v>9</v>
      </c>
      <c r="C50" s="112" t="s">
        <v>254</v>
      </c>
      <c r="D50" s="108" t="s">
        <v>232</v>
      </c>
      <c r="E50" s="109">
        <v>14550</v>
      </c>
      <c r="F50" s="109">
        <v>0</v>
      </c>
      <c r="G50" s="109">
        <v>0</v>
      </c>
      <c r="H50" s="109">
        <v>0</v>
      </c>
      <c r="I50" s="109">
        <v>0</v>
      </c>
      <c r="J50" s="109">
        <v>0</v>
      </c>
      <c r="K50" s="109">
        <v>0</v>
      </c>
      <c r="L50" s="109">
        <v>0</v>
      </c>
      <c r="M50" s="109">
        <v>0</v>
      </c>
      <c r="N50" s="109">
        <v>14550</v>
      </c>
    </row>
    <row r="51" spans="1:15" ht="18.75" customHeight="1">
      <c r="A51" s="133"/>
      <c r="B51" s="123" t="s">
        <v>9</v>
      </c>
      <c r="C51" s="112" t="s">
        <v>255</v>
      </c>
      <c r="D51" s="108" t="s">
        <v>232</v>
      </c>
      <c r="E51" s="109">
        <v>0</v>
      </c>
      <c r="F51" s="109">
        <v>0</v>
      </c>
      <c r="G51" s="109">
        <v>0</v>
      </c>
      <c r="H51" s="109">
        <v>0</v>
      </c>
      <c r="I51" s="109">
        <v>0</v>
      </c>
      <c r="J51" s="109">
        <v>0</v>
      </c>
      <c r="K51" s="109">
        <v>0</v>
      </c>
      <c r="L51" s="109">
        <v>0</v>
      </c>
      <c r="M51" s="109">
        <v>0</v>
      </c>
      <c r="N51" s="109">
        <v>0</v>
      </c>
    </row>
    <row r="52" spans="1:15" ht="18.75" customHeight="1">
      <c r="A52" s="133"/>
      <c r="B52" s="123" t="s">
        <v>9</v>
      </c>
      <c r="C52" s="112" t="s">
        <v>285</v>
      </c>
      <c r="D52" s="108" t="s">
        <v>232</v>
      </c>
      <c r="E52" s="109">
        <v>0</v>
      </c>
      <c r="F52" s="109">
        <v>0</v>
      </c>
      <c r="G52" s="109">
        <v>0</v>
      </c>
      <c r="H52" s="109">
        <v>0</v>
      </c>
      <c r="I52" s="109">
        <v>0</v>
      </c>
      <c r="J52" s="109">
        <v>0</v>
      </c>
      <c r="K52" s="109">
        <v>0</v>
      </c>
      <c r="L52" s="109">
        <v>0</v>
      </c>
      <c r="M52" s="109">
        <v>0</v>
      </c>
      <c r="N52" s="109">
        <v>0</v>
      </c>
    </row>
    <row r="53" spans="1:15" ht="18.75" customHeight="1">
      <c r="A53" s="133"/>
      <c r="B53" s="123" t="s">
        <v>9</v>
      </c>
      <c r="C53" s="112" t="s">
        <v>256</v>
      </c>
      <c r="D53" s="108" t="s">
        <v>232</v>
      </c>
      <c r="E53" s="109">
        <v>0</v>
      </c>
      <c r="F53" s="109">
        <v>0</v>
      </c>
      <c r="G53" s="109">
        <v>0</v>
      </c>
      <c r="H53" s="109">
        <v>0</v>
      </c>
      <c r="I53" s="109">
        <v>0</v>
      </c>
      <c r="J53" s="109">
        <v>0</v>
      </c>
      <c r="K53" s="109">
        <v>0</v>
      </c>
      <c r="L53" s="109">
        <v>0</v>
      </c>
      <c r="M53" s="109">
        <v>0</v>
      </c>
      <c r="N53" s="109">
        <v>0</v>
      </c>
    </row>
    <row r="54" spans="1:15" ht="18.75" customHeight="1">
      <c r="A54" s="133"/>
      <c r="B54" s="123" t="s">
        <v>9</v>
      </c>
      <c r="C54" s="112" t="s">
        <v>257</v>
      </c>
      <c r="D54" s="108" t="s">
        <v>232</v>
      </c>
      <c r="E54" s="109">
        <v>0</v>
      </c>
      <c r="F54" s="109">
        <v>0</v>
      </c>
      <c r="G54" s="109">
        <v>0</v>
      </c>
      <c r="H54" s="109">
        <v>0</v>
      </c>
      <c r="I54" s="109">
        <v>0</v>
      </c>
      <c r="J54" s="109">
        <v>0</v>
      </c>
      <c r="K54" s="109">
        <v>0</v>
      </c>
      <c r="L54" s="109">
        <v>0</v>
      </c>
      <c r="M54" s="109">
        <v>0</v>
      </c>
      <c r="N54" s="109">
        <v>0</v>
      </c>
    </row>
    <row r="55" spans="1:15" ht="18.75" customHeight="1">
      <c r="A55" s="136" t="s">
        <v>57</v>
      </c>
      <c r="B55" s="123" t="s">
        <v>9</v>
      </c>
      <c r="C55" s="112" t="s">
        <v>258</v>
      </c>
      <c r="D55" s="108" t="s">
        <v>232</v>
      </c>
      <c r="E55" s="109">
        <v>0</v>
      </c>
      <c r="F55" s="109">
        <v>0</v>
      </c>
      <c r="G55" s="109">
        <v>0</v>
      </c>
      <c r="H55" s="109">
        <v>0</v>
      </c>
      <c r="I55" s="109">
        <v>0</v>
      </c>
      <c r="J55" s="109">
        <v>0</v>
      </c>
      <c r="K55" s="109">
        <v>0</v>
      </c>
      <c r="L55" s="109">
        <v>0</v>
      </c>
      <c r="M55" s="109">
        <v>0</v>
      </c>
      <c r="N55" s="109">
        <v>0</v>
      </c>
    </row>
    <row r="56" spans="1:15" ht="18.75" customHeight="1">
      <c r="A56" s="133"/>
      <c r="B56" s="123" t="s">
        <v>9</v>
      </c>
      <c r="C56" s="112" t="s">
        <v>259</v>
      </c>
      <c r="D56" s="108" t="s">
        <v>232</v>
      </c>
      <c r="E56" s="109">
        <v>27448</v>
      </c>
      <c r="F56" s="109">
        <v>40038</v>
      </c>
      <c r="G56" s="109">
        <v>0</v>
      </c>
      <c r="H56" s="109">
        <v>0</v>
      </c>
      <c r="I56" s="109">
        <v>0</v>
      </c>
      <c r="J56" s="109">
        <v>0</v>
      </c>
      <c r="K56" s="109">
        <v>0</v>
      </c>
      <c r="L56" s="109">
        <v>0</v>
      </c>
      <c r="M56" s="109">
        <v>0</v>
      </c>
      <c r="N56" s="109">
        <v>67486</v>
      </c>
    </row>
    <row r="57" spans="1:15" ht="18.75" customHeight="1">
      <c r="A57" s="134"/>
      <c r="B57" s="174" t="s">
        <v>202</v>
      </c>
      <c r="C57" s="175"/>
      <c r="D57" s="179"/>
      <c r="E57" s="107">
        <f>SUM(E50:E56)</f>
        <v>41998</v>
      </c>
      <c r="F57" s="107">
        <f t="shared" ref="F57:M57" si="5">SUM(F50:F56)</f>
        <v>40038</v>
      </c>
      <c r="G57" s="107">
        <f t="shared" si="5"/>
        <v>0</v>
      </c>
      <c r="H57" s="107">
        <f t="shared" si="5"/>
        <v>0</v>
      </c>
      <c r="I57" s="107">
        <f t="shared" si="5"/>
        <v>0</v>
      </c>
      <c r="J57" s="107">
        <f t="shared" si="5"/>
        <v>0</v>
      </c>
      <c r="K57" s="107">
        <f t="shared" si="5"/>
        <v>0</v>
      </c>
      <c r="L57" s="107">
        <f t="shared" si="5"/>
        <v>0</v>
      </c>
      <c r="M57" s="107">
        <f t="shared" si="5"/>
        <v>0</v>
      </c>
      <c r="N57" s="107">
        <f>SUM(N50:N56)</f>
        <v>82036</v>
      </c>
      <c r="O57" s="130">
        <f>SUM(E57:M57)</f>
        <v>82036</v>
      </c>
    </row>
    <row r="58" spans="1:15" ht="18.75" customHeight="1">
      <c r="A58" s="174" t="s">
        <v>203</v>
      </c>
      <c r="B58" s="175"/>
      <c r="C58" s="175"/>
      <c r="D58" s="175"/>
      <c r="E58" s="107">
        <v>183688.5</v>
      </c>
      <c r="F58" s="107">
        <v>55502.05</v>
      </c>
      <c r="G58" s="107">
        <v>0</v>
      </c>
      <c r="H58" s="107">
        <v>387877.6</v>
      </c>
      <c r="I58" s="107">
        <v>770020</v>
      </c>
      <c r="J58" s="107">
        <v>0</v>
      </c>
      <c r="K58" s="107">
        <v>0</v>
      </c>
      <c r="L58" s="107">
        <v>0</v>
      </c>
      <c r="M58" s="107">
        <v>0</v>
      </c>
      <c r="N58" s="107">
        <v>1397088.15</v>
      </c>
    </row>
    <row r="59" spans="1:15" ht="18.75" customHeight="1">
      <c r="A59" s="176" t="s">
        <v>59</v>
      </c>
      <c r="B59" s="123" t="s">
        <v>9</v>
      </c>
      <c r="C59" s="112" t="s">
        <v>260</v>
      </c>
      <c r="D59" s="108" t="s">
        <v>232</v>
      </c>
      <c r="E59" s="109">
        <v>19416.34</v>
      </c>
      <c r="F59" s="109">
        <v>0</v>
      </c>
      <c r="G59" s="109">
        <v>0</v>
      </c>
      <c r="H59" s="109">
        <v>0</v>
      </c>
      <c r="I59" s="109">
        <v>0</v>
      </c>
      <c r="J59" s="109">
        <v>0</v>
      </c>
      <c r="K59" s="109">
        <v>0</v>
      </c>
      <c r="L59" s="109">
        <v>0</v>
      </c>
      <c r="M59" s="109">
        <v>0</v>
      </c>
      <c r="N59" s="109">
        <v>19416.34</v>
      </c>
    </row>
    <row r="60" spans="1:15" ht="18.75" customHeight="1">
      <c r="A60" s="177"/>
      <c r="B60" s="123" t="s">
        <v>9</v>
      </c>
      <c r="C60" s="112" t="s">
        <v>261</v>
      </c>
      <c r="D60" s="108" t="s">
        <v>232</v>
      </c>
      <c r="E60" s="109">
        <v>0</v>
      </c>
      <c r="F60" s="109">
        <v>0</v>
      </c>
      <c r="G60" s="109">
        <v>0</v>
      </c>
      <c r="H60" s="109">
        <v>0</v>
      </c>
      <c r="I60" s="109">
        <v>0</v>
      </c>
      <c r="J60" s="109">
        <v>0</v>
      </c>
      <c r="K60" s="109">
        <v>0</v>
      </c>
      <c r="L60" s="109">
        <v>0</v>
      </c>
      <c r="M60" s="109">
        <v>0</v>
      </c>
      <c r="N60" s="109">
        <v>0</v>
      </c>
    </row>
    <row r="61" spans="1:15" ht="18.75" customHeight="1">
      <c r="A61" s="177"/>
      <c r="B61" s="123" t="s">
        <v>9</v>
      </c>
      <c r="C61" s="112" t="s">
        <v>262</v>
      </c>
      <c r="D61" s="108" t="s">
        <v>232</v>
      </c>
      <c r="E61" s="109">
        <v>179.92</v>
      </c>
      <c r="F61" s="109">
        <v>0</v>
      </c>
      <c r="G61" s="109">
        <v>0</v>
      </c>
      <c r="H61" s="109">
        <v>0</v>
      </c>
      <c r="I61" s="109">
        <v>0</v>
      </c>
      <c r="J61" s="109">
        <v>0</v>
      </c>
      <c r="K61" s="109">
        <v>0</v>
      </c>
      <c r="L61" s="109">
        <v>0</v>
      </c>
      <c r="M61" s="109">
        <v>0</v>
      </c>
      <c r="N61" s="109">
        <v>179.92</v>
      </c>
    </row>
    <row r="62" spans="1:15" ht="18.75" customHeight="1">
      <c r="A62" s="177"/>
      <c r="B62" s="123" t="s">
        <v>9</v>
      </c>
      <c r="C62" s="112" t="s">
        <v>263</v>
      </c>
      <c r="D62" s="108" t="s">
        <v>232</v>
      </c>
      <c r="E62" s="109">
        <v>1667</v>
      </c>
      <c r="F62" s="109">
        <v>0</v>
      </c>
      <c r="G62" s="109">
        <v>0</v>
      </c>
      <c r="H62" s="109">
        <v>0</v>
      </c>
      <c r="I62" s="109">
        <v>0</v>
      </c>
      <c r="J62" s="109">
        <v>0</v>
      </c>
      <c r="K62" s="109">
        <v>0</v>
      </c>
      <c r="L62" s="109">
        <v>0</v>
      </c>
      <c r="M62" s="109">
        <v>0</v>
      </c>
      <c r="N62" s="109">
        <v>1667</v>
      </c>
    </row>
    <row r="63" spans="1:15" ht="18.75" customHeight="1">
      <c r="A63" s="177"/>
      <c r="B63" s="123" t="s">
        <v>9</v>
      </c>
      <c r="C63" s="112" t="s">
        <v>264</v>
      </c>
      <c r="D63" s="108" t="s">
        <v>232</v>
      </c>
      <c r="E63" s="109">
        <v>5210.8999999999996</v>
      </c>
      <c r="F63" s="109">
        <v>0</v>
      </c>
      <c r="G63" s="109">
        <v>0</v>
      </c>
      <c r="H63" s="109">
        <v>0</v>
      </c>
      <c r="I63" s="109">
        <v>0</v>
      </c>
      <c r="J63" s="109">
        <v>0</v>
      </c>
      <c r="K63" s="109">
        <v>0</v>
      </c>
      <c r="L63" s="109">
        <v>0</v>
      </c>
      <c r="M63" s="109">
        <v>0</v>
      </c>
      <c r="N63" s="109">
        <v>5210.8999999999996</v>
      </c>
    </row>
    <row r="64" spans="1:15" ht="18.75" customHeight="1">
      <c r="A64" s="178"/>
      <c r="B64" s="174" t="s">
        <v>202</v>
      </c>
      <c r="C64" s="175"/>
      <c r="D64" s="179"/>
      <c r="E64" s="107">
        <f>SUM(E59:E63)</f>
        <v>26474.159999999996</v>
      </c>
      <c r="F64" s="107">
        <f t="shared" ref="F64:M64" si="6">SUM(F59:F63)</f>
        <v>0</v>
      </c>
      <c r="G64" s="107">
        <f t="shared" si="6"/>
        <v>0</v>
      </c>
      <c r="H64" s="107">
        <f t="shared" si="6"/>
        <v>0</v>
      </c>
      <c r="I64" s="107">
        <f t="shared" si="6"/>
        <v>0</v>
      </c>
      <c r="J64" s="107">
        <f t="shared" si="6"/>
        <v>0</v>
      </c>
      <c r="K64" s="107">
        <f t="shared" si="6"/>
        <v>0</v>
      </c>
      <c r="L64" s="107">
        <f t="shared" si="6"/>
        <v>0</v>
      </c>
      <c r="M64" s="107">
        <f t="shared" si="6"/>
        <v>0</v>
      </c>
      <c r="N64" s="107">
        <f>SUM(N59:N63)</f>
        <v>26474.159999999996</v>
      </c>
      <c r="O64" s="130">
        <f>SUM(E64:M64)</f>
        <v>26474.159999999996</v>
      </c>
    </row>
    <row r="65" spans="1:15" ht="18.75" customHeight="1">
      <c r="A65" s="174" t="s">
        <v>203</v>
      </c>
      <c r="B65" s="175"/>
      <c r="C65" s="175"/>
      <c r="D65" s="175"/>
      <c r="E65" s="107">
        <v>185179.25</v>
      </c>
      <c r="F65" s="107">
        <v>0</v>
      </c>
      <c r="G65" s="107">
        <v>0</v>
      </c>
      <c r="H65" s="107">
        <v>0</v>
      </c>
      <c r="I65" s="107">
        <v>0</v>
      </c>
      <c r="J65" s="107">
        <v>0</v>
      </c>
      <c r="K65" s="107">
        <v>0</v>
      </c>
      <c r="L65" s="107">
        <v>0</v>
      </c>
      <c r="M65" s="107">
        <v>0</v>
      </c>
      <c r="N65" s="107">
        <v>185179.25</v>
      </c>
    </row>
    <row r="66" spans="1:15" ht="18.75" customHeight="1">
      <c r="A66" s="176" t="s">
        <v>60</v>
      </c>
      <c r="B66" s="123" t="s">
        <v>9</v>
      </c>
      <c r="C66" s="112" t="s">
        <v>265</v>
      </c>
      <c r="D66" s="108" t="s">
        <v>232</v>
      </c>
      <c r="E66" s="109">
        <v>0</v>
      </c>
      <c r="F66" s="109">
        <v>0</v>
      </c>
      <c r="G66" s="109">
        <v>0</v>
      </c>
      <c r="H66" s="109">
        <v>0</v>
      </c>
      <c r="I66" s="109">
        <v>0</v>
      </c>
      <c r="J66" s="109">
        <v>0</v>
      </c>
      <c r="K66" s="109">
        <v>0</v>
      </c>
      <c r="L66" s="109">
        <v>0</v>
      </c>
      <c r="M66" s="109">
        <v>0</v>
      </c>
      <c r="N66" s="109">
        <v>0</v>
      </c>
    </row>
    <row r="67" spans="1:15" ht="18.75" customHeight="1">
      <c r="A67" s="177"/>
      <c r="B67" s="123" t="s">
        <v>9</v>
      </c>
      <c r="C67" s="112" t="s">
        <v>266</v>
      </c>
      <c r="D67" s="108" t="s">
        <v>232</v>
      </c>
      <c r="E67" s="109">
        <v>0</v>
      </c>
      <c r="F67" s="109">
        <v>0</v>
      </c>
      <c r="G67" s="109">
        <v>0</v>
      </c>
      <c r="H67" s="109">
        <v>0</v>
      </c>
      <c r="I67" s="109">
        <v>15100</v>
      </c>
      <c r="J67" s="109">
        <v>0</v>
      </c>
      <c r="K67" s="109">
        <v>0</v>
      </c>
      <c r="L67" s="109">
        <v>0</v>
      </c>
      <c r="M67" s="109">
        <v>0</v>
      </c>
      <c r="N67" s="109">
        <v>15100</v>
      </c>
    </row>
    <row r="68" spans="1:15" ht="18.75" customHeight="1">
      <c r="A68" s="178"/>
      <c r="B68" s="174" t="s">
        <v>202</v>
      </c>
      <c r="C68" s="175"/>
      <c r="D68" s="179"/>
      <c r="E68" s="107">
        <f>SUM(E66:E67)</f>
        <v>0</v>
      </c>
      <c r="F68" s="107">
        <f t="shared" ref="F68:M68" si="7">SUM(F66:F67)</f>
        <v>0</v>
      </c>
      <c r="G68" s="107">
        <f t="shared" si="7"/>
        <v>0</v>
      </c>
      <c r="H68" s="107">
        <f t="shared" si="7"/>
        <v>0</v>
      </c>
      <c r="I68" s="107">
        <f t="shared" si="7"/>
        <v>15100</v>
      </c>
      <c r="J68" s="107">
        <f t="shared" si="7"/>
        <v>0</v>
      </c>
      <c r="K68" s="107">
        <f t="shared" si="7"/>
        <v>0</v>
      </c>
      <c r="L68" s="107">
        <f t="shared" si="7"/>
        <v>0</v>
      </c>
      <c r="M68" s="107">
        <f t="shared" si="7"/>
        <v>0</v>
      </c>
      <c r="N68" s="107">
        <f>SUM(N66:N67)</f>
        <v>15100</v>
      </c>
      <c r="O68" s="130">
        <f>SUM(E68:M68)</f>
        <v>15100</v>
      </c>
    </row>
    <row r="69" spans="1:15" ht="18.75" customHeight="1">
      <c r="A69" s="174" t="s">
        <v>203</v>
      </c>
      <c r="B69" s="175"/>
      <c r="C69" s="175"/>
      <c r="D69" s="175"/>
      <c r="E69" s="107">
        <v>0</v>
      </c>
      <c r="F69" s="107">
        <v>24900</v>
      </c>
      <c r="G69" s="107">
        <v>0</v>
      </c>
      <c r="H69" s="107">
        <v>0</v>
      </c>
      <c r="I69" s="107">
        <v>139706.1</v>
      </c>
      <c r="J69" s="107">
        <v>0</v>
      </c>
      <c r="K69" s="107">
        <v>0</v>
      </c>
      <c r="L69" s="107">
        <v>0</v>
      </c>
      <c r="M69" s="107">
        <v>0</v>
      </c>
      <c r="N69" s="107">
        <v>164606.1</v>
      </c>
    </row>
    <row r="70" spans="1:15" ht="25.5">
      <c r="A70" s="176" t="s">
        <v>66</v>
      </c>
      <c r="B70" s="123" t="s">
        <v>9</v>
      </c>
      <c r="C70" s="112" t="s">
        <v>267</v>
      </c>
      <c r="D70" s="108" t="s">
        <v>232</v>
      </c>
      <c r="E70" s="109">
        <v>0</v>
      </c>
      <c r="F70" s="109">
        <v>0</v>
      </c>
      <c r="G70" s="109">
        <v>0</v>
      </c>
      <c r="H70" s="109">
        <v>0</v>
      </c>
      <c r="I70" s="109">
        <v>0</v>
      </c>
      <c r="J70" s="109">
        <v>0</v>
      </c>
      <c r="K70" s="109">
        <v>0</v>
      </c>
      <c r="L70" s="109">
        <v>0</v>
      </c>
      <c r="M70" s="109">
        <v>0</v>
      </c>
      <c r="N70" s="109">
        <v>0</v>
      </c>
    </row>
    <row r="71" spans="1:15" ht="18.75" customHeight="1">
      <c r="A71" s="177"/>
      <c r="B71" s="123" t="s">
        <v>9</v>
      </c>
      <c r="C71" s="112" t="s">
        <v>268</v>
      </c>
      <c r="D71" s="108" t="s">
        <v>232</v>
      </c>
      <c r="E71" s="109">
        <v>0</v>
      </c>
      <c r="F71" s="109">
        <v>0</v>
      </c>
      <c r="G71" s="109">
        <v>0</v>
      </c>
      <c r="H71" s="109">
        <v>404000</v>
      </c>
      <c r="I71" s="109">
        <v>0</v>
      </c>
      <c r="J71" s="109">
        <v>0</v>
      </c>
      <c r="K71" s="109">
        <v>0</v>
      </c>
      <c r="L71" s="109">
        <v>0</v>
      </c>
      <c r="M71" s="109">
        <v>0</v>
      </c>
      <c r="N71" s="109">
        <v>404000</v>
      </c>
    </row>
    <row r="72" spans="1:15" ht="18.75" customHeight="1">
      <c r="A72" s="178"/>
      <c r="B72" s="174" t="s">
        <v>202</v>
      </c>
      <c r="C72" s="175"/>
      <c r="D72" s="179"/>
      <c r="E72" s="107">
        <f>SUM(E70:E71)</f>
        <v>0</v>
      </c>
      <c r="F72" s="107">
        <f t="shared" ref="F72:M72" si="8">SUM(F70:F71)</f>
        <v>0</v>
      </c>
      <c r="G72" s="107">
        <f t="shared" si="8"/>
        <v>0</v>
      </c>
      <c r="H72" s="107">
        <f t="shared" si="8"/>
        <v>404000</v>
      </c>
      <c r="I72" s="107">
        <f t="shared" si="8"/>
        <v>0</v>
      </c>
      <c r="J72" s="107">
        <f t="shared" si="8"/>
        <v>0</v>
      </c>
      <c r="K72" s="107">
        <f t="shared" si="8"/>
        <v>0</v>
      </c>
      <c r="L72" s="107">
        <f t="shared" si="8"/>
        <v>0</v>
      </c>
      <c r="M72" s="107">
        <f t="shared" si="8"/>
        <v>0</v>
      </c>
      <c r="N72" s="107">
        <f>SUM(N70:N71)</f>
        <v>404000</v>
      </c>
      <c r="O72" s="130">
        <f>SUM(E72:M72)</f>
        <v>404000</v>
      </c>
    </row>
    <row r="73" spans="1:15" ht="18.75" customHeight="1">
      <c r="A73" s="174" t="s">
        <v>203</v>
      </c>
      <c r="B73" s="175"/>
      <c r="C73" s="175"/>
      <c r="D73" s="175"/>
      <c r="E73" s="107">
        <v>35000</v>
      </c>
      <c r="F73" s="107">
        <v>0</v>
      </c>
      <c r="G73" s="107">
        <v>0</v>
      </c>
      <c r="H73" s="107">
        <v>1218000</v>
      </c>
      <c r="I73" s="107">
        <v>0</v>
      </c>
      <c r="J73" s="107">
        <v>0</v>
      </c>
      <c r="K73" s="107">
        <v>0</v>
      </c>
      <c r="L73" s="107">
        <v>3000</v>
      </c>
      <c r="M73" s="107">
        <v>0</v>
      </c>
      <c r="N73" s="107">
        <v>1256000</v>
      </c>
    </row>
    <row r="74" spans="1:15" ht="18.75" customHeight="1">
      <c r="A74" s="174" t="s">
        <v>204</v>
      </c>
      <c r="B74" s="175"/>
      <c r="C74" s="175"/>
      <c r="D74" s="175"/>
      <c r="E74" s="107">
        <f>SUM(E22,E29,E36,E42,E48,E57,E64,E68,E72)</f>
        <v>571097.16</v>
      </c>
      <c r="F74" s="107">
        <f t="shared" ref="F74:L74" si="9">SUM(F22,F29,F36,F42,F48,F57,F64,F68,F72)</f>
        <v>207093</v>
      </c>
      <c r="G74" s="107">
        <f t="shared" si="9"/>
        <v>18955</v>
      </c>
      <c r="H74" s="107">
        <f t="shared" si="9"/>
        <v>436400</v>
      </c>
      <c r="I74" s="107">
        <f t="shared" si="9"/>
        <v>80830</v>
      </c>
      <c r="J74" s="107">
        <f t="shared" si="9"/>
        <v>0</v>
      </c>
      <c r="K74" s="107">
        <f t="shared" si="9"/>
        <v>0</v>
      </c>
      <c r="L74" s="107">
        <f t="shared" si="9"/>
        <v>0</v>
      </c>
      <c r="M74" s="107">
        <v>1066444</v>
      </c>
      <c r="N74" s="107">
        <v>2380819.16</v>
      </c>
      <c r="O74" s="130">
        <f>SUM(E74:M74)</f>
        <v>2380819.16</v>
      </c>
    </row>
    <row r="75" spans="1:15" ht="18.75" customHeight="1">
      <c r="A75" s="174" t="s">
        <v>205</v>
      </c>
      <c r="B75" s="175"/>
      <c r="C75" s="175"/>
      <c r="D75" s="175"/>
      <c r="E75" s="107">
        <f>SUM(E23,E30,E37,E43,E49,E58,E65,E69,E73)</f>
        <v>4437545.75</v>
      </c>
      <c r="F75" s="107">
        <f t="shared" ref="F75:M75" si="10">SUM(F23,F30,F37,F43,F49,F58,F65,F69,F73)</f>
        <v>1328576.05</v>
      </c>
      <c r="G75" s="107">
        <f t="shared" si="10"/>
        <v>228830</v>
      </c>
      <c r="H75" s="107">
        <f t="shared" si="10"/>
        <v>1713217.6</v>
      </c>
      <c r="I75" s="107">
        <f t="shared" si="10"/>
        <v>1792213.7000000002</v>
      </c>
      <c r="J75" s="107">
        <f t="shared" si="10"/>
        <v>33902</v>
      </c>
      <c r="K75" s="107">
        <f t="shared" si="10"/>
        <v>42630</v>
      </c>
      <c r="L75" s="107">
        <f t="shared" si="10"/>
        <v>367194</v>
      </c>
      <c r="M75" s="107">
        <f t="shared" si="10"/>
        <v>9049862</v>
      </c>
      <c r="N75" s="107">
        <v>18993971.100000001</v>
      </c>
      <c r="O75" s="130">
        <f>SUM(E75:M75)</f>
        <v>18993971.100000001</v>
      </c>
    </row>
    <row r="76" spans="1:15" ht="0" hidden="1" customHeight="1"/>
    <row r="78" spans="1:15">
      <c r="N78" s="130"/>
    </row>
    <row r="79" spans="1:15">
      <c r="N79" s="130"/>
    </row>
  </sheetData>
  <mergeCells count="51">
    <mergeCell ref="A1:C1"/>
    <mergeCell ref="A5:H5"/>
    <mergeCell ref="E7:F8"/>
    <mergeCell ref="G7:H8"/>
    <mergeCell ref="I7:I8"/>
    <mergeCell ref="A2:N2"/>
    <mergeCell ref="A3:N3"/>
    <mergeCell ref="A4:N4"/>
    <mergeCell ref="M7:M8"/>
    <mergeCell ref="N7:N14"/>
    <mergeCell ref="E9:F9"/>
    <mergeCell ref="G9:H9"/>
    <mergeCell ref="K9:L9"/>
    <mergeCell ref="E10:E13"/>
    <mergeCell ref="J7:J8"/>
    <mergeCell ref="K7:L8"/>
    <mergeCell ref="B22:D22"/>
    <mergeCell ref="A23:D23"/>
    <mergeCell ref="L10:L13"/>
    <mergeCell ref="M10:M13"/>
    <mergeCell ref="A15:A22"/>
    <mergeCell ref="F10:F13"/>
    <mergeCell ref="G10:G13"/>
    <mergeCell ref="H10:H13"/>
    <mergeCell ref="I10:I13"/>
    <mergeCell ref="J10:J13"/>
    <mergeCell ref="K10:K13"/>
    <mergeCell ref="A37:D37"/>
    <mergeCell ref="B42:D42"/>
    <mergeCell ref="B36:D36"/>
    <mergeCell ref="B29:D29"/>
    <mergeCell ref="A30:D30"/>
    <mergeCell ref="A24:A29"/>
    <mergeCell ref="A49:D49"/>
    <mergeCell ref="A43:D43"/>
    <mergeCell ref="A44:A48"/>
    <mergeCell ref="B48:D48"/>
    <mergeCell ref="A38:A42"/>
    <mergeCell ref="A59:A64"/>
    <mergeCell ref="A65:D65"/>
    <mergeCell ref="B64:D64"/>
    <mergeCell ref="A58:D58"/>
    <mergeCell ref="B57:D57"/>
    <mergeCell ref="A75:D75"/>
    <mergeCell ref="A73:D73"/>
    <mergeCell ref="A74:D74"/>
    <mergeCell ref="A70:A72"/>
    <mergeCell ref="B68:D68"/>
    <mergeCell ref="B72:D72"/>
    <mergeCell ref="A69:D69"/>
    <mergeCell ref="A66:A68"/>
  </mergeCells>
  <pageMargins left="0.15748031496062992" right="0.15748031496062992" top="0.19685039370078741" bottom="0.15748031496062992" header="0.27559055118110237" footer="0.27559055118110237"/>
  <pageSetup paperSize="5" orientation="landscape" horizontalDpi="300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dimension ref="A1:R26"/>
  <sheetViews>
    <sheetView showGridLines="0" workbookViewId="0">
      <pane ySplit="1" topLeftCell="A2" activePane="bottomLeft" state="frozen"/>
      <selection pane="bottomLeft" activeCell="I32" sqref="I32"/>
    </sheetView>
  </sheetViews>
  <sheetFormatPr defaultRowHeight="14.25"/>
  <cols>
    <col min="1" max="1" width="15.75" style="54" customWidth="1"/>
    <col min="2" max="2" width="3.75" style="54" customWidth="1"/>
    <col min="3" max="3" width="5.75" style="54" customWidth="1"/>
    <col min="4" max="4" width="0.375" style="54" customWidth="1"/>
    <col min="5" max="5" width="16.625" style="54" customWidth="1"/>
    <col min="6" max="6" width="4.125" style="54" customWidth="1"/>
    <col min="7" max="7" width="0.75" style="54" customWidth="1"/>
    <col min="8" max="8" width="0.25" style="54" customWidth="1"/>
    <col min="9" max="9" width="9.625" style="54" customWidth="1"/>
    <col min="10" max="10" width="0.5" style="54" customWidth="1"/>
    <col min="11" max="12" width="17.25" style="54" customWidth="1"/>
    <col min="13" max="13" width="3" style="54" customWidth="1"/>
    <col min="14" max="14" width="14.25" style="54" customWidth="1"/>
    <col min="15" max="15" width="17.25" style="54" customWidth="1"/>
    <col min="16" max="16" width="0" style="54" hidden="1" customWidth="1"/>
    <col min="17" max="17" width="2.25" style="54" customWidth="1"/>
    <col min="18" max="18" width="13.875" style="54" customWidth="1"/>
    <col min="19" max="19" width="0.25" style="54" customWidth="1"/>
    <col min="20" max="16384" width="9" style="54"/>
  </cols>
  <sheetData>
    <row r="1" spans="1:18">
      <c r="A1" s="154"/>
      <c r="B1" s="154"/>
      <c r="C1" s="154"/>
      <c r="D1" s="154"/>
      <c r="E1" s="154"/>
      <c r="F1" s="154"/>
      <c r="R1" s="55"/>
    </row>
    <row r="2" spans="1:18" s="106" customFormat="1">
      <c r="A2" s="197" t="s">
        <v>0</v>
      </c>
      <c r="B2" s="197"/>
      <c r="C2" s="197"/>
      <c r="D2" s="197"/>
      <c r="E2" s="197"/>
      <c r="F2" s="197"/>
      <c r="G2" s="197"/>
      <c r="H2" s="197"/>
      <c r="I2" s="197"/>
      <c r="J2" s="197"/>
      <c r="K2" s="197"/>
      <c r="L2" s="197"/>
      <c r="M2" s="197"/>
      <c r="N2" s="197"/>
      <c r="O2" s="197"/>
    </row>
    <row r="3" spans="1:18" s="106" customFormat="1">
      <c r="A3" s="197" t="s">
        <v>408</v>
      </c>
      <c r="B3" s="197"/>
      <c r="C3" s="197"/>
      <c r="D3" s="197"/>
      <c r="E3" s="197"/>
      <c r="F3" s="197"/>
      <c r="G3" s="197"/>
      <c r="H3" s="197"/>
      <c r="I3" s="197"/>
      <c r="J3" s="197"/>
      <c r="K3" s="197"/>
      <c r="L3" s="197"/>
      <c r="M3" s="197"/>
      <c r="N3" s="197"/>
      <c r="O3" s="197"/>
    </row>
    <row r="4" spans="1:18" s="106" customFormat="1" ht="20.25" customHeight="1">
      <c r="A4" s="197" t="s">
        <v>409</v>
      </c>
      <c r="B4" s="197"/>
      <c r="C4" s="197"/>
      <c r="D4" s="197"/>
      <c r="E4" s="197"/>
      <c r="F4" s="197"/>
      <c r="G4" s="197"/>
      <c r="H4" s="197"/>
      <c r="I4" s="197"/>
      <c r="J4" s="197"/>
      <c r="K4" s="197"/>
      <c r="L4" s="197"/>
      <c r="M4" s="197"/>
      <c r="N4" s="197"/>
      <c r="O4" s="197"/>
    </row>
    <row r="5" spans="1:18" ht="12.75" customHeight="1"/>
    <row r="6" spans="1:18">
      <c r="A6" s="74"/>
      <c r="B6" s="74"/>
      <c r="C6" s="74"/>
      <c r="D6" s="74"/>
      <c r="E6" s="74"/>
      <c r="F6" s="211" t="s">
        <v>195</v>
      </c>
      <c r="G6" s="212"/>
      <c r="H6" s="212"/>
      <c r="I6" s="212"/>
      <c r="J6" s="75"/>
      <c r="K6" s="185" t="s">
        <v>188</v>
      </c>
      <c r="L6" s="185" t="s">
        <v>189</v>
      </c>
      <c r="M6" s="214"/>
      <c r="N6" s="205"/>
      <c r="O6" s="155" t="s">
        <v>27</v>
      </c>
    </row>
    <row r="7" spans="1:18">
      <c r="A7" s="76"/>
      <c r="B7" s="76"/>
      <c r="C7" s="76"/>
      <c r="D7" s="76"/>
      <c r="E7" s="76"/>
      <c r="F7" s="76"/>
      <c r="G7" s="76"/>
      <c r="H7" s="76"/>
      <c r="I7" s="76"/>
      <c r="J7" s="77"/>
      <c r="K7" s="213"/>
      <c r="L7" s="215"/>
      <c r="M7" s="216"/>
      <c r="N7" s="217"/>
      <c r="O7" s="218"/>
    </row>
    <row r="8" spans="1:18">
      <c r="A8" s="76"/>
      <c r="B8" s="76"/>
      <c r="C8" s="76"/>
      <c r="D8" s="76"/>
      <c r="E8" s="76"/>
      <c r="F8" s="76"/>
      <c r="G8" s="76"/>
      <c r="H8" s="76"/>
      <c r="I8" s="76"/>
      <c r="J8" s="77"/>
      <c r="K8" s="78" t="s">
        <v>190</v>
      </c>
      <c r="L8" s="187" t="s">
        <v>191</v>
      </c>
      <c r="M8" s="220"/>
      <c r="N8" s="221"/>
      <c r="O8" s="218"/>
    </row>
    <row r="9" spans="1:18">
      <c r="A9" s="76"/>
      <c r="B9" s="76"/>
      <c r="C9" s="76"/>
      <c r="D9" s="76"/>
      <c r="E9" s="76"/>
      <c r="F9" s="76"/>
      <c r="G9" s="76"/>
      <c r="H9" s="76"/>
      <c r="I9" s="76"/>
      <c r="J9" s="77"/>
      <c r="K9" s="180" t="s">
        <v>192</v>
      </c>
      <c r="L9" s="180" t="s">
        <v>193</v>
      </c>
      <c r="M9" s="180" t="s">
        <v>194</v>
      </c>
      <c r="N9" s="205"/>
      <c r="O9" s="218"/>
    </row>
    <row r="10" spans="1:18">
      <c r="A10" s="222"/>
      <c r="B10" s="222"/>
      <c r="C10" s="76"/>
      <c r="D10" s="76"/>
      <c r="E10" s="76"/>
      <c r="F10" s="76"/>
      <c r="G10" s="76"/>
      <c r="H10" s="76"/>
      <c r="I10" s="76"/>
      <c r="J10" s="77"/>
      <c r="K10" s="213"/>
      <c r="L10" s="213"/>
      <c r="M10" s="215"/>
      <c r="N10" s="217"/>
      <c r="O10" s="218"/>
    </row>
    <row r="11" spans="1:18">
      <c r="A11" s="222"/>
      <c r="B11" s="222"/>
      <c r="C11" s="76"/>
      <c r="D11" s="76"/>
      <c r="E11" s="76"/>
      <c r="F11" s="76"/>
      <c r="G11" s="76"/>
      <c r="H11" s="76"/>
      <c r="I11" s="76"/>
      <c r="J11" s="77"/>
      <c r="K11" s="223" t="s">
        <v>196</v>
      </c>
      <c r="L11" s="223" t="s">
        <v>197</v>
      </c>
      <c r="M11" s="223" t="s">
        <v>198</v>
      </c>
      <c r="N11" s="224"/>
      <c r="O11" s="218"/>
    </row>
    <row r="12" spans="1:18">
      <c r="A12" s="79"/>
      <c r="B12" s="79"/>
      <c r="C12" s="79"/>
      <c r="D12" s="79"/>
      <c r="E12" s="79"/>
      <c r="F12" s="79"/>
      <c r="G12" s="79"/>
      <c r="H12" s="79"/>
      <c r="I12" s="79"/>
      <c r="J12" s="80"/>
      <c r="K12" s="219"/>
      <c r="L12" s="219"/>
      <c r="M12" s="225"/>
      <c r="N12" s="162"/>
      <c r="O12" s="219"/>
    </row>
    <row r="13" spans="1:18">
      <c r="A13" s="176" t="s">
        <v>55</v>
      </c>
      <c r="B13" s="204" t="s">
        <v>377</v>
      </c>
      <c r="C13" s="205"/>
      <c r="D13" s="81" t="s">
        <v>9</v>
      </c>
      <c r="E13" s="206" t="s">
        <v>199</v>
      </c>
      <c r="F13" s="156"/>
      <c r="G13" s="156"/>
      <c r="H13" s="207"/>
      <c r="I13" s="208" t="s">
        <v>378</v>
      </c>
      <c r="J13" s="157"/>
      <c r="K13" s="82">
        <v>0</v>
      </c>
      <c r="L13" s="82">
        <v>0</v>
      </c>
      <c r="M13" s="202">
        <v>0</v>
      </c>
      <c r="N13" s="157"/>
      <c r="O13" s="82">
        <v>0</v>
      </c>
    </row>
    <row r="14" spans="1:18">
      <c r="A14" s="209"/>
      <c r="B14" s="154"/>
      <c r="C14" s="210"/>
      <c r="D14" s="81" t="s">
        <v>9</v>
      </c>
      <c r="E14" s="206" t="s">
        <v>200</v>
      </c>
      <c r="F14" s="156"/>
      <c r="G14" s="156"/>
      <c r="H14" s="207"/>
      <c r="I14" s="208" t="s">
        <v>379</v>
      </c>
      <c r="J14" s="157"/>
      <c r="K14" s="82">
        <v>0</v>
      </c>
      <c r="L14" s="82">
        <v>0</v>
      </c>
      <c r="M14" s="202">
        <v>0</v>
      </c>
      <c r="N14" s="157"/>
      <c r="O14" s="82">
        <v>0</v>
      </c>
    </row>
    <row r="15" spans="1:18">
      <c r="A15" s="209"/>
      <c r="B15" s="154"/>
      <c r="C15" s="210"/>
      <c r="D15" s="81" t="s">
        <v>9</v>
      </c>
      <c r="E15" s="206" t="s">
        <v>201</v>
      </c>
      <c r="F15" s="156"/>
      <c r="G15" s="156"/>
      <c r="H15" s="207"/>
      <c r="I15" s="208" t="s">
        <v>380</v>
      </c>
      <c r="J15" s="157"/>
      <c r="K15" s="82">
        <v>0</v>
      </c>
      <c r="L15" s="82">
        <v>0</v>
      </c>
      <c r="M15" s="202">
        <v>0</v>
      </c>
      <c r="N15" s="157"/>
      <c r="O15" s="82">
        <v>0</v>
      </c>
    </row>
    <row r="16" spans="1:18">
      <c r="A16" s="203"/>
      <c r="B16" s="161"/>
      <c r="C16" s="162"/>
      <c r="D16" s="174" t="s">
        <v>202</v>
      </c>
      <c r="E16" s="156"/>
      <c r="F16" s="156"/>
      <c r="G16" s="156"/>
      <c r="H16" s="156"/>
      <c r="I16" s="156"/>
      <c r="J16" s="157"/>
      <c r="K16" s="82">
        <v>0</v>
      </c>
      <c r="L16" s="82">
        <v>0</v>
      </c>
      <c r="M16" s="202">
        <v>0</v>
      </c>
      <c r="N16" s="157"/>
      <c r="O16" s="82">
        <v>0</v>
      </c>
    </row>
    <row r="17" spans="1:15">
      <c r="A17" s="174" t="s">
        <v>203</v>
      </c>
      <c r="B17" s="156"/>
      <c r="C17" s="156"/>
      <c r="D17" s="156"/>
      <c r="E17" s="156"/>
      <c r="F17" s="156"/>
      <c r="G17" s="156"/>
      <c r="H17" s="156"/>
      <c r="I17" s="156"/>
      <c r="J17" s="157"/>
      <c r="K17" s="82">
        <v>657300</v>
      </c>
      <c r="L17" s="82">
        <v>446796.05</v>
      </c>
      <c r="M17" s="202">
        <v>0</v>
      </c>
      <c r="N17" s="157"/>
      <c r="O17" s="82">
        <v>1104096.05</v>
      </c>
    </row>
    <row r="18" spans="1:15">
      <c r="A18" s="176" t="s">
        <v>63</v>
      </c>
      <c r="B18" s="204" t="s">
        <v>385</v>
      </c>
      <c r="C18" s="205"/>
      <c r="D18" s="81" t="s">
        <v>9</v>
      </c>
      <c r="E18" s="206" t="s">
        <v>170</v>
      </c>
      <c r="F18" s="156"/>
      <c r="G18" s="156"/>
      <c r="H18" s="207"/>
      <c r="I18" s="208" t="s">
        <v>386</v>
      </c>
      <c r="J18" s="157"/>
      <c r="K18" s="82">
        <v>0</v>
      </c>
      <c r="L18" s="82">
        <v>0</v>
      </c>
      <c r="M18" s="202">
        <v>0</v>
      </c>
      <c r="N18" s="157"/>
      <c r="O18" s="82">
        <v>0</v>
      </c>
    </row>
    <row r="19" spans="1:15">
      <c r="A19" s="203"/>
      <c r="B19" s="161"/>
      <c r="C19" s="162"/>
      <c r="D19" s="174" t="s">
        <v>202</v>
      </c>
      <c r="E19" s="156"/>
      <c r="F19" s="156"/>
      <c r="G19" s="156"/>
      <c r="H19" s="156"/>
      <c r="I19" s="156"/>
      <c r="J19" s="157"/>
      <c r="K19" s="82">
        <v>0</v>
      </c>
      <c r="L19" s="82">
        <v>0</v>
      </c>
      <c r="M19" s="202">
        <v>0</v>
      </c>
      <c r="N19" s="157"/>
      <c r="O19" s="82">
        <v>0</v>
      </c>
    </row>
    <row r="20" spans="1:15">
      <c r="A20" s="174" t="s">
        <v>203</v>
      </c>
      <c r="B20" s="156"/>
      <c r="C20" s="156"/>
      <c r="D20" s="156"/>
      <c r="E20" s="156"/>
      <c r="F20" s="156"/>
      <c r="G20" s="156"/>
      <c r="H20" s="156"/>
      <c r="I20" s="156"/>
      <c r="J20" s="157"/>
      <c r="K20" s="82">
        <v>0</v>
      </c>
      <c r="L20" s="82">
        <v>662000</v>
      </c>
      <c r="M20" s="202">
        <v>6556600</v>
      </c>
      <c r="N20" s="157"/>
      <c r="O20" s="82">
        <v>7218600</v>
      </c>
    </row>
    <row r="21" spans="1:15" ht="0" hidden="1" customHeight="1"/>
    <row r="22" spans="1:15" ht="2.85" customHeight="1"/>
    <row r="23" spans="1:15">
      <c r="O23" s="198" t="s">
        <v>9</v>
      </c>
    </row>
    <row r="24" spans="1:15">
      <c r="O24" s="154"/>
    </row>
    <row r="25" spans="1:15">
      <c r="A25" s="199" t="s">
        <v>204</v>
      </c>
      <c r="B25" s="199"/>
      <c r="C25" s="199"/>
      <c r="D25" s="199"/>
      <c r="E25" s="199"/>
      <c r="F25" s="199"/>
      <c r="G25" s="199"/>
      <c r="H25" s="199"/>
      <c r="I25" s="199"/>
      <c r="J25" s="200"/>
      <c r="K25" s="83">
        <v>0</v>
      </c>
      <c r="L25" s="83">
        <v>0</v>
      </c>
      <c r="M25" s="201">
        <v>0</v>
      </c>
      <c r="N25" s="157"/>
      <c r="O25" s="83">
        <v>0</v>
      </c>
    </row>
    <row r="26" spans="1:15">
      <c r="A26" s="199" t="s">
        <v>410</v>
      </c>
      <c r="B26" s="199"/>
      <c r="C26" s="199"/>
      <c r="D26" s="199"/>
      <c r="E26" s="199"/>
      <c r="F26" s="199"/>
      <c r="G26" s="199"/>
      <c r="H26" s="199"/>
      <c r="I26" s="199"/>
      <c r="J26" s="200"/>
      <c r="K26" s="83">
        <v>657300</v>
      </c>
      <c r="L26" s="83">
        <v>1108796.05</v>
      </c>
      <c r="M26" s="201">
        <v>6556600</v>
      </c>
      <c r="N26" s="157"/>
      <c r="O26" s="83">
        <v>8322696.0499999998</v>
      </c>
    </row>
  </sheetData>
  <mergeCells count="45">
    <mergeCell ref="A1:F1"/>
    <mergeCell ref="F6:I6"/>
    <mergeCell ref="K6:K7"/>
    <mergeCell ref="L6:N7"/>
    <mergeCell ref="O6:O12"/>
    <mergeCell ref="L8:N8"/>
    <mergeCell ref="K9:K10"/>
    <mergeCell ref="L9:L10"/>
    <mergeCell ref="M9:N10"/>
    <mergeCell ref="A10:B11"/>
    <mergeCell ref="K11:K12"/>
    <mergeCell ref="L11:L12"/>
    <mergeCell ref="M11:N12"/>
    <mergeCell ref="E14:H14"/>
    <mergeCell ref="I14:J14"/>
    <mergeCell ref="M14:N14"/>
    <mergeCell ref="E15:H15"/>
    <mergeCell ref="M15:N15"/>
    <mergeCell ref="A26:J26"/>
    <mergeCell ref="M26:N26"/>
    <mergeCell ref="A20:J20"/>
    <mergeCell ref="M20:N20"/>
    <mergeCell ref="A18:A19"/>
    <mergeCell ref="B18:C19"/>
    <mergeCell ref="E18:H18"/>
    <mergeCell ref="I18:J18"/>
    <mergeCell ref="M18:N18"/>
    <mergeCell ref="D19:J19"/>
    <mergeCell ref="M19:N19"/>
    <mergeCell ref="A2:O2"/>
    <mergeCell ref="A3:O3"/>
    <mergeCell ref="A4:O4"/>
    <mergeCell ref="O23:O24"/>
    <mergeCell ref="A25:J25"/>
    <mergeCell ref="M25:N25"/>
    <mergeCell ref="M16:N16"/>
    <mergeCell ref="A17:J17"/>
    <mergeCell ref="M17:N17"/>
    <mergeCell ref="A13:A16"/>
    <mergeCell ref="B13:C16"/>
    <mergeCell ref="E13:H13"/>
    <mergeCell ref="I13:J13"/>
    <mergeCell ref="I15:J15"/>
    <mergeCell ref="D16:J16"/>
    <mergeCell ref="M13:N13"/>
  </mergeCells>
  <pageMargins left="0.37" right="0.34" top="0.47244094488188981" bottom="0.47244094488188981" header="0.47244094488188981" footer="0.47244094488188981"/>
  <pageSetup paperSize="9" orientation="landscape" horizontalDpi="300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>
  <dimension ref="A1:U75"/>
  <sheetViews>
    <sheetView showGridLines="0" topLeftCell="A4" zoomScale="150" zoomScaleNormal="150" workbookViewId="0">
      <selection activeCell="G18" sqref="G18"/>
    </sheetView>
  </sheetViews>
  <sheetFormatPr defaultRowHeight="8.25"/>
  <cols>
    <col min="1" max="1" width="10.625" style="137" customWidth="1"/>
    <col min="2" max="2" width="1.125" style="137" customWidth="1"/>
    <col min="3" max="3" width="13.125" style="137" customWidth="1"/>
    <col min="4" max="4" width="7.375" style="137" customWidth="1"/>
    <col min="5" max="5" width="9" style="137" customWidth="1"/>
    <col min="6" max="6" width="8.875" style="137" customWidth="1"/>
    <col min="7" max="7" width="6.625" style="137" customWidth="1"/>
    <col min="8" max="8" width="7.75" style="137" customWidth="1"/>
    <col min="9" max="9" width="8" style="137" customWidth="1"/>
    <col min="10" max="10" width="7.125" style="137" customWidth="1"/>
    <col min="11" max="11" width="7.375" style="137" customWidth="1"/>
    <col min="12" max="13" width="8.875" style="137" customWidth="1"/>
    <col min="14" max="14" width="7.625" style="137" customWidth="1"/>
    <col min="15" max="15" width="7.875" style="137" customWidth="1"/>
    <col min="16" max="16" width="7.5" style="137" customWidth="1"/>
    <col min="17" max="17" width="8.125" style="137" customWidth="1"/>
    <col min="18" max="18" width="7.125" style="137" customWidth="1"/>
    <col min="19" max="19" width="9.125" style="137" customWidth="1"/>
    <col min="20" max="20" width="9.5" style="137" customWidth="1"/>
    <col min="21" max="16384" width="9" style="137"/>
  </cols>
  <sheetData>
    <row r="1" spans="1:20" ht="5.25" customHeight="1">
      <c r="A1" s="251"/>
      <c r="B1" s="251"/>
      <c r="C1" s="251"/>
    </row>
    <row r="2" spans="1:20" s="279" customFormat="1" ht="15" customHeight="1">
      <c r="A2" s="278" t="s">
        <v>0</v>
      </c>
      <c r="B2" s="278"/>
      <c r="C2" s="278"/>
      <c r="D2" s="278"/>
      <c r="E2" s="278"/>
      <c r="F2" s="278"/>
      <c r="G2" s="278"/>
      <c r="H2" s="278"/>
      <c r="I2" s="278"/>
      <c r="J2" s="278"/>
      <c r="K2" s="278"/>
      <c r="L2" s="278"/>
      <c r="M2" s="278"/>
      <c r="N2" s="278"/>
      <c r="O2" s="278"/>
      <c r="P2" s="278"/>
      <c r="Q2" s="278"/>
      <c r="R2" s="278"/>
      <c r="S2" s="278"/>
      <c r="T2" s="278"/>
    </row>
    <row r="3" spans="1:20" s="279" customFormat="1" ht="15" customHeight="1">
      <c r="A3" s="278" t="s">
        <v>411</v>
      </c>
      <c r="B3" s="278"/>
      <c r="C3" s="278"/>
      <c r="D3" s="278"/>
      <c r="E3" s="278"/>
      <c r="F3" s="278"/>
      <c r="G3" s="278"/>
      <c r="H3" s="278"/>
      <c r="I3" s="278"/>
      <c r="J3" s="278"/>
      <c r="K3" s="278"/>
      <c r="L3" s="278"/>
      <c r="M3" s="278"/>
      <c r="N3" s="278"/>
      <c r="O3" s="278"/>
      <c r="P3" s="278"/>
      <c r="Q3" s="278"/>
      <c r="R3" s="278"/>
      <c r="S3" s="278"/>
      <c r="T3" s="278"/>
    </row>
    <row r="4" spans="1:20" s="279" customFormat="1" ht="15" customHeight="1">
      <c r="A4" s="278" t="s">
        <v>412</v>
      </c>
      <c r="B4" s="278"/>
      <c r="C4" s="278"/>
      <c r="D4" s="278"/>
      <c r="E4" s="278"/>
      <c r="F4" s="278"/>
      <c r="G4" s="278"/>
      <c r="H4" s="278"/>
      <c r="I4" s="278"/>
      <c r="J4" s="278"/>
      <c r="K4" s="278"/>
      <c r="L4" s="278"/>
      <c r="M4" s="278"/>
      <c r="N4" s="278"/>
      <c r="O4" s="278"/>
      <c r="P4" s="278"/>
      <c r="Q4" s="278"/>
      <c r="R4" s="278"/>
      <c r="S4" s="278"/>
      <c r="T4" s="278"/>
    </row>
    <row r="5" spans="1:20" ht="3.75" customHeight="1"/>
    <row r="6" spans="1:20">
      <c r="A6" s="138"/>
      <c r="B6" s="138"/>
      <c r="C6" s="138"/>
      <c r="D6" s="138"/>
      <c r="E6" s="246" t="s">
        <v>206</v>
      </c>
      <c r="F6" s="249"/>
      <c r="G6" s="246" t="s">
        <v>188</v>
      </c>
      <c r="H6" s="246" t="s">
        <v>207</v>
      </c>
      <c r="I6" s="249"/>
      <c r="J6" s="246" t="s">
        <v>270</v>
      </c>
      <c r="K6" s="246" t="s">
        <v>271</v>
      </c>
      <c r="L6" s="246" t="s">
        <v>189</v>
      </c>
      <c r="M6" s="247"/>
      <c r="N6" s="246" t="s">
        <v>208</v>
      </c>
      <c r="O6" s="246" t="s">
        <v>209</v>
      </c>
      <c r="P6" s="249"/>
      <c r="Q6" s="247"/>
      <c r="R6" s="246" t="s">
        <v>272</v>
      </c>
      <c r="S6" s="246" t="s">
        <v>210</v>
      </c>
      <c r="T6" s="240" t="s">
        <v>27</v>
      </c>
    </row>
    <row r="7" spans="1:20" ht="17.25" customHeight="1">
      <c r="A7" s="139"/>
      <c r="B7" s="139"/>
      <c r="C7" s="139"/>
      <c r="D7" s="139"/>
      <c r="E7" s="238"/>
      <c r="F7" s="250"/>
      <c r="G7" s="239"/>
      <c r="H7" s="238"/>
      <c r="I7" s="250"/>
      <c r="J7" s="239"/>
      <c r="K7" s="239"/>
      <c r="L7" s="238"/>
      <c r="M7" s="248"/>
      <c r="N7" s="239"/>
      <c r="O7" s="238"/>
      <c r="P7" s="250"/>
      <c r="Q7" s="248"/>
      <c r="R7" s="239"/>
      <c r="S7" s="239"/>
      <c r="T7" s="241"/>
    </row>
    <row r="8" spans="1:20">
      <c r="A8" s="139"/>
      <c r="B8" s="139"/>
      <c r="C8" s="139"/>
      <c r="D8" s="139"/>
      <c r="E8" s="243" t="s">
        <v>211</v>
      </c>
      <c r="F8" s="244"/>
      <c r="G8" s="140" t="s">
        <v>190</v>
      </c>
      <c r="H8" s="243" t="s">
        <v>212</v>
      </c>
      <c r="I8" s="244"/>
      <c r="J8" s="140" t="s">
        <v>273</v>
      </c>
      <c r="K8" s="140" t="s">
        <v>274</v>
      </c>
      <c r="L8" s="243" t="s">
        <v>191</v>
      </c>
      <c r="M8" s="245"/>
      <c r="N8" s="140" t="s">
        <v>213</v>
      </c>
      <c r="O8" s="243" t="s">
        <v>214</v>
      </c>
      <c r="P8" s="244"/>
      <c r="Q8" s="245"/>
      <c r="R8" s="140" t="s">
        <v>275</v>
      </c>
      <c r="S8" s="140" t="s">
        <v>215</v>
      </c>
      <c r="T8" s="241"/>
    </row>
    <row r="9" spans="1:20">
      <c r="A9" s="139"/>
      <c r="B9" s="139"/>
      <c r="C9" s="139"/>
      <c r="D9" s="139"/>
      <c r="E9" s="237" t="s">
        <v>216</v>
      </c>
      <c r="F9" s="237" t="s">
        <v>217</v>
      </c>
      <c r="G9" s="237" t="s">
        <v>192</v>
      </c>
      <c r="H9" s="237" t="s">
        <v>218</v>
      </c>
      <c r="I9" s="237" t="s">
        <v>219</v>
      </c>
      <c r="J9" s="237" t="s">
        <v>276</v>
      </c>
      <c r="K9" s="237" t="s">
        <v>277</v>
      </c>
      <c r="L9" s="237" t="s">
        <v>193</v>
      </c>
      <c r="M9" s="237" t="s">
        <v>194</v>
      </c>
      <c r="N9" s="237" t="s">
        <v>220</v>
      </c>
      <c r="O9" s="237" t="s">
        <v>278</v>
      </c>
      <c r="P9" s="237" t="s">
        <v>221</v>
      </c>
      <c r="Q9" s="237" t="s">
        <v>222</v>
      </c>
      <c r="R9" s="237" t="s">
        <v>279</v>
      </c>
      <c r="S9" s="237" t="s">
        <v>46</v>
      </c>
      <c r="T9" s="241"/>
    </row>
    <row r="10" spans="1:20" ht="24.75" customHeight="1">
      <c r="A10" s="235"/>
      <c r="B10" s="139"/>
      <c r="C10" s="139"/>
      <c r="D10" s="139"/>
      <c r="E10" s="239"/>
      <c r="F10" s="238"/>
      <c r="G10" s="239"/>
      <c r="H10" s="238"/>
      <c r="I10" s="238"/>
      <c r="J10" s="239"/>
      <c r="K10" s="239"/>
      <c r="L10" s="239"/>
      <c r="M10" s="239"/>
      <c r="N10" s="239"/>
      <c r="O10" s="239"/>
      <c r="P10" s="239"/>
      <c r="Q10" s="239"/>
      <c r="R10" s="239"/>
      <c r="S10" s="239"/>
      <c r="T10" s="241"/>
    </row>
    <row r="11" spans="1:20">
      <c r="A11" s="236"/>
      <c r="B11" s="141"/>
      <c r="C11" s="141"/>
      <c r="D11" s="141"/>
      <c r="E11" s="142" t="s">
        <v>223</v>
      </c>
      <c r="F11" s="142" t="s">
        <v>224</v>
      </c>
      <c r="G11" s="142" t="s">
        <v>196</v>
      </c>
      <c r="H11" s="142" t="s">
        <v>225</v>
      </c>
      <c r="I11" s="142" t="s">
        <v>226</v>
      </c>
      <c r="J11" s="142" t="s">
        <v>280</v>
      </c>
      <c r="K11" s="142" t="s">
        <v>281</v>
      </c>
      <c r="L11" s="142" t="s">
        <v>197</v>
      </c>
      <c r="M11" s="142" t="s">
        <v>198</v>
      </c>
      <c r="N11" s="142" t="s">
        <v>227</v>
      </c>
      <c r="O11" s="142" t="s">
        <v>282</v>
      </c>
      <c r="P11" s="142" t="s">
        <v>228</v>
      </c>
      <c r="Q11" s="142" t="s">
        <v>229</v>
      </c>
      <c r="R11" s="142" t="s">
        <v>283</v>
      </c>
      <c r="S11" s="142" t="s">
        <v>230</v>
      </c>
      <c r="T11" s="242"/>
    </row>
    <row r="12" spans="1:20" ht="0" hidden="1" customHeight="1"/>
    <row r="13" spans="1:20" s="144" customFormat="1" ht="10.5">
      <c r="A13" s="232" t="s">
        <v>48</v>
      </c>
      <c r="B13" s="147" t="s">
        <v>9</v>
      </c>
      <c r="C13" s="230" t="s">
        <v>239</v>
      </c>
      <c r="D13" s="231"/>
      <c r="E13" s="143">
        <v>171360</v>
      </c>
      <c r="F13" s="143">
        <v>0</v>
      </c>
      <c r="G13" s="143">
        <v>0</v>
      </c>
      <c r="H13" s="143">
        <v>0</v>
      </c>
      <c r="I13" s="143">
        <v>0</v>
      </c>
      <c r="J13" s="143">
        <v>0</v>
      </c>
      <c r="K13" s="143">
        <v>0</v>
      </c>
      <c r="L13" s="143">
        <v>0</v>
      </c>
      <c r="M13" s="143">
        <v>0</v>
      </c>
      <c r="N13" s="143">
        <v>0</v>
      </c>
      <c r="O13" s="143">
        <v>0</v>
      </c>
      <c r="P13" s="143">
        <v>0</v>
      </c>
      <c r="Q13" s="143">
        <v>0</v>
      </c>
      <c r="R13" s="143">
        <v>0</v>
      </c>
      <c r="S13" s="143">
        <v>0</v>
      </c>
      <c r="T13" s="143">
        <f>SUM(E13:S13)</f>
        <v>171360</v>
      </c>
    </row>
    <row r="14" spans="1:20" s="144" customFormat="1" ht="21" customHeight="1">
      <c r="A14" s="233"/>
      <c r="B14" s="147" t="s">
        <v>9</v>
      </c>
      <c r="C14" s="230" t="s">
        <v>240</v>
      </c>
      <c r="D14" s="231"/>
      <c r="E14" s="143">
        <v>14040</v>
      </c>
      <c r="F14" s="143">
        <v>0</v>
      </c>
      <c r="G14" s="143">
        <v>0</v>
      </c>
      <c r="H14" s="143">
        <v>0</v>
      </c>
      <c r="I14" s="143">
        <v>0</v>
      </c>
      <c r="J14" s="143">
        <v>0</v>
      </c>
      <c r="K14" s="143">
        <v>0</v>
      </c>
      <c r="L14" s="143">
        <v>0</v>
      </c>
      <c r="M14" s="143">
        <v>0</v>
      </c>
      <c r="N14" s="143">
        <v>0</v>
      </c>
      <c r="O14" s="143">
        <v>0</v>
      </c>
      <c r="P14" s="143">
        <v>0</v>
      </c>
      <c r="Q14" s="143">
        <v>0</v>
      </c>
      <c r="R14" s="143">
        <v>0</v>
      </c>
      <c r="S14" s="143">
        <v>0</v>
      </c>
      <c r="T14" s="143">
        <f t="shared" ref="T14:T17" si="0">SUM(E14:S14)</f>
        <v>14040</v>
      </c>
    </row>
    <row r="15" spans="1:20" s="144" customFormat="1" ht="12.75" customHeight="1">
      <c r="A15" s="233"/>
      <c r="B15" s="147" t="s">
        <v>9</v>
      </c>
      <c r="C15" s="230" t="s">
        <v>241</v>
      </c>
      <c r="D15" s="231"/>
      <c r="E15" s="143">
        <v>14040</v>
      </c>
      <c r="F15" s="143">
        <v>0</v>
      </c>
      <c r="G15" s="143">
        <v>0</v>
      </c>
      <c r="H15" s="143">
        <v>0</v>
      </c>
      <c r="I15" s="143">
        <v>0</v>
      </c>
      <c r="J15" s="143">
        <v>0</v>
      </c>
      <c r="K15" s="143">
        <v>0</v>
      </c>
      <c r="L15" s="143">
        <v>0</v>
      </c>
      <c r="M15" s="143">
        <v>0</v>
      </c>
      <c r="N15" s="143">
        <v>0</v>
      </c>
      <c r="O15" s="143">
        <v>0</v>
      </c>
      <c r="P15" s="143">
        <v>0</v>
      </c>
      <c r="Q15" s="143">
        <v>0</v>
      </c>
      <c r="R15" s="143">
        <v>0</v>
      </c>
      <c r="S15" s="143">
        <v>0</v>
      </c>
      <c r="T15" s="143">
        <f t="shared" si="0"/>
        <v>14040</v>
      </c>
    </row>
    <row r="16" spans="1:20" s="144" customFormat="1" ht="20.25" customHeight="1">
      <c r="A16" s="233"/>
      <c r="B16" s="147" t="s">
        <v>9</v>
      </c>
      <c r="C16" s="230" t="s">
        <v>242</v>
      </c>
      <c r="D16" s="231"/>
      <c r="E16" s="143">
        <v>28800</v>
      </c>
      <c r="F16" s="143">
        <v>0</v>
      </c>
      <c r="G16" s="143">
        <v>0</v>
      </c>
      <c r="H16" s="143">
        <v>0</v>
      </c>
      <c r="I16" s="143">
        <v>0</v>
      </c>
      <c r="J16" s="143">
        <v>0</v>
      </c>
      <c r="K16" s="143">
        <v>0</v>
      </c>
      <c r="L16" s="143">
        <v>0</v>
      </c>
      <c r="M16" s="143">
        <v>0</v>
      </c>
      <c r="N16" s="143">
        <v>0</v>
      </c>
      <c r="O16" s="143">
        <v>0</v>
      </c>
      <c r="P16" s="143">
        <v>0</v>
      </c>
      <c r="Q16" s="143">
        <v>0</v>
      </c>
      <c r="R16" s="143">
        <v>0</v>
      </c>
      <c r="S16" s="143">
        <v>0</v>
      </c>
      <c r="T16" s="143">
        <f t="shared" si="0"/>
        <v>28800</v>
      </c>
    </row>
    <row r="17" spans="1:21" s="144" customFormat="1" ht="20.25" customHeight="1">
      <c r="A17" s="233"/>
      <c r="B17" s="147" t="s">
        <v>9</v>
      </c>
      <c r="C17" s="230" t="s">
        <v>243</v>
      </c>
      <c r="D17" s="231"/>
      <c r="E17" s="143">
        <v>715200</v>
      </c>
      <c r="F17" s="143">
        <v>0</v>
      </c>
      <c r="G17" s="143">
        <v>0</v>
      </c>
      <c r="H17" s="143">
        <v>0</v>
      </c>
      <c r="I17" s="143">
        <v>0</v>
      </c>
      <c r="J17" s="143">
        <v>0</v>
      </c>
      <c r="K17" s="143">
        <v>0</v>
      </c>
      <c r="L17" s="143">
        <v>0</v>
      </c>
      <c r="M17" s="143">
        <v>0</v>
      </c>
      <c r="N17" s="143">
        <v>0</v>
      </c>
      <c r="O17" s="143">
        <v>0</v>
      </c>
      <c r="P17" s="143">
        <v>0</v>
      </c>
      <c r="Q17" s="143">
        <v>0</v>
      </c>
      <c r="R17" s="143">
        <v>0</v>
      </c>
      <c r="S17" s="143">
        <v>0</v>
      </c>
      <c r="T17" s="143">
        <f t="shared" si="0"/>
        <v>715200</v>
      </c>
    </row>
    <row r="18" spans="1:21" s="144" customFormat="1" ht="16.5" customHeight="1">
      <c r="A18" s="234"/>
      <c r="B18" s="226" t="s">
        <v>202</v>
      </c>
      <c r="C18" s="227"/>
      <c r="D18" s="227"/>
      <c r="E18" s="145">
        <f>SUM(E13:E17)</f>
        <v>943440</v>
      </c>
      <c r="F18" s="145">
        <f t="shared" ref="F18:S18" si="1">SUM(F13:F17)</f>
        <v>0</v>
      </c>
      <c r="G18" s="145">
        <f t="shared" si="1"/>
        <v>0</v>
      </c>
      <c r="H18" s="145">
        <f t="shared" si="1"/>
        <v>0</v>
      </c>
      <c r="I18" s="145">
        <f t="shared" si="1"/>
        <v>0</v>
      </c>
      <c r="J18" s="145">
        <f t="shared" si="1"/>
        <v>0</v>
      </c>
      <c r="K18" s="145">
        <f t="shared" si="1"/>
        <v>0</v>
      </c>
      <c r="L18" s="145">
        <f t="shared" si="1"/>
        <v>0</v>
      </c>
      <c r="M18" s="145">
        <f t="shared" si="1"/>
        <v>0</v>
      </c>
      <c r="N18" s="145">
        <f t="shared" si="1"/>
        <v>0</v>
      </c>
      <c r="O18" s="145">
        <f t="shared" si="1"/>
        <v>0</v>
      </c>
      <c r="P18" s="145">
        <f t="shared" si="1"/>
        <v>0</v>
      </c>
      <c r="Q18" s="145">
        <f t="shared" si="1"/>
        <v>0</v>
      </c>
      <c r="R18" s="145">
        <f t="shared" si="1"/>
        <v>0</v>
      </c>
      <c r="S18" s="145">
        <f t="shared" si="1"/>
        <v>0</v>
      </c>
      <c r="T18" s="145">
        <f>SUM(T13:T17)</f>
        <v>943440</v>
      </c>
      <c r="U18" s="151">
        <f>SUM(E18:S18)</f>
        <v>943440</v>
      </c>
    </row>
    <row r="19" spans="1:21" s="144" customFormat="1" ht="10.5">
      <c r="A19" s="232" t="s">
        <v>51</v>
      </c>
      <c r="B19" s="147" t="s">
        <v>9</v>
      </c>
      <c r="C19" s="230" t="s">
        <v>244</v>
      </c>
      <c r="D19" s="231"/>
      <c r="E19" s="143">
        <v>754340</v>
      </c>
      <c r="F19" s="143">
        <v>461700</v>
      </c>
      <c r="G19" s="143">
        <v>0</v>
      </c>
      <c r="H19" s="143">
        <v>78330</v>
      </c>
      <c r="I19" s="143">
        <v>0</v>
      </c>
      <c r="J19" s="143">
        <v>0</v>
      </c>
      <c r="K19" s="143">
        <v>0</v>
      </c>
      <c r="L19" s="143">
        <v>503906</v>
      </c>
      <c r="M19" s="143">
        <v>0</v>
      </c>
      <c r="N19" s="143">
        <v>0</v>
      </c>
      <c r="O19" s="143">
        <v>0</v>
      </c>
      <c r="P19" s="143">
        <v>0</v>
      </c>
      <c r="Q19" s="143">
        <v>0</v>
      </c>
      <c r="R19" s="143">
        <v>0</v>
      </c>
      <c r="S19" s="143">
        <v>0</v>
      </c>
      <c r="T19" s="143">
        <f t="shared" ref="T19:T23" si="2">SUM(E19:S19)</f>
        <v>1798276</v>
      </c>
    </row>
    <row r="20" spans="1:21" s="144" customFormat="1" ht="10.5">
      <c r="A20" s="233"/>
      <c r="B20" s="147" t="s">
        <v>9</v>
      </c>
      <c r="C20" s="230" t="s">
        <v>245</v>
      </c>
      <c r="D20" s="231"/>
      <c r="E20" s="143">
        <v>0</v>
      </c>
      <c r="F20" s="143">
        <v>20000</v>
      </c>
      <c r="G20" s="143">
        <v>0</v>
      </c>
      <c r="H20" s="143">
        <v>0</v>
      </c>
      <c r="I20" s="143">
        <v>0</v>
      </c>
      <c r="J20" s="143">
        <v>0</v>
      </c>
      <c r="K20" s="143">
        <v>0</v>
      </c>
      <c r="L20" s="143">
        <v>19630</v>
      </c>
      <c r="M20" s="143">
        <v>0</v>
      </c>
      <c r="N20" s="143">
        <v>0</v>
      </c>
      <c r="O20" s="143">
        <v>0</v>
      </c>
      <c r="P20" s="143">
        <v>0</v>
      </c>
      <c r="Q20" s="143">
        <v>0</v>
      </c>
      <c r="R20" s="143">
        <v>0</v>
      </c>
      <c r="S20" s="143">
        <v>0</v>
      </c>
      <c r="T20" s="143">
        <f t="shared" si="2"/>
        <v>39630</v>
      </c>
    </row>
    <row r="21" spans="1:21" s="144" customFormat="1" ht="10.5">
      <c r="A21" s="233"/>
      <c r="B21" s="147" t="s">
        <v>9</v>
      </c>
      <c r="C21" s="230" t="s">
        <v>246</v>
      </c>
      <c r="D21" s="231"/>
      <c r="E21" s="143">
        <v>70000</v>
      </c>
      <c r="F21" s="143">
        <v>14000</v>
      </c>
      <c r="G21" s="143">
        <v>0</v>
      </c>
      <c r="H21" s="143">
        <v>0</v>
      </c>
      <c r="I21" s="143">
        <v>0</v>
      </c>
      <c r="J21" s="143">
        <v>0</v>
      </c>
      <c r="K21" s="143">
        <v>0</v>
      </c>
      <c r="L21" s="143">
        <v>14000</v>
      </c>
      <c r="M21" s="143">
        <v>0</v>
      </c>
      <c r="N21" s="143">
        <v>0</v>
      </c>
      <c r="O21" s="143">
        <v>0</v>
      </c>
      <c r="P21" s="143">
        <v>0</v>
      </c>
      <c r="Q21" s="143">
        <v>0</v>
      </c>
      <c r="R21" s="143">
        <v>0</v>
      </c>
      <c r="S21" s="143">
        <v>0</v>
      </c>
      <c r="T21" s="143">
        <f t="shared" si="2"/>
        <v>98000</v>
      </c>
    </row>
    <row r="22" spans="1:21" s="144" customFormat="1" ht="10.5">
      <c r="A22" s="233"/>
      <c r="B22" s="147" t="s">
        <v>9</v>
      </c>
      <c r="C22" s="230" t="s">
        <v>247</v>
      </c>
      <c r="D22" s="231"/>
      <c r="E22" s="143">
        <v>164600</v>
      </c>
      <c r="F22" s="143">
        <v>96160</v>
      </c>
      <c r="G22" s="143">
        <v>0</v>
      </c>
      <c r="H22" s="143">
        <v>50175</v>
      </c>
      <c r="I22" s="143">
        <v>0</v>
      </c>
      <c r="J22" s="143">
        <v>0</v>
      </c>
      <c r="K22" s="143">
        <v>0</v>
      </c>
      <c r="L22" s="143">
        <v>62000</v>
      </c>
      <c r="M22" s="143">
        <v>0</v>
      </c>
      <c r="N22" s="143">
        <v>0</v>
      </c>
      <c r="O22" s="143">
        <v>0</v>
      </c>
      <c r="P22" s="143">
        <v>0</v>
      </c>
      <c r="Q22" s="143">
        <v>0</v>
      </c>
      <c r="R22" s="143">
        <v>0</v>
      </c>
      <c r="S22" s="143">
        <v>0</v>
      </c>
      <c r="T22" s="143">
        <f t="shared" si="2"/>
        <v>372935</v>
      </c>
    </row>
    <row r="23" spans="1:21" s="144" customFormat="1" ht="10.5">
      <c r="A23" s="233"/>
      <c r="B23" s="147" t="s">
        <v>9</v>
      </c>
      <c r="C23" s="230" t="s">
        <v>248</v>
      </c>
      <c r="D23" s="231"/>
      <c r="E23" s="143">
        <v>24140</v>
      </c>
      <c r="F23" s="143">
        <v>7140</v>
      </c>
      <c r="G23" s="143">
        <v>0</v>
      </c>
      <c r="H23" s="143">
        <v>10945</v>
      </c>
      <c r="I23" s="143">
        <v>0</v>
      </c>
      <c r="J23" s="143">
        <v>0</v>
      </c>
      <c r="K23" s="143">
        <v>0</v>
      </c>
      <c r="L23" s="143">
        <v>4860</v>
      </c>
      <c r="M23" s="143">
        <v>0</v>
      </c>
      <c r="N23" s="143">
        <v>0</v>
      </c>
      <c r="O23" s="143">
        <v>0</v>
      </c>
      <c r="P23" s="143">
        <v>0</v>
      </c>
      <c r="Q23" s="143">
        <v>0</v>
      </c>
      <c r="R23" s="143">
        <v>0</v>
      </c>
      <c r="S23" s="143">
        <v>0</v>
      </c>
      <c r="T23" s="143">
        <f t="shared" si="2"/>
        <v>47085</v>
      </c>
    </row>
    <row r="24" spans="1:21" s="144" customFormat="1" ht="15" customHeight="1">
      <c r="A24" s="234"/>
      <c r="B24" s="226" t="s">
        <v>202</v>
      </c>
      <c r="C24" s="227"/>
      <c r="D24" s="227"/>
      <c r="E24" s="145">
        <f>SUM(E19:E23)</f>
        <v>1013080</v>
      </c>
      <c r="F24" s="145">
        <f t="shared" ref="F24:S24" si="3">SUM(F19:F23)</f>
        <v>599000</v>
      </c>
      <c r="G24" s="145">
        <f t="shared" si="3"/>
        <v>0</v>
      </c>
      <c r="H24" s="145">
        <f t="shared" si="3"/>
        <v>139450</v>
      </c>
      <c r="I24" s="145">
        <f t="shared" si="3"/>
        <v>0</v>
      </c>
      <c r="J24" s="145">
        <f t="shared" si="3"/>
        <v>0</v>
      </c>
      <c r="K24" s="145">
        <f t="shared" si="3"/>
        <v>0</v>
      </c>
      <c r="L24" s="145">
        <f t="shared" si="3"/>
        <v>604396</v>
      </c>
      <c r="M24" s="145">
        <f t="shared" si="3"/>
        <v>0</v>
      </c>
      <c r="N24" s="145">
        <f t="shared" si="3"/>
        <v>0</v>
      </c>
      <c r="O24" s="145">
        <f t="shared" si="3"/>
        <v>0</v>
      </c>
      <c r="P24" s="145">
        <f t="shared" si="3"/>
        <v>0</v>
      </c>
      <c r="Q24" s="145">
        <f t="shared" si="3"/>
        <v>0</v>
      </c>
      <c r="R24" s="145">
        <f t="shared" si="3"/>
        <v>0</v>
      </c>
      <c r="S24" s="145">
        <f t="shared" si="3"/>
        <v>0</v>
      </c>
      <c r="T24" s="145">
        <f>SUM(T19:T23)</f>
        <v>2355926</v>
      </c>
      <c r="U24" s="151">
        <f>SUM(E24:S24)</f>
        <v>2355926</v>
      </c>
    </row>
    <row r="25" spans="1:21" s="144" customFormat="1" ht="20.25" customHeight="1">
      <c r="A25" s="232" t="s">
        <v>53</v>
      </c>
      <c r="B25" s="147" t="s">
        <v>9</v>
      </c>
      <c r="C25" s="230" t="s">
        <v>249</v>
      </c>
      <c r="D25" s="231"/>
      <c r="E25" s="143">
        <v>125000</v>
      </c>
      <c r="F25" s="143">
        <v>80000</v>
      </c>
      <c r="G25" s="143">
        <v>30000</v>
      </c>
      <c r="H25" s="143">
        <v>0</v>
      </c>
      <c r="I25" s="143">
        <v>0</v>
      </c>
      <c r="J25" s="143">
        <v>0</v>
      </c>
      <c r="K25" s="143">
        <v>0</v>
      </c>
      <c r="L25" s="143">
        <v>79600</v>
      </c>
      <c r="M25" s="143">
        <v>0</v>
      </c>
      <c r="N25" s="143">
        <v>0</v>
      </c>
      <c r="O25" s="143">
        <v>0</v>
      </c>
      <c r="P25" s="143">
        <v>0</v>
      </c>
      <c r="Q25" s="143">
        <v>0</v>
      </c>
      <c r="R25" s="143">
        <v>0</v>
      </c>
      <c r="S25" s="143">
        <v>0</v>
      </c>
      <c r="T25" s="143">
        <f t="shared" ref="T25:T28" si="4">SUM(E25:S25)</f>
        <v>314600</v>
      </c>
    </row>
    <row r="26" spans="1:21" s="144" customFormat="1" ht="10.5">
      <c r="A26" s="233"/>
      <c r="B26" s="147" t="s">
        <v>9</v>
      </c>
      <c r="C26" s="230" t="s">
        <v>250</v>
      </c>
      <c r="D26" s="231"/>
      <c r="E26" s="143">
        <v>31600</v>
      </c>
      <c r="F26" s="143">
        <v>40000</v>
      </c>
      <c r="G26" s="143">
        <v>0</v>
      </c>
      <c r="H26" s="143">
        <v>0</v>
      </c>
      <c r="I26" s="143">
        <v>0</v>
      </c>
      <c r="J26" s="143">
        <v>0</v>
      </c>
      <c r="K26" s="143">
        <v>0</v>
      </c>
      <c r="L26" s="143">
        <v>20000</v>
      </c>
      <c r="M26" s="143">
        <v>0</v>
      </c>
      <c r="N26" s="143">
        <v>0</v>
      </c>
      <c r="O26" s="143">
        <v>0</v>
      </c>
      <c r="P26" s="143">
        <v>0</v>
      </c>
      <c r="Q26" s="143">
        <v>0</v>
      </c>
      <c r="R26" s="143">
        <v>0</v>
      </c>
      <c r="S26" s="143">
        <v>0</v>
      </c>
      <c r="T26" s="143">
        <f t="shared" si="4"/>
        <v>91600</v>
      </c>
    </row>
    <row r="27" spans="1:21" s="144" customFormat="1" ht="10.5">
      <c r="A27" s="233"/>
      <c r="B27" s="147" t="s">
        <v>9</v>
      </c>
      <c r="C27" s="230" t="s">
        <v>251</v>
      </c>
      <c r="D27" s="231"/>
      <c r="E27" s="143">
        <v>3000</v>
      </c>
      <c r="F27" s="143">
        <v>24400</v>
      </c>
      <c r="G27" s="143">
        <v>0</v>
      </c>
      <c r="H27" s="143">
        <v>0</v>
      </c>
      <c r="I27" s="143">
        <v>0</v>
      </c>
      <c r="J27" s="143">
        <v>0</v>
      </c>
      <c r="K27" s="143">
        <v>0</v>
      </c>
      <c r="L27" s="143">
        <v>17500</v>
      </c>
      <c r="M27" s="143">
        <v>0</v>
      </c>
      <c r="N27" s="143">
        <v>0</v>
      </c>
      <c r="O27" s="143">
        <v>0</v>
      </c>
      <c r="P27" s="143">
        <v>0</v>
      </c>
      <c r="Q27" s="143">
        <v>0</v>
      </c>
      <c r="R27" s="143">
        <v>0</v>
      </c>
      <c r="S27" s="143">
        <v>0</v>
      </c>
      <c r="T27" s="143">
        <f t="shared" si="4"/>
        <v>44900</v>
      </c>
    </row>
    <row r="28" spans="1:21" s="144" customFormat="1" ht="10.5">
      <c r="A28" s="233"/>
      <c r="B28" s="147" t="s">
        <v>9</v>
      </c>
      <c r="C28" s="230" t="s">
        <v>252</v>
      </c>
      <c r="D28" s="231"/>
      <c r="E28" s="143">
        <v>12040</v>
      </c>
      <c r="F28" s="143">
        <v>18450</v>
      </c>
      <c r="G28" s="143">
        <v>0</v>
      </c>
      <c r="H28" s="143">
        <v>0</v>
      </c>
      <c r="I28" s="143">
        <v>0</v>
      </c>
      <c r="J28" s="143">
        <v>0</v>
      </c>
      <c r="K28" s="143">
        <v>0</v>
      </c>
      <c r="L28" s="143">
        <v>10000</v>
      </c>
      <c r="M28" s="143">
        <v>0</v>
      </c>
      <c r="N28" s="143">
        <v>0</v>
      </c>
      <c r="O28" s="143">
        <v>0</v>
      </c>
      <c r="P28" s="143">
        <v>0</v>
      </c>
      <c r="Q28" s="143">
        <v>0</v>
      </c>
      <c r="R28" s="143">
        <v>0</v>
      </c>
      <c r="S28" s="143">
        <v>0</v>
      </c>
      <c r="T28" s="143">
        <f t="shared" si="4"/>
        <v>40490</v>
      </c>
    </row>
    <row r="29" spans="1:21" s="144" customFormat="1" ht="15.75" customHeight="1">
      <c r="A29" s="234"/>
      <c r="B29" s="226" t="s">
        <v>202</v>
      </c>
      <c r="C29" s="227"/>
      <c r="D29" s="227"/>
      <c r="E29" s="145">
        <f>SUM(E25:E28)</f>
        <v>171640</v>
      </c>
      <c r="F29" s="145">
        <f t="shared" ref="F29:S29" si="5">SUM(F25:F28)</f>
        <v>162850</v>
      </c>
      <c r="G29" s="145">
        <f t="shared" si="5"/>
        <v>30000</v>
      </c>
      <c r="H29" s="145">
        <f t="shared" si="5"/>
        <v>0</v>
      </c>
      <c r="I29" s="145">
        <f t="shared" si="5"/>
        <v>0</v>
      </c>
      <c r="J29" s="145">
        <f t="shared" si="5"/>
        <v>0</v>
      </c>
      <c r="K29" s="145">
        <f t="shared" si="5"/>
        <v>0</v>
      </c>
      <c r="L29" s="145">
        <f t="shared" si="5"/>
        <v>127100</v>
      </c>
      <c r="M29" s="145">
        <f t="shared" si="5"/>
        <v>0</v>
      </c>
      <c r="N29" s="145">
        <f t="shared" si="5"/>
        <v>0</v>
      </c>
      <c r="O29" s="145">
        <f t="shared" si="5"/>
        <v>0</v>
      </c>
      <c r="P29" s="145">
        <f t="shared" si="5"/>
        <v>0</v>
      </c>
      <c r="Q29" s="145">
        <f t="shared" si="5"/>
        <v>0</v>
      </c>
      <c r="R29" s="145">
        <f t="shared" si="5"/>
        <v>0</v>
      </c>
      <c r="S29" s="145">
        <f t="shared" si="5"/>
        <v>0</v>
      </c>
      <c r="T29" s="145">
        <f>SUM(T25:T28)</f>
        <v>491590</v>
      </c>
      <c r="U29" s="151">
        <f>SUM(E29:S29)</f>
        <v>491590</v>
      </c>
    </row>
    <row r="30" spans="1:21" s="144" customFormat="1" ht="10.5">
      <c r="A30" s="232" t="s">
        <v>55</v>
      </c>
      <c r="B30" s="147" t="s">
        <v>9</v>
      </c>
      <c r="C30" s="230" t="s">
        <v>199</v>
      </c>
      <c r="D30" s="231"/>
      <c r="E30" s="143">
        <v>290219</v>
      </c>
      <c r="F30" s="143">
        <v>257644</v>
      </c>
      <c r="G30" s="143">
        <v>0</v>
      </c>
      <c r="H30" s="143">
        <v>0</v>
      </c>
      <c r="I30" s="143">
        <v>0</v>
      </c>
      <c r="J30" s="143">
        <v>0</v>
      </c>
      <c r="K30" s="143">
        <v>0</v>
      </c>
      <c r="L30" s="143">
        <v>461400</v>
      </c>
      <c r="M30" s="143">
        <v>0</v>
      </c>
      <c r="N30" s="143">
        <v>0</v>
      </c>
      <c r="O30" s="143">
        <v>0</v>
      </c>
      <c r="P30" s="143">
        <v>0</v>
      </c>
      <c r="Q30" s="143">
        <v>0</v>
      </c>
      <c r="R30" s="143">
        <v>0</v>
      </c>
      <c r="S30" s="143">
        <v>0</v>
      </c>
      <c r="T30" s="143">
        <f t="shared" ref="T30:T33" si="6">SUM(E30:S30)</f>
        <v>1009263</v>
      </c>
    </row>
    <row r="31" spans="1:21" s="144" customFormat="1" ht="10.5">
      <c r="A31" s="233"/>
      <c r="B31" s="147" t="s">
        <v>9</v>
      </c>
      <c r="C31" s="230" t="s">
        <v>253</v>
      </c>
      <c r="D31" s="231"/>
      <c r="E31" s="143">
        <v>28625</v>
      </c>
      <c r="F31" s="143">
        <v>0</v>
      </c>
      <c r="G31" s="143">
        <v>0</v>
      </c>
      <c r="H31" s="143">
        <v>0</v>
      </c>
      <c r="I31" s="143">
        <v>0</v>
      </c>
      <c r="J31" s="143">
        <v>0</v>
      </c>
      <c r="K31" s="143">
        <v>0</v>
      </c>
      <c r="L31" s="143">
        <v>0</v>
      </c>
      <c r="M31" s="143">
        <v>0</v>
      </c>
      <c r="N31" s="143">
        <v>0</v>
      </c>
      <c r="O31" s="143">
        <v>0</v>
      </c>
      <c r="P31" s="143">
        <v>0</v>
      </c>
      <c r="Q31" s="143">
        <v>0</v>
      </c>
      <c r="R31" s="143">
        <v>0</v>
      </c>
      <c r="S31" s="143">
        <v>0</v>
      </c>
      <c r="T31" s="143">
        <f t="shared" si="6"/>
        <v>28625</v>
      </c>
    </row>
    <row r="32" spans="1:21" s="144" customFormat="1" ht="20.25" customHeight="1">
      <c r="A32" s="233"/>
      <c r="B32" s="147" t="s">
        <v>9</v>
      </c>
      <c r="C32" s="230" t="s">
        <v>200</v>
      </c>
      <c r="D32" s="231"/>
      <c r="E32" s="143">
        <v>247758</v>
      </c>
      <c r="F32" s="143">
        <v>236302</v>
      </c>
      <c r="G32" s="143">
        <v>10000</v>
      </c>
      <c r="H32" s="143">
        <v>0</v>
      </c>
      <c r="I32" s="143">
        <v>253760</v>
      </c>
      <c r="J32" s="143">
        <v>0</v>
      </c>
      <c r="K32" s="143">
        <v>15000</v>
      </c>
      <c r="L32" s="143">
        <v>57900</v>
      </c>
      <c r="M32" s="143">
        <v>0</v>
      </c>
      <c r="N32" s="143">
        <v>211098</v>
      </c>
      <c r="O32" s="143">
        <v>0</v>
      </c>
      <c r="P32" s="143">
        <v>607370</v>
      </c>
      <c r="Q32" s="143">
        <v>95806</v>
      </c>
      <c r="R32" s="143">
        <v>0</v>
      </c>
      <c r="S32" s="143">
        <v>0</v>
      </c>
      <c r="T32" s="143">
        <f t="shared" si="6"/>
        <v>1734994</v>
      </c>
    </row>
    <row r="33" spans="1:21" s="144" customFormat="1" ht="10.5">
      <c r="A33" s="233"/>
      <c r="B33" s="147" t="s">
        <v>9</v>
      </c>
      <c r="C33" s="230" t="s">
        <v>201</v>
      </c>
      <c r="D33" s="231"/>
      <c r="E33" s="143">
        <v>63720</v>
      </c>
      <c r="F33" s="143">
        <v>72770</v>
      </c>
      <c r="G33" s="143">
        <v>0</v>
      </c>
      <c r="H33" s="143">
        <v>0</v>
      </c>
      <c r="I33" s="143">
        <v>0</v>
      </c>
      <c r="J33" s="143">
        <v>0</v>
      </c>
      <c r="K33" s="143">
        <v>0</v>
      </c>
      <c r="L33" s="143">
        <v>43876.4</v>
      </c>
      <c r="M33" s="143">
        <v>0</v>
      </c>
      <c r="N33" s="143">
        <v>0</v>
      </c>
      <c r="O33" s="143">
        <v>0</v>
      </c>
      <c r="P33" s="143">
        <v>0</v>
      </c>
      <c r="Q33" s="143">
        <v>0</v>
      </c>
      <c r="R33" s="143">
        <v>0</v>
      </c>
      <c r="S33" s="143">
        <v>0</v>
      </c>
      <c r="T33" s="143">
        <f t="shared" si="6"/>
        <v>180366.4</v>
      </c>
    </row>
    <row r="34" spans="1:21" s="144" customFormat="1" ht="17.25" customHeight="1">
      <c r="A34" s="234"/>
      <c r="B34" s="226" t="s">
        <v>202</v>
      </c>
      <c r="C34" s="227"/>
      <c r="D34" s="227"/>
      <c r="E34" s="145">
        <f>SUM(E30:E33)</f>
        <v>630322</v>
      </c>
      <c r="F34" s="145">
        <f t="shared" ref="F34:S34" si="7">SUM(F30:F33)</f>
        <v>566716</v>
      </c>
      <c r="G34" s="145">
        <f t="shared" si="7"/>
        <v>10000</v>
      </c>
      <c r="H34" s="145">
        <f t="shared" si="7"/>
        <v>0</v>
      </c>
      <c r="I34" s="145">
        <f t="shared" si="7"/>
        <v>253760</v>
      </c>
      <c r="J34" s="145">
        <f t="shared" si="7"/>
        <v>0</v>
      </c>
      <c r="K34" s="145">
        <f t="shared" si="7"/>
        <v>15000</v>
      </c>
      <c r="L34" s="145">
        <f t="shared" si="7"/>
        <v>563176.4</v>
      </c>
      <c r="M34" s="145">
        <f t="shared" si="7"/>
        <v>0</v>
      </c>
      <c r="N34" s="145">
        <f t="shared" si="7"/>
        <v>211098</v>
      </c>
      <c r="O34" s="145">
        <f t="shared" si="7"/>
        <v>0</v>
      </c>
      <c r="P34" s="145">
        <f t="shared" si="7"/>
        <v>607370</v>
      </c>
      <c r="Q34" s="145">
        <f t="shared" si="7"/>
        <v>95806</v>
      </c>
      <c r="R34" s="145">
        <f t="shared" si="7"/>
        <v>0</v>
      </c>
      <c r="S34" s="145">
        <f t="shared" si="7"/>
        <v>0</v>
      </c>
      <c r="T34" s="145">
        <f>SUM(T30:T33)</f>
        <v>2953248.4</v>
      </c>
      <c r="U34" s="151">
        <f>SUM(E34:S34)</f>
        <v>2953248.4</v>
      </c>
    </row>
    <row r="35" spans="1:21" s="144" customFormat="1" ht="10.5">
      <c r="A35" s="148" t="s">
        <v>57</v>
      </c>
      <c r="B35" s="147" t="s">
        <v>9</v>
      </c>
      <c r="C35" s="230" t="s">
        <v>254</v>
      </c>
      <c r="D35" s="231"/>
      <c r="E35" s="143">
        <v>45552</v>
      </c>
      <c r="F35" s="143">
        <v>34535.949999999997</v>
      </c>
      <c r="G35" s="143">
        <v>0</v>
      </c>
      <c r="H35" s="143">
        <v>0</v>
      </c>
      <c r="I35" s="143">
        <v>0</v>
      </c>
      <c r="J35" s="143">
        <v>0</v>
      </c>
      <c r="K35" s="143">
        <v>0</v>
      </c>
      <c r="L35" s="143">
        <v>28494</v>
      </c>
      <c r="M35" s="143">
        <v>0</v>
      </c>
      <c r="N35" s="143">
        <v>0</v>
      </c>
      <c r="O35" s="143">
        <v>0</v>
      </c>
      <c r="P35" s="143">
        <v>0</v>
      </c>
      <c r="Q35" s="143">
        <v>0</v>
      </c>
      <c r="R35" s="143">
        <v>0</v>
      </c>
      <c r="S35" s="143">
        <v>0</v>
      </c>
      <c r="T35" s="143">
        <f t="shared" ref="T35:T45" si="8">SUM(E35:S35)</f>
        <v>108581.95</v>
      </c>
    </row>
    <row r="36" spans="1:21" s="144" customFormat="1" ht="10.5">
      <c r="A36" s="149"/>
      <c r="B36" s="147" t="s">
        <v>9</v>
      </c>
      <c r="C36" s="230" t="s">
        <v>284</v>
      </c>
      <c r="D36" s="231"/>
      <c r="E36" s="143">
        <v>0</v>
      </c>
      <c r="F36" s="143">
        <v>0</v>
      </c>
      <c r="G36" s="143">
        <v>0</v>
      </c>
      <c r="H36" s="143">
        <v>0</v>
      </c>
      <c r="I36" s="143">
        <v>0</v>
      </c>
      <c r="J36" s="143">
        <v>0</v>
      </c>
      <c r="K36" s="143">
        <v>0</v>
      </c>
      <c r="L36" s="143">
        <v>40000</v>
      </c>
      <c r="M36" s="143">
        <v>0</v>
      </c>
      <c r="N36" s="143">
        <v>0</v>
      </c>
      <c r="O36" s="143">
        <v>0</v>
      </c>
      <c r="P36" s="143">
        <v>0</v>
      </c>
      <c r="Q36" s="143">
        <v>0</v>
      </c>
      <c r="R36" s="143">
        <v>0</v>
      </c>
      <c r="S36" s="143">
        <v>0</v>
      </c>
      <c r="T36" s="143">
        <f t="shared" si="8"/>
        <v>40000</v>
      </c>
    </row>
    <row r="37" spans="1:21" s="144" customFormat="1" ht="10.5">
      <c r="A37" s="149"/>
      <c r="B37" s="147" t="s">
        <v>9</v>
      </c>
      <c r="C37" s="230" t="s">
        <v>255</v>
      </c>
      <c r="D37" s="231"/>
      <c r="E37" s="143">
        <v>18140</v>
      </c>
      <c r="F37" s="143">
        <v>0</v>
      </c>
      <c r="G37" s="143">
        <v>0</v>
      </c>
      <c r="H37" s="143">
        <v>0</v>
      </c>
      <c r="I37" s="143">
        <v>0</v>
      </c>
      <c r="J37" s="143">
        <v>0</v>
      </c>
      <c r="K37" s="143">
        <v>0</v>
      </c>
      <c r="L37" s="143">
        <v>0</v>
      </c>
      <c r="M37" s="143">
        <v>0</v>
      </c>
      <c r="N37" s="143">
        <v>0</v>
      </c>
      <c r="O37" s="143">
        <v>0</v>
      </c>
      <c r="P37" s="143">
        <v>0</v>
      </c>
      <c r="Q37" s="143">
        <v>0</v>
      </c>
      <c r="R37" s="143">
        <v>0</v>
      </c>
      <c r="S37" s="143">
        <v>0</v>
      </c>
      <c r="T37" s="143">
        <f t="shared" si="8"/>
        <v>18140</v>
      </c>
    </row>
    <row r="38" spans="1:21" s="144" customFormat="1" ht="10.5">
      <c r="A38" s="149"/>
      <c r="B38" s="147" t="s">
        <v>9</v>
      </c>
      <c r="C38" s="230" t="s">
        <v>285</v>
      </c>
      <c r="D38" s="231"/>
      <c r="E38" s="143">
        <v>0</v>
      </c>
      <c r="F38" s="143">
        <v>0</v>
      </c>
      <c r="G38" s="143">
        <v>0</v>
      </c>
      <c r="H38" s="143">
        <v>0</v>
      </c>
      <c r="I38" s="143">
        <v>455398.40000000002</v>
      </c>
      <c r="J38" s="143">
        <v>0</v>
      </c>
      <c r="K38" s="143">
        <v>0</v>
      </c>
      <c r="L38" s="143">
        <v>0</v>
      </c>
      <c r="M38" s="143">
        <v>0</v>
      </c>
      <c r="N38" s="143">
        <v>0</v>
      </c>
      <c r="O38" s="143">
        <v>0</v>
      </c>
      <c r="P38" s="143">
        <v>0</v>
      </c>
      <c r="Q38" s="143">
        <v>0</v>
      </c>
      <c r="R38" s="143">
        <v>0</v>
      </c>
      <c r="S38" s="143">
        <v>0</v>
      </c>
      <c r="T38" s="143">
        <f t="shared" si="8"/>
        <v>455398.40000000002</v>
      </c>
    </row>
    <row r="39" spans="1:21" s="144" customFormat="1" ht="10.5">
      <c r="A39" s="149"/>
      <c r="B39" s="147" t="s">
        <v>9</v>
      </c>
      <c r="C39" s="230" t="s">
        <v>256</v>
      </c>
      <c r="D39" s="231"/>
      <c r="E39" s="143">
        <v>93637.5</v>
      </c>
      <c r="F39" s="143">
        <v>0</v>
      </c>
      <c r="G39" s="143">
        <v>0</v>
      </c>
      <c r="H39" s="143">
        <v>0</v>
      </c>
      <c r="I39" s="143">
        <v>0</v>
      </c>
      <c r="J39" s="143">
        <v>0</v>
      </c>
      <c r="K39" s="143">
        <v>0</v>
      </c>
      <c r="L39" s="143">
        <v>119925</v>
      </c>
      <c r="M39" s="143">
        <v>0</v>
      </c>
      <c r="N39" s="143">
        <v>0</v>
      </c>
      <c r="O39" s="143">
        <v>0</v>
      </c>
      <c r="P39" s="143">
        <v>0</v>
      </c>
      <c r="Q39" s="143">
        <v>0</v>
      </c>
      <c r="R39" s="143">
        <v>0</v>
      </c>
      <c r="S39" s="143">
        <v>0</v>
      </c>
      <c r="T39" s="143">
        <f t="shared" si="8"/>
        <v>213562.5</v>
      </c>
    </row>
    <row r="40" spans="1:21" s="144" customFormat="1" ht="10.5">
      <c r="A40" s="149"/>
      <c r="B40" s="147" t="s">
        <v>9</v>
      </c>
      <c r="C40" s="230" t="s">
        <v>257</v>
      </c>
      <c r="D40" s="231"/>
      <c r="E40" s="143">
        <v>50000</v>
      </c>
      <c r="F40" s="143">
        <v>0</v>
      </c>
      <c r="G40" s="143">
        <v>0</v>
      </c>
      <c r="H40" s="143">
        <v>0</v>
      </c>
      <c r="I40" s="143">
        <v>0</v>
      </c>
      <c r="J40" s="143">
        <v>0</v>
      </c>
      <c r="K40" s="143">
        <v>0</v>
      </c>
      <c r="L40" s="143">
        <v>37600</v>
      </c>
      <c r="M40" s="143">
        <v>0</v>
      </c>
      <c r="N40" s="143">
        <v>0</v>
      </c>
      <c r="O40" s="143">
        <v>0</v>
      </c>
      <c r="P40" s="143">
        <v>0</v>
      </c>
      <c r="Q40" s="143">
        <v>0</v>
      </c>
      <c r="R40" s="143">
        <v>0</v>
      </c>
      <c r="S40" s="143">
        <v>0</v>
      </c>
      <c r="T40" s="143">
        <f t="shared" si="8"/>
        <v>87600</v>
      </c>
    </row>
    <row r="41" spans="1:21" s="144" customFormat="1" ht="10.5">
      <c r="A41" s="149"/>
      <c r="B41" s="147" t="s">
        <v>9</v>
      </c>
      <c r="C41" s="230" t="s">
        <v>258</v>
      </c>
      <c r="D41" s="231"/>
      <c r="E41" s="143">
        <v>219150</v>
      </c>
      <c r="F41" s="143">
        <v>0</v>
      </c>
      <c r="G41" s="143">
        <v>0</v>
      </c>
      <c r="H41" s="143">
        <v>0</v>
      </c>
      <c r="I41" s="143">
        <v>0</v>
      </c>
      <c r="J41" s="143">
        <v>0</v>
      </c>
      <c r="K41" s="143">
        <v>0</v>
      </c>
      <c r="L41" s="143">
        <v>99700</v>
      </c>
      <c r="M41" s="143">
        <v>0</v>
      </c>
      <c r="N41" s="143">
        <v>0</v>
      </c>
      <c r="O41" s="143">
        <v>0</v>
      </c>
      <c r="P41" s="143">
        <v>0</v>
      </c>
      <c r="Q41" s="143">
        <v>0</v>
      </c>
      <c r="R41" s="143">
        <v>0</v>
      </c>
      <c r="S41" s="143">
        <v>0</v>
      </c>
      <c r="T41" s="143">
        <f t="shared" si="8"/>
        <v>318850</v>
      </c>
    </row>
    <row r="42" spans="1:21" s="144" customFormat="1" ht="10.5">
      <c r="A42" s="149"/>
      <c r="B42" s="147" t="s">
        <v>9</v>
      </c>
      <c r="C42" s="230" t="s">
        <v>286</v>
      </c>
      <c r="D42" s="231"/>
      <c r="E42" s="143">
        <v>0</v>
      </c>
      <c r="F42" s="143">
        <v>0</v>
      </c>
      <c r="G42" s="143">
        <v>0</v>
      </c>
      <c r="H42" s="143">
        <v>0</v>
      </c>
      <c r="I42" s="143">
        <v>0</v>
      </c>
      <c r="J42" s="143">
        <v>70000</v>
      </c>
      <c r="K42" s="143">
        <v>0</v>
      </c>
      <c r="L42" s="143">
        <v>0</v>
      </c>
      <c r="M42" s="143">
        <v>0</v>
      </c>
      <c r="N42" s="143">
        <v>0</v>
      </c>
      <c r="O42" s="143">
        <v>0</v>
      </c>
      <c r="P42" s="143">
        <v>0</v>
      </c>
      <c r="Q42" s="143">
        <v>0</v>
      </c>
      <c r="R42" s="143">
        <v>0</v>
      </c>
      <c r="S42" s="143">
        <v>0</v>
      </c>
      <c r="T42" s="143">
        <f t="shared" si="8"/>
        <v>70000</v>
      </c>
    </row>
    <row r="43" spans="1:21" s="144" customFormat="1" ht="10.5">
      <c r="A43" s="150"/>
      <c r="B43" s="147" t="s">
        <v>9</v>
      </c>
      <c r="C43" s="230" t="s">
        <v>287</v>
      </c>
      <c r="D43" s="231"/>
      <c r="E43" s="143">
        <v>0</v>
      </c>
      <c r="F43" s="143">
        <v>0</v>
      </c>
      <c r="G43" s="143">
        <v>0</v>
      </c>
      <c r="H43" s="143">
        <v>0</v>
      </c>
      <c r="I43" s="143">
        <v>0</v>
      </c>
      <c r="J43" s="143">
        <v>0</v>
      </c>
      <c r="K43" s="143">
        <v>0</v>
      </c>
      <c r="L43" s="143">
        <v>0</v>
      </c>
      <c r="M43" s="143">
        <v>0</v>
      </c>
      <c r="N43" s="143">
        <v>0</v>
      </c>
      <c r="O43" s="143">
        <v>0</v>
      </c>
      <c r="P43" s="143">
        <v>0</v>
      </c>
      <c r="Q43" s="143">
        <v>0</v>
      </c>
      <c r="R43" s="143">
        <v>10000</v>
      </c>
      <c r="S43" s="143">
        <v>0</v>
      </c>
      <c r="T43" s="143">
        <f t="shared" si="8"/>
        <v>10000</v>
      </c>
    </row>
    <row r="44" spans="1:21" s="144" customFormat="1" ht="10.5">
      <c r="A44" s="148" t="s">
        <v>57</v>
      </c>
      <c r="B44" s="147" t="s">
        <v>9</v>
      </c>
      <c r="C44" s="230" t="s">
        <v>288</v>
      </c>
      <c r="D44" s="231"/>
      <c r="E44" s="143">
        <v>3000</v>
      </c>
      <c r="F44" s="143">
        <v>0</v>
      </c>
      <c r="G44" s="143">
        <v>0</v>
      </c>
      <c r="H44" s="143">
        <v>0</v>
      </c>
      <c r="I44" s="143">
        <v>0</v>
      </c>
      <c r="J44" s="143">
        <v>0</v>
      </c>
      <c r="K44" s="143">
        <v>0</v>
      </c>
      <c r="L44" s="143">
        <v>0</v>
      </c>
      <c r="M44" s="143">
        <v>0</v>
      </c>
      <c r="N44" s="143">
        <v>0</v>
      </c>
      <c r="O44" s="143">
        <v>0</v>
      </c>
      <c r="P44" s="143">
        <v>0</v>
      </c>
      <c r="Q44" s="143">
        <v>0</v>
      </c>
      <c r="R44" s="143">
        <v>0</v>
      </c>
      <c r="S44" s="143">
        <v>0</v>
      </c>
      <c r="T44" s="143">
        <f t="shared" si="8"/>
        <v>3000</v>
      </c>
    </row>
    <row r="45" spans="1:21" s="144" customFormat="1" ht="10.5">
      <c r="A45" s="150"/>
      <c r="B45" s="147" t="s">
        <v>9</v>
      </c>
      <c r="C45" s="230" t="s">
        <v>259</v>
      </c>
      <c r="D45" s="231"/>
      <c r="E45" s="143">
        <v>39832</v>
      </c>
      <c r="F45" s="143">
        <v>19962</v>
      </c>
      <c r="G45" s="143">
        <v>0</v>
      </c>
      <c r="H45" s="143">
        <v>0</v>
      </c>
      <c r="I45" s="143">
        <v>0</v>
      </c>
      <c r="J45" s="143">
        <v>0</v>
      </c>
      <c r="K45" s="143">
        <v>0</v>
      </c>
      <c r="L45" s="143">
        <v>24261</v>
      </c>
      <c r="M45" s="143">
        <v>0</v>
      </c>
      <c r="N45" s="143">
        <v>0</v>
      </c>
      <c r="O45" s="143">
        <v>0</v>
      </c>
      <c r="P45" s="143">
        <v>0</v>
      </c>
      <c r="Q45" s="143">
        <v>0</v>
      </c>
      <c r="R45" s="143">
        <v>0</v>
      </c>
      <c r="S45" s="143">
        <v>0</v>
      </c>
      <c r="T45" s="143">
        <f t="shared" si="8"/>
        <v>84055</v>
      </c>
    </row>
    <row r="46" spans="1:21" s="144" customFormat="1" ht="15.75" customHeight="1">
      <c r="A46" s="150" t="s">
        <v>57</v>
      </c>
      <c r="B46" s="226" t="s">
        <v>202</v>
      </c>
      <c r="C46" s="227"/>
      <c r="D46" s="227"/>
      <c r="E46" s="145">
        <f>SUM(E35:E45)</f>
        <v>469311.5</v>
      </c>
      <c r="F46" s="145">
        <f t="shared" ref="F46:S46" si="9">SUM(F35:F45)</f>
        <v>54497.95</v>
      </c>
      <c r="G46" s="145">
        <f t="shared" si="9"/>
        <v>0</v>
      </c>
      <c r="H46" s="145">
        <f t="shared" si="9"/>
        <v>0</v>
      </c>
      <c r="I46" s="145">
        <f t="shared" si="9"/>
        <v>455398.40000000002</v>
      </c>
      <c r="J46" s="145">
        <f t="shared" si="9"/>
        <v>70000</v>
      </c>
      <c r="K46" s="145">
        <f t="shared" si="9"/>
        <v>0</v>
      </c>
      <c r="L46" s="145">
        <f t="shared" si="9"/>
        <v>349980</v>
      </c>
      <c r="M46" s="145">
        <f t="shared" si="9"/>
        <v>0</v>
      </c>
      <c r="N46" s="145">
        <f t="shared" si="9"/>
        <v>0</v>
      </c>
      <c r="O46" s="145">
        <f t="shared" si="9"/>
        <v>0</v>
      </c>
      <c r="P46" s="145">
        <f t="shared" si="9"/>
        <v>0</v>
      </c>
      <c r="Q46" s="145">
        <f t="shared" si="9"/>
        <v>0</v>
      </c>
      <c r="R46" s="145">
        <f t="shared" si="9"/>
        <v>10000</v>
      </c>
      <c r="S46" s="145">
        <f t="shared" si="9"/>
        <v>0</v>
      </c>
      <c r="T46" s="145">
        <f>SUM(T35:T45)</f>
        <v>1409187.85</v>
      </c>
      <c r="U46" s="151">
        <f>SUM(E46:S46)</f>
        <v>1409187.85</v>
      </c>
    </row>
    <row r="47" spans="1:21" s="144" customFormat="1" ht="10.5">
      <c r="A47" s="232" t="s">
        <v>59</v>
      </c>
      <c r="B47" s="147" t="s">
        <v>9</v>
      </c>
      <c r="C47" s="230" t="s">
        <v>260</v>
      </c>
      <c r="D47" s="231"/>
      <c r="E47" s="143">
        <v>139276.04</v>
      </c>
      <c r="F47" s="143">
        <v>0</v>
      </c>
      <c r="G47" s="143">
        <v>0</v>
      </c>
      <c r="H47" s="143">
        <v>0</v>
      </c>
      <c r="I47" s="143">
        <v>0</v>
      </c>
      <c r="J47" s="143">
        <v>0</v>
      </c>
      <c r="K47" s="143">
        <v>0</v>
      </c>
      <c r="L47" s="143">
        <v>0</v>
      </c>
      <c r="M47" s="143">
        <v>0</v>
      </c>
      <c r="N47" s="143">
        <v>0</v>
      </c>
      <c r="O47" s="143">
        <v>0</v>
      </c>
      <c r="P47" s="143">
        <v>0</v>
      </c>
      <c r="Q47" s="143">
        <v>0</v>
      </c>
      <c r="R47" s="143">
        <v>0</v>
      </c>
      <c r="S47" s="143">
        <v>0</v>
      </c>
      <c r="T47" s="143">
        <f t="shared" ref="T47:T51" si="10">SUM(E47:S47)</f>
        <v>139276.04</v>
      </c>
    </row>
    <row r="48" spans="1:21" s="144" customFormat="1" ht="10.5">
      <c r="A48" s="233"/>
      <c r="B48" s="147" t="s">
        <v>9</v>
      </c>
      <c r="C48" s="230" t="s">
        <v>261</v>
      </c>
      <c r="D48" s="231"/>
      <c r="E48" s="143">
        <v>1140</v>
      </c>
      <c r="F48" s="143">
        <v>0</v>
      </c>
      <c r="G48" s="143">
        <v>0</v>
      </c>
      <c r="H48" s="143">
        <v>0</v>
      </c>
      <c r="I48" s="143">
        <v>0</v>
      </c>
      <c r="J48" s="143">
        <v>0</v>
      </c>
      <c r="K48" s="143">
        <v>0</v>
      </c>
      <c r="L48" s="143">
        <v>0</v>
      </c>
      <c r="M48" s="143">
        <v>0</v>
      </c>
      <c r="N48" s="143">
        <v>0</v>
      </c>
      <c r="O48" s="143">
        <v>0</v>
      </c>
      <c r="P48" s="143">
        <v>0</v>
      </c>
      <c r="Q48" s="143">
        <v>0</v>
      </c>
      <c r="R48" s="143">
        <v>0</v>
      </c>
      <c r="S48" s="143">
        <v>0</v>
      </c>
      <c r="T48" s="143">
        <f t="shared" si="10"/>
        <v>1140</v>
      </c>
    </row>
    <row r="49" spans="1:21" s="144" customFormat="1" ht="10.5">
      <c r="A49" s="233"/>
      <c r="B49" s="147" t="s">
        <v>9</v>
      </c>
      <c r="C49" s="230" t="s">
        <v>262</v>
      </c>
      <c r="D49" s="231"/>
      <c r="E49" s="143">
        <v>1512.59</v>
      </c>
      <c r="F49" s="143">
        <v>0</v>
      </c>
      <c r="G49" s="143">
        <v>0</v>
      </c>
      <c r="H49" s="143">
        <v>0</v>
      </c>
      <c r="I49" s="143">
        <v>0</v>
      </c>
      <c r="J49" s="143">
        <v>0</v>
      </c>
      <c r="K49" s="143">
        <v>0</v>
      </c>
      <c r="L49" s="143">
        <v>0</v>
      </c>
      <c r="M49" s="143">
        <v>0</v>
      </c>
      <c r="N49" s="143">
        <v>0</v>
      </c>
      <c r="O49" s="143">
        <v>0</v>
      </c>
      <c r="P49" s="143">
        <v>0</v>
      </c>
      <c r="Q49" s="143">
        <v>0</v>
      </c>
      <c r="R49" s="143">
        <v>0</v>
      </c>
      <c r="S49" s="143">
        <v>0</v>
      </c>
      <c r="T49" s="143">
        <f t="shared" si="10"/>
        <v>1512.59</v>
      </c>
    </row>
    <row r="50" spans="1:21" s="144" customFormat="1" ht="10.5">
      <c r="A50" s="233"/>
      <c r="B50" s="147" t="s">
        <v>9</v>
      </c>
      <c r="C50" s="230" t="s">
        <v>263</v>
      </c>
      <c r="D50" s="231"/>
      <c r="E50" s="143">
        <v>15787</v>
      </c>
      <c r="F50" s="143">
        <v>0</v>
      </c>
      <c r="G50" s="143">
        <v>0</v>
      </c>
      <c r="H50" s="143">
        <v>0</v>
      </c>
      <c r="I50" s="143">
        <v>0</v>
      </c>
      <c r="J50" s="143">
        <v>0</v>
      </c>
      <c r="K50" s="143">
        <v>0</v>
      </c>
      <c r="L50" s="143">
        <v>0</v>
      </c>
      <c r="M50" s="143">
        <v>0</v>
      </c>
      <c r="N50" s="143">
        <v>0</v>
      </c>
      <c r="O50" s="143">
        <v>0</v>
      </c>
      <c r="P50" s="143">
        <v>0</v>
      </c>
      <c r="Q50" s="143">
        <v>0</v>
      </c>
      <c r="R50" s="143">
        <v>0</v>
      </c>
      <c r="S50" s="143">
        <v>0</v>
      </c>
      <c r="T50" s="143">
        <f t="shared" si="10"/>
        <v>15787</v>
      </c>
    </row>
    <row r="51" spans="1:21" s="144" customFormat="1" ht="10.5">
      <c r="A51" s="233"/>
      <c r="B51" s="147" t="s">
        <v>9</v>
      </c>
      <c r="C51" s="230" t="s">
        <v>264</v>
      </c>
      <c r="D51" s="231"/>
      <c r="E51" s="143">
        <v>35505.120000000003</v>
      </c>
      <c r="F51" s="143">
        <v>0</v>
      </c>
      <c r="G51" s="143">
        <v>0</v>
      </c>
      <c r="H51" s="143">
        <v>0</v>
      </c>
      <c r="I51" s="143">
        <v>0</v>
      </c>
      <c r="J51" s="143">
        <v>0</v>
      </c>
      <c r="K51" s="143">
        <v>0</v>
      </c>
      <c r="L51" s="143">
        <v>0</v>
      </c>
      <c r="M51" s="143">
        <v>0</v>
      </c>
      <c r="N51" s="143">
        <v>0</v>
      </c>
      <c r="O51" s="143">
        <v>0</v>
      </c>
      <c r="P51" s="143">
        <v>0</v>
      </c>
      <c r="Q51" s="143">
        <v>0</v>
      </c>
      <c r="R51" s="143">
        <v>0</v>
      </c>
      <c r="S51" s="143">
        <v>0</v>
      </c>
      <c r="T51" s="143">
        <f t="shared" si="10"/>
        <v>35505.120000000003</v>
      </c>
    </row>
    <row r="52" spans="1:21" s="144" customFormat="1" ht="15" customHeight="1">
      <c r="A52" s="234"/>
      <c r="B52" s="226" t="s">
        <v>202</v>
      </c>
      <c r="C52" s="227"/>
      <c r="D52" s="227"/>
      <c r="E52" s="145">
        <f>SUM(E47:E51)</f>
        <v>193220.75</v>
      </c>
      <c r="F52" s="145">
        <f t="shared" ref="F52:S52" si="11">SUM(F47:F51)</f>
        <v>0</v>
      </c>
      <c r="G52" s="145">
        <f t="shared" si="11"/>
        <v>0</v>
      </c>
      <c r="H52" s="145">
        <f t="shared" si="11"/>
        <v>0</v>
      </c>
      <c r="I52" s="145">
        <f t="shared" si="11"/>
        <v>0</v>
      </c>
      <c r="J52" s="145">
        <f t="shared" si="11"/>
        <v>0</v>
      </c>
      <c r="K52" s="145">
        <f t="shared" si="11"/>
        <v>0</v>
      </c>
      <c r="L52" s="145">
        <f t="shared" si="11"/>
        <v>0</v>
      </c>
      <c r="M52" s="145">
        <f t="shared" si="11"/>
        <v>0</v>
      </c>
      <c r="N52" s="145">
        <f t="shared" si="11"/>
        <v>0</v>
      </c>
      <c r="O52" s="145">
        <f t="shared" si="11"/>
        <v>0</v>
      </c>
      <c r="P52" s="145">
        <f t="shared" si="11"/>
        <v>0</v>
      </c>
      <c r="Q52" s="145">
        <f t="shared" si="11"/>
        <v>0</v>
      </c>
      <c r="R52" s="145">
        <f t="shared" si="11"/>
        <v>0</v>
      </c>
      <c r="S52" s="145">
        <f t="shared" si="11"/>
        <v>0</v>
      </c>
      <c r="T52" s="145">
        <f>SUM(T47:T51)</f>
        <v>193220.75</v>
      </c>
      <c r="U52" s="151">
        <f>SUM(E52:S52)</f>
        <v>193220.75</v>
      </c>
    </row>
    <row r="53" spans="1:21" s="144" customFormat="1" ht="10.5">
      <c r="A53" s="232" t="s">
        <v>60</v>
      </c>
      <c r="B53" s="147" t="s">
        <v>9</v>
      </c>
      <c r="C53" s="230" t="s">
        <v>289</v>
      </c>
      <c r="D53" s="231"/>
      <c r="E53" s="143">
        <v>896000</v>
      </c>
      <c r="F53" s="143">
        <v>0</v>
      </c>
      <c r="G53" s="143">
        <v>0</v>
      </c>
      <c r="H53" s="143">
        <v>0</v>
      </c>
      <c r="I53" s="143">
        <v>0</v>
      </c>
      <c r="J53" s="143">
        <v>0</v>
      </c>
      <c r="K53" s="143">
        <v>0</v>
      </c>
      <c r="L53" s="143">
        <v>0</v>
      </c>
      <c r="M53" s="143">
        <v>0</v>
      </c>
      <c r="N53" s="143">
        <v>0</v>
      </c>
      <c r="O53" s="143">
        <v>0</v>
      </c>
      <c r="P53" s="143">
        <v>0</v>
      </c>
      <c r="Q53" s="143">
        <v>0</v>
      </c>
      <c r="R53" s="143">
        <v>0</v>
      </c>
      <c r="S53" s="143">
        <v>0</v>
      </c>
      <c r="T53" s="143">
        <f t="shared" ref="T53:T58" si="12">SUM(E53:S53)</f>
        <v>896000</v>
      </c>
    </row>
    <row r="54" spans="1:21" s="144" customFormat="1" ht="10.5">
      <c r="A54" s="233"/>
      <c r="B54" s="147" t="s">
        <v>9</v>
      </c>
      <c r="C54" s="230" t="s">
        <v>290</v>
      </c>
      <c r="D54" s="231"/>
      <c r="E54" s="143">
        <v>35000</v>
      </c>
      <c r="F54" s="143">
        <v>0</v>
      </c>
      <c r="G54" s="143">
        <v>0</v>
      </c>
      <c r="H54" s="143">
        <v>0</v>
      </c>
      <c r="I54" s="143">
        <v>0</v>
      </c>
      <c r="J54" s="143">
        <v>0</v>
      </c>
      <c r="K54" s="143">
        <v>0</v>
      </c>
      <c r="L54" s="143">
        <v>0</v>
      </c>
      <c r="M54" s="143">
        <v>0</v>
      </c>
      <c r="N54" s="143">
        <v>0</v>
      </c>
      <c r="O54" s="143">
        <v>0</v>
      </c>
      <c r="P54" s="143">
        <v>0</v>
      </c>
      <c r="Q54" s="143">
        <v>0</v>
      </c>
      <c r="R54" s="143">
        <v>0</v>
      </c>
      <c r="S54" s="143">
        <v>0</v>
      </c>
      <c r="T54" s="143">
        <f t="shared" si="12"/>
        <v>35000</v>
      </c>
    </row>
    <row r="55" spans="1:21" s="144" customFormat="1" ht="10.5">
      <c r="A55" s="233"/>
      <c r="B55" s="147" t="s">
        <v>9</v>
      </c>
      <c r="C55" s="230" t="s">
        <v>291</v>
      </c>
      <c r="D55" s="231"/>
      <c r="E55" s="143">
        <v>25000</v>
      </c>
      <c r="F55" s="143">
        <v>0</v>
      </c>
      <c r="G55" s="143">
        <v>0</v>
      </c>
      <c r="H55" s="143">
        <v>0</v>
      </c>
      <c r="I55" s="143">
        <v>0</v>
      </c>
      <c r="J55" s="143">
        <v>0</v>
      </c>
      <c r="K55" s="143">
        <v>0</v>
      </c>
      <c r="L55" s="143">
        <v>0</v>
      </c>
      <c r="M55" s="143">
        <v>0</v>
      </c>
      <c r="N55" s="143">
        <v>0</v>
      </c>
      <c r="O55" s="143">
        <v>0</v>
      </c>
      <c r="P55" s="143">
        <v>0</v>
      </c>
      <c r="Q55" s="143">
        <v>0</v>
      </c>
      <c r="R55" s="143">
        <v>0</v>
      </c>
      <c r="S55" s="143">
        <v>0</v>
      </c>
      <c r="T55" s="143">
        <f t="shared" si="12"/>
        <v>25000</v>
      </c>
    </row>
    <row r="56" spans="1:21" s="144" customFormat="1" ht="10.5">
      <c r="A56" s="233"/>
      <c r="B56" s="147" t="s">
        <v>9</v>
      </c>
      <c r="C56" s="230" t="s">
        <v>292</v>
      </c>
      <c r="D56" s="231"/>
      <c r="E56" s="143">
        <v>4000</v>
      </c>
      <c r="F56" s="143">
        <v>0</v>
      </c>
      <c r="G56" s="143">
        <v>0</v>
      </c>
      <c r="H56" s="143">
        <v>0</v>
      </c>
      <c r="I56" s="143">
        <v>0</v>
      </c>
      <c r="J56" s="143">
        <v>0</v>
      </c>
      <c r="K56" s="143">
        <v>0</v>
      </c>
      <c r="L56" s="143">
        <v>0</v>
      </c>
      <c r="M56" s="143">
        <v>0</v>
      </c>
      <c r="N56" s="143">
        <v>0</v>
      </c>
      <c r="O56" s="143">
        <v>0</v>
      </c>
      <c r="P56" s="143">
        <v>0</v>
      </c>
      <c r="Q56" s="143">
        <v>0</v>
      </c>
      <c r="R56" s="143">
        <v>0</v>
      </c>
      <c r="S56" s="143">
        <v>0</v>
      </c>
      <c r="T56" s="143">
        <f t="shared" si="12"/>
        <v>4000</v>
      </c>
    </row>
    <row r="57" spans="1:21" s="144" customFormat="1" ht="10.5">
      <c r="A57" s="233"/>
      <c r="B57" s="147" t="s">
        <v>9</v>
      </c>
      <c r="C57" s="230" t="s">
        <v>293</v>
      </c>
      <c r="D57" s="231"/>
      <c r="E57" s="143">
        <v>0</v>
      </c>
      <c r="F57" s="143">
        <v>0</v>
      </c>
      <c r="G57" s="143">
        <v>0</v>
      </c>
      <c r="H57" s="143">
        <v>0</v>
      </c>
      <c r="I57" s="143">
        <v>0</v>
      </c>
      <c r="J57" s="143">
        <v>0</v>
      </c>
      <c r="K57" s="143">
        <v>0</v>
      </c>
      <c r="L57" s="143">
        <v>15000</v>
      </c>
      <c r="M57" s="143">
        <v>0</v>
      </c>
      <c r="N57" s="143">
        <v>0</v>
      </c>
      <c r="O57" s="143">
        <v>0</v>
      </c>
      <c r="P57" s="143">
        <v>0</v>
      </c>
      <c r="Q57" s="143">
        <v>0</v>
      </c>
      <c r="R57" s="143">
        <v>0</v>
      </c>
      <c r="S57" s="143">
        <v>0</v>
      </c>
      <c r="T57" s="143">
        <f t="shared" si="12"/>
        <v>15000</v>
      </c>
    </row>
    <row r="58" spans="1:21" s="144" customFormat="1" ht="10.5">
      <c r="A58" s="233"/>
      <c r="B58" s="147" t="s">
        <v>9</v>
      </c>
      <c r="C58" s="230" t="s">
        <v>266</v>
      </c>
      <c r="D58" s="231"/>
      <c r="E58" s="143">
        <v>0</v>
      </c>
      <c r="F58" s="143">
        <v>0</v>
      </c>
      <c r="G58" s="143">
        <v>0</v>
      </c>
      <c r="H58" s="143">
        <v>0</v>
      </c>
      <c r="I58" s="143">
        <v>0</v>
      </c>
      <c r="J58" s="143">
        <v>0</v>
      </c>
      <c r="K58" s="143">
        <v>0</v>
      </c>
      <c r="L58" s="143">
        <v>210293.9</v>
      </c>
      <c r="M58" s="143">
        <v>0</v>
      </c>
      <c r="N58" s="143">
        <v>0</v>
      </c>
      <c r="O58" s="143">
        <v>0</v>
      </c>
      <c r="P58" s="143">
        <v>0</v>
      </c>
      <c r="Q58" s="143">
        <v>0</v>
      </c>
      <c r="R58" s="143">
        <v>0</v>
      </c>
      <c r="S58" s="143">
        <v>0</v>
      </c>
      <c r="T58" s="143">
        <f t="shared" si="12"/>
        <v>210293.9</v>
      </c>
    </row>
    <row r="59" spans="1:21" s="144" customFormat="1" ht="17.25" customHeight="1">
      <c r="A59" s="234"/>
      <c r="B59" s="226" t="s">
        <v>202</v>
      </c>
      <c r="C59" s="227"/>
      <c r="D59" s="227"/>
      <c r="E59" s="145">
        <f>SUM(E53:E58)</f>
        <v>960000</v>
      </c>
      <c r="F59" s="145">
        <f t="shared" ref="F59:S59" si="13">SUM(F53:F58)</f>
        <v>0</v>
      </c>
      <c r="G59" s="145">
        <f t="shared" si="13"/>
        <v>0</v>
      </c>
      <c r="H59" s="145">
        <f t="shared" si="13"/>
        <v>0</v>
      </c>
      <c r="I59" s="145">
        <f t="shared" si="13"/>
        <v>0</v>
      </c>
      <c r="J59" s="145">
        <f t="shared" si="13"/>
        <v>0</v>
      </c>
      <c r="K59" s="145">
        <f t="shared" si="13"/>
        <v>0</v>
      </c>
      <c r="L59" s="145">
        <f t="shared" si="13"/>
        <v>225293.9</v>
      </c>
      <c r="M59" s="145">
        <f t="shared" si="13"/>
        <v>0</v>
      </c>
      <c r="N59" s="145">
        <f t="shared" si="13"/>
        <v>0</v>
      </c>
      <c r="O59" s="145">
        <f t="shared" si="13"/>
        <v>0</v>
      </c>
      <c r="P59" s="145">
        <f t="shared" si="13"/>
        <v>0</v>
      </c>
      <c r="Q59" s="145">
        <f t="shared" si="13"/>
        <v>0</v>
      </c>
      <c r="R59" s="145">
        <f t="shared" si="13"/>
        <v>0</v>
      </c>
      <c r="S59" s="145">
        <f t="shared" si="13"/>
        <v>0</v>
      </c>
      <c r="T59" s="145">
        <f>SUM(T53:T58)</f>
        <v>1185293.8999999999</v>
      </c>
      <c r="U59" s="151">
        <f>SUM(E59:S59)</f>
        <v>1185293.8999999999</v>
      </c>
    </row>
    <row r="60" spans="1:21" s="144" customFormat="1" ht="10.5">
      <c r="A60" s="232" t="s">
        <v>65</v>
      </c>
      <c r="B60" s="147" t="s">
        <v>9</v>
      </c>
      <c r="C60" s="230" t="s">
        <v>65</v>
      </c>
      <c r="D60" s="231"/>
      <c r="E60" s="143">
        <v>25000</v>
      </c>
      <c r="F60" s="143">
        <v>0</v>
      </c>
      <c r="G60" s="143">
        <v>0</v>
      </c>
      <c r="H60" s="143">
        <v>0</v>
      </c>
      <c r="I60" s="143">
        <v>0</v>
      </c>
      <c r="J60" s="143">
        <v>0</v>
      </c>
      <c r="K60" s="143">
        <v>0</v>
      </c>
      <c r="L60" s="143">
        <v>0</v>
      </c>
      <c r="M60" s="143">
        <v>0</v>
      </c>
      <c r="N60" s="143">
        <v>0</v>
      </c>
      <c r="O60" s="143">
        <v>0</v>
      </c>
      <c r="P60" s="143">
        <v>0</v>
      </c>
      <c r="Q60" s="143">
        <v>0</v>
      </c>
      <c r="R60" s="143">
        <v>0</v>
      </c>
      <c r="S60" s="143">
        <v>0</v>
      </c>
      <c r="T60" s="143">
        <f>SUM(E60:S60)</f>
        <v>25000</v>
      </c>
    </row>
    <row r="61" spans="1:21" s="144" customFormat="1" ht="14.25" customHeight="1">
      <c r="A61" s="234"/>
      <c r="B61" s="226" t="s">
        <v>202</v>
      </c>
      <c r="C61" s="227"/>
      <c r="D61" s="227"/>
      <c r="E61" s="145">
        <f>SUM(E60)</f>
        <v>25000</v>
      </c>
      <c r="F61" s="145">
        <f t="shared" ref="F61:S61" si="14">SUM(F60)</f>
        <v>0</v>
      </c>
      <c r="G61" s="145">
        <f t="shared" si="14"/>
        <v>0</v>
      </c>
      <c r="H61" s="145">
        <f t="shared" si="14"/>
        <v>0</v>
      </c>
      <c r="I61" s="145">
        <f t="shared" si="14"/>
        <v>0</v>
      </c>
      <c r="J61" s="145">
        <f t="shared" si="14"/>
        <v>0</v>
      </c>
      <c r="K61" s="145">
        <f t="shared" si="14"/>
        <v>0</v>
      </c>
      <c r="L61" s="145">
        <f t="shared" si="14"/>
        <v>0</v>
      </c>
      <c r="M61" s="145">
        <f t="shared" si="14"/>
        <v>0</v>
      </c>
      <c r="N61" s="145">
        <f t="shared" si="14"/>
        <v>0</v>
      </c>
      <c r="O61" s="145">
        <f t="shared" si="14"/>
        <v>0</v>
      </c>
      <c r="P61" s="145">
        <f t="shared" si="14"/>
        <v>0</v>
      </c>
      <c r="Q61" s="145">
        <f t="shared" si="14"/>
        <v>0</v>
      </c>
      <c r="R61" s="145">
        <f t="shared" si="14"/>
        <v>0</v>
      </c>
      <c r="S61" s="145">
        <f t="shared" si="14"/>
        <v>0</v>
      </c>
      <c r="T61" s="145">
        <f>SUM(T60)</f>
        <v>25000</v>
      </c>
      <c r="U61" s="151">
        <f>SUM(E61:S61)</f>
        <v>25000</v>
      </c>
    </row>
    <row r="62" spans="1:21" s="144" customFormat="1" ht="10.5">
      <c r="A62" s="232" t="s">
        <v>66</v>
      </c>
      <c r="B62" s="147" t="s">
        <v>9</v>
      </c>
      <c r="C62" s="230" t="s">
        <v>268</v>
      </c>
      <c r="D62" s="231"/>
      <c r="E62" s="143">
        <v>0</v>
      </c>
      <c r="F62" s="143">
        <v>0</v>
      </c>
      <c r="G62" s="143">
        <v>0</v>
      </c>
      <c r="H62" s="143">
        <v>0</v>
      </c>
      <c r="I62" s="143">
        <v>426000</v>
      </c>
      <c r="J62" s="143">
        <v>0</v>
      </c>
      <c r="K62" s="143">
        <v>0</v>
      </c>
      <c r="L62" s="143">
        <v>0</v>
      </c>
      <c r="M62" s="143">
        <v>0</v>
      </c>
      <c r="N62" s="143">
        <v>0</v>
      </c>
      <c r="O62" s="143">
        <v>21000</v>
      </c>
      <c r="P62" s="143">
        <v>20000</v>
      </c>
      <c r="Q62" s="143">
        <v>60000</v>
      </c>
      <c r="R62" s="143">
        <v>0</v>
      </c>
      <c r="S62" s="143">
        <v>0</v>
      </c>
      <c r="T62" s="143">
        <f>SUM(E62:S62)</f>
        <v>527000</v>
      </c>
    </row>
    <row r="63" spans="1:21" s="144" customFormat="1" ht="15" customHeight="1">
      <c r="A63" s="234"/>
      <c r="B63" s="226" t="s">
        <v>202</v>
      </c>
      <c r="C63" s="227"/>
      <c r="D63" s="227"/>
      <c r="E63" s="145">
        <f t="shared" ref="E63:S63" si="15">SUM(E62)</f>
        <v>0</v>
      </c>
      <c r="F63" s="145">
        <f t="shared" si="15"/>
        <v>0</v>
      </c>
      <c r="G63" s="145">
        <f t="shared" si="15"/>
        <v>0</v>
      </c>
      <c r="H63" s="145">
        <f t="shared" si="15"/>
        <v>0</v>
      </c>
      <c r="I63" s="145">
        <f t="shared" si="15"/>
        <v>426000</v>
      </c>
      <c r="J63" s="145">
        <f t="shared" si="15"/>
        <v>0</v>
      </c>
      <c r="K63" s="145">
        <f t="shared" si="15"/>
        <v>0</v>
      </c>
      <c r="L63" s="145">
        <f t="shared" si="15"/>
        <v>0</v>
      </c>
      <c r="M63" s="145">
        <f t="shared" si="15"/>
        <v>0</v>
      </c>
      <c r="N63" s="145">
        <f t="shared" si="15"/>
        <v>0</v>
      </c>
      <c r="O63" s="145">
        <f t="shared" si="15"/>
        <v>21000</v>
      </c>
      <c r="P63" s="145">
        <f t="shared" si="15"/>
        <v>20000</v>
      </c>
      <c r="Q63" s="145">
        <f t="shared" si="15"/>
        <v>60000</v>
      </c>
      <c r="R63" s="145">
        <f t="shared" si="15"/>
        <v>0</v>
      </c>
      <c r="S63" s="145">
        <f t="shared" si="15"/>
        <v>0</v>
      </c>
      <c r="T63" s="145">
        <f>SUM(T62)</f>
        <v>527000</v>
      </c>
      <c r="U63" s="151">
        <f>SUM(E63:S63)</f>
        <v>527000</v>
      </c>
    </row>
    <row r="64" spans="1:21" s="144" customFormat="1" ht="10.5">
      <c r="A64" s="232" t="s">
        <v>63</v>
      </c>
      <c r="B64" s="147" t="s">
        <v>9</v>
      </c>
      <c r="C64" s="230" t="s">
        <v>170</v>
      </c>
      <c r="D64" s="231"/>
      <c r="E64" s="143">
        <v>0</v>
      </c>
      <c r="F64" s="143">
        <v>0</v>
      </c>
      <c r="G64" s="143">
        <v>0</v>
      </c>
      <c r="H64" s="143">
        <v>0</v>
      </c>
      <c r="I64" s="143">
        <v>0</v>
      </c>
      <c r="J64" s="143">
        <v>0</v>
      </c>
      <c r="K64" s="143">
        <v>0</v>
      </c>
      <c r="L64" s="143">
        <v>0</v>
      </c>
      <c r="M64" s="143">
        <v>2626000</v>
      </c>
      <c r="N64" s="143">
        <v>0</v>
      </c>
      <c r="O64" s="143">
        <v>0</v>
      </c>
      <c r="P64" s="143">
        <v>0</v>
      </c>
      <c r="Q64" s="143">
        <v>0</v>
      </c>
      <c r="R64" s="143">
        <v>0</v>
      </c>
      <c r="S64" s="143">
        <v>0</v>
      </c>
      <c r="T64" s="143">
        <f>SUM(E64:S64)</f>
        <v>2626000</v>
      </c>
    </row>
    <row r="65" spans="1:21" s="144" customFormat="1" ht="15.75" customHeight="1">
      <c r="A65" s="234"/>
      <c r="B65" s="226" t="s">
        <v>202</v>
      </c>
      <c r="C65" s="227"/>
      <c r="D65" s="227"/>
      <c r="E65" s="145">
        <f>SUM(E64)</f>
        <v>0</v>
      </c>
      <c r="F65" s="145">
        <f t="shared" ref="F65:S65" si="16">SUM(F64)</f>
        <v>0</v>
      </c>
      <c r="G65" s="145">
        <f t="shared" si="16"/>
        <v>0</v>
      </c>
      <c r="H65" s="145">
        <f t="shared" si="16"/>
        <v>0</v>
      </c>
      <c r="I65" s="145">
        <f t="shared" si="16"/>
        <v>0</v>
      </c>
      <c r="J65" s="145">
        <f t="shared" si="16"/>
        <v>0</v>
      </c>
      <c r="K65" s="145">
        <f t="shared" si="16"/>
        <v>0</v>
      </c>
      <c r="L65" s="145">
        <f t="shared" si="16"/>
        <v>0</v>
      </c>
      <c r="M65" s="145">
        <f t="shared" si="16"/>
        <v>2626000</v>
      </c>
      <c r="N65" s="145">
        <f t="shared" si="16"/>
        <v>0</v>
      </c>
      <c r="O65" s="145">
        <f t="shared" si="16"/>
        <v>0</v>
      </c>
      <c r="P65" s="145">
        <f t="shared" si="16"/>
        <v>0</v>
      </c>
      <c r="Q65" s="145">
        <f t="shared" si="16"/>
        <v>0</v>
      </c>
      <c r="R65" s="145">
        <f t="shared" si="16"/>
        <v>0</v>
      </c>
      <c r="S65" s="145">
        <f t="shared" si="16"/>
        <v>0</v>
      </c>
      <c r="T65" s="145">
        <f>SUM(T64)</f>
        <v>2626000</v>
      </c>
      <c r="U65" s="151">
        <f>SUM(E65:S65)</f>
        <v>2626000</v>
      </c>
    </row>
    <row r="66" spans="1:21" s="144" customFormat="1" ht="10.5">
      <c r="A66" s="232" t="s">
        <v>46</v>
      </c>
      <c r="B66" s="147" t="s">
        <v>9</v>
      </c>
      <c r="C66" s="230" t="s">
        <v>231</v>
      </c>
      <c r="D66" s="231"/>
      <c r="E66" s="143">
        <v>0</v>
      </c>
      <c r="F66" s="143">
        <v>0</v>
      </c>
      <c r="G66" s="143">
        <v>0</v>
      </c>
      <c r="H66" s="143">
        <v>0</v>
      </c>
      <c r="I66" s="143">
        <v>0</v>
      </c>
      <c r="J66" s="143">
        <v>0</v>
      </c>
      <c r="K66" s="143">
        <v>0</v>
      </c>
      <c r="L66" s="143">
        <v>0</v>
      </c>
      <c r="M66" s="143">
        <v>0</v>
      </c>
      <c r="N66" s="143">
        <v>0</v>
      </c>
      <c r="O66" s="143">
        <v>0</v>
      </c>
      <c r="P66" s="143">
        <v>0</v>
      </c>
      <c r="Q66" s="143">
        <v>0</v>
      </c>
      <c r="R66" s="143">
        <v>0</v>
      </c>
      <c r="S66" s="143">
        <v>26096</v>
      </c>
      <c r="T66" s="143">
        <f t="shared" ref="T66:T71" si="17">SUM(E66:S66)</f>
        <v>26096</v>
      </c>
    </row>
    <row r="67" spans="1:21" s="144" customFormat="1" ht="20.25" customHeight="1">
      <c r="A67" s="233"/>
      <c r="B67" s="147" t="s">
        <v>9</v>
      </c>
      <c r="C67" s="230" t="s">
        <v>233</v>
      </c>
      <c r="D67" s="231"/>
      <c r="E67" s="143">
        <v>0</v>
      </c>
      <c r="F67" s="143">
        <v>0</v>
      </c>
      <c r="G67" s="143">
        <v>0</v>
      </c>
      <c r="H67" s="143">
        <v>0</v>
      </c>
      <c r="I67" s="143">
        <v>0</v>
      </c>
      <c r="J67" s="143">
        <v>0</v>
      </c>
      <c r="K67" s="143">
        <v>0</v>
      </c>
      <c r="L67" s="143">
        <v>0</v>
      </c>
      <c r="M67" s="143">
        <v>0</v>
      </c>
      <c r="N67" s="143">
        <v>0</v>
      </c>
      <c r="O67" s="143">
        <v>0</v>
      </c>
      <c r="P67" s="143">
        <v>0</v>
      </c>
      <c r="Q67" s="143">
        <v>0</v>
      </c>
      <c r="R67" s="143">
        <v>0</v>
      </c>
      <c r="S67" s="143">
        <v>5530400</v>
      </c>
      <c r="T67" s="143">
        <f t="shared" si="17"/>
        <v>5530400</v>
      </c>
    </row>
    <row r="68" spans="1:21" s="144" customFormat="1" ht="10.5">
      <c r="A68" s="233"/>
      <c r="B68" s="147" t="s">
        <v>9</v>
      </c>
      <c r="C68" s="230" t="s">
        <v>234</v>
      </c>
      <c r="D68" s="231"/>
      <c r="E68" s="143">
        <v>0</v>
      </c>
      <c r="F68" s="143">
        <v>0</v>
      </c>
      <c r="G68" s="143">
        <v>0</v>
      </c>
      <c r="H68" s="143">
        <v>0</v>
      </c>
      <c r="I68" s="143">
        <v>0</v>
      </c>
      <c r="J68" s="143">
        <v>0</v>
      </c>
      <c r="K68" s="143">
        <v>0</v>
      </c>
      <c r="L68" s="143">
        <v>0</v>
      </c>
      <c r="M68" s="143">
        <v>0</v>
      </c>
      <c r="N68" s="143">
        <v>0</v>
      </c>
      <c r="O68" s="143">
        <v>0</v>
      </c>
      <c r="P68" s="143">
        <v>0</v>
      </c>
      <c r="Q68" s="143">
        <v>0</v>
      </c>
      <c r="R68" s="143">
        <v>0</v>
      </c>
      <c r="S68" s="143">
        <v>3020800</v>
      </c>
      <c r="T68" s="143">
        <f t="shared" si="17"/>
        <v>3020800</v>
      </c>
    </row>
    <row r="69" spans="1:21" s="144" customFormat="1" ht="10.5">
      <c r="A69" s="233"/>
      <c r="B69" s="147" t="s">
        <v>9</v>
      </c>
      <c r="C69" s="230" t="s">
        <v>235</v>
      </c>
      <c r="D69" s="231"/>
      <c r="E69" s="143">
        <v>0</v>
      </c>
      <c r="F69" s="143">
        <v>0</v>
      </c>
      <c r="G69" s="143">
        <v>0</v>
      </c>
      <c r="H69" s="143">
        <v>0</v>
      </c>
      <c r="I69" s="143">
        <v>0</v>
      </c>
      <c r="J69" s="143">
        <v>0</v>
      </c>
      <c r="K69" s="143">
        <v>0</v>
      </c>
      <c r="L69" s="143">
        <v>0</v>
      </c>
      <c r="M69" s="143">
        <v>0</v>
      </c>
      <c r="N69" s="143">
        <v>0</v>
      </c>
      <c r="O69" s="143">
        <v>0</v>
      </c>
      <c r="P69" s="143">
        <v>0</v>
      </c>
      <c r="Q69" s="143">
        <v>0</v>
      </c>
      <c r="R69" s="143">
        <v>0</v>
      </c>
      <c r="S69" s="143">
        <v>8000</v>
      </c>
      <c r="T69" s="143">
        <f t="shared" si="17"/>
        <v>8000</v>
      </c>
    </row>
    <row r="70" spans="1:21" s="144" customFormat="1" ht="10.5">
      <c r="A70" s="233"/>
      <c r="B70" s="147" t="s">
        <v>9</v>
      </c>
      <c r="C70" s="230" t="s">
        <v>236</v>
      </c>
      <c r="D70" s="231"/>
      <c r="E70" s="143">
        <v>0</v>
      </c>
      <c r="F70" s="143">
        <v>0</v>
      </c>
      <c r="G70" s="143">
        <v>0</v>
      </c>
      <c r="H70" s="143">
        <v>0</v>
      </c>
      <c r="I70" s="143">
        <v>0</v>
      </c>
      <c r="J70" s="143">
        <v>0</v>
      </c>
      <c r="K70" s="143">
        <v>0</v>
      </c>
      <c r="L70" s="143">
        <v>0</v>
      </c>
      <c r="M70" s="143">
        <v>0</v>
      </c>
      <c r="N70" s="143">
        <v>0</v>
      </c>
      <c r="O70" s="143">
        <v>0</v>
      </c>
      <c r="P70" s="143">
        <v>0</v>
      </c>
      <c r="Q70" s="143">
        <v>0</v>
      </c>
      <c r="R70" s="143">
        <v>0</v>
      </c>
      <c r="S70" s="143">
        <v>38984</v>
      </c>
      <c r="T70" s="143">
        <f t="shared" si="17"/>
        <v>38984</v>
      </c>
    </row>
    <row r="71" spans="1:21" s="144" customFormat="1" ht="10.5">
      <c r="A71" s="233"/>
      <c r="B71" s="147" t="s">
        <v>9</v>
      </c>
      <c r="C71" s="230" t="s">
        <v>237</v>
      </c>
      <c r="D71" s="231"/>
      <c r="E71" s="143">
        <v>0</v>
      </c>
      <c r="F71" s="143">
        <v>0</v>
      </c>
      <c r="G71" s="143">
        <v>0</v>
      </c>
      <c r="H71" s="143">
        <v>0</v>
      </c>
      <c r="I71" s="143">
        <v>0</v>
      </c>
      <c r="J71" s="143">
        <v>0</v>
      </c>
      <c r="K71" s="143">
        <v>0</v>
      </c>
      <c r="L71" s="143">
        <v>0</v>
      </c>
      <c r="M71" s="143">
        <v>0</v>
      </c>
      <c r="N71" s="143">
        <v>0</v>
      </c>
      <c r="O71" s="143">
        <v>0</v>
      </c>
      <c r="P71" s="143">
        <v>0</v>
      </c>
      <c r="Q71" s="143">
        <v>0</v>
      </c>
      <c r="R71" s="143">
        <v>0</v>
      </c>
      <c r="S71" s="143">
        <v>71842</v>
      </c>
      <c r="T71" s="143">
        <f t="shared" si="17"/>
        <v>71842</v>
      </c>
    </row>
    <row r="72" spans="1:21" s="144" customFormat="1" ht="15.75" customHeight="1">
      <c r="A72" s="234"/>
      <c r="B72" s="226" t="s">
        <v>202</v>
      </c>
      <c r="C72" s="227"/>
      <c r="D72" s="227"/>
      <c r="E72" s="145">
        <f>SUM(E66:E71)</f>
        <v>0</v>
      </c>
      <c r="F72" s="145">
        <f t="shared" ref="F72:S72" si="18">SUM(F66:F71)</f>
        <v>0</v>
      </c>
      <c r="G72" s="145">
        <f t="shared" si="18"/>
        <v>0</v>
      </c>
      <c r="H72" s="145">
        <f t="shared" si="18"/>
        <v>0</v>
      </c>
      <c r="I72" s="145">
        <f t="shared" si="18"/>
        <v>0</v>
      </c>
      <c r="J72" s="145">
        <f t="shared" si="18"/>
        <v>0</v>
      </c>
      <c r="K72" s="145">
        <f t="shared" si="18"/>
        <v>0</v>
      </c>
      <c r="L72" s="145">
        <f t="shared" si="18"/>
        <v>0</v>
      </c>
      <c r="M72" s="145">
        <f t="shared" si="18"/>
        <v>0</v>
      </c>
      <c r="N72" s="145">
        <f t="shared" si="18"/>
        <v>0</v>
      </c>
      <c r="O72" s="145">
        <f t="shared" si="18"/>
        <v>0</v>
      </c>
      <c r="P72" s="145">
        <f t="shared" si="18"/>
        <v>0</v>
      </c>
      <c r="Q72" s="145">
        <f t="shared" si="18"/>
        <v>0</v>
      </c>
      <c r="R72" s="145">
        <f t="shared" si="18"/>
        <v>0</v>
      </c>
      <c r="S72" s="145">
        <f t="shared" si="18"/>
        <v>8696122</v>
      </c>
      <c r="T72" s="145">
        <f>SUM(T66:T71)</f>
        <v>8696122</v>
      </c>
      <c r="U72" s="151">
        <f>SUM(E72:S72)</f>
        <v>8696122</v>
      </c>
    </row>
    <row r="73" spans="1:21" s="144" customFormat="1" ht="21">
      <c r="A73" s="228"/>
      <c r="B73" s="227"/>
      <c r="C73" s="227"/>
      <c r="D73" s="229"/>
      <c r="E73" s="146">
        <f>SUM(E72,E65,E63,E61,E59,E52,E46,E34,E29,E24,E18)</f>
        <v>4406014.25</v>
      </c>
      <c r="F73" s="146">
        <f t="shared" ref="F73:S73" si="19">SUM(F72,F65,F63,F61,F59,F52,F46,F34,F29,F24,F18)</f>
        <v>1383063.95</v>
      </c>
      <c r="G73" s="146">
        <f t="shared" si="19"/>
        <v>40000</v>
      </c>
      <c r="H73" s="146">
        <f t="shared" si="19"/>
        <v>139450</v>
      </c>
      <c r="I73" s="146">
        <f t="shared" si="19"/>
        <v>1135158.3999999999</v>
      </c>
      <c r="J73" s="146">
        <f t="shared" si="19"/>
        <v>70000</v>
      </c>
      <c r="K73" s="146">
        <f t="shared" si="19"/>
        <v>15000</v>
      </c>
      <c r="L73" s="146">
        <f t="shared" si="19"/>
        <v>1869946.3</v>
      </c>
      <c r="M73" s="146">
        <f t="shared" si="19"/>
        <v>2626000</v>
      </c>
      <c r="N73" s="146">
        <f t="shared" si="19"/>
        <v>211098</v>
      </c>
      <c r="O73" s="146">
        <f t="shared" si="19"/>
        <v>21000</v>
      </c>
      <c r="P73" s="146">
        <f t="shared" si="19"/>
        <v>627370</v>
      </c>
      <c r="Q73" s="146">
        <f t="shared" si="19"/>
        <v>155806</v>
      </c>
      <c r="R73" s="146">
        <f t="shared" si="19"/>
        <v>10000</v>
      </c>
      <c r="S73" s="146">
        <f t="shared" si="19"/>
        <v>8696122</v>
      </c>
      <c r="T73" s="146">
        <f>SUM(T18,T24,T29,T34,T46,T52,T59,T61,T63,T65,T72)</f>
        <v>21406028.899999999</v>
      </c>
      <c r="U73" s="151">
        <f>SUM(E73:S73)</f>
        <v>21406028.899999999</v>
      </c>
    </row>
    <row r="74" spans="1:21" ht="0" hidden="1" customHeight="1"/>
    <row r="75" spans="1:21">
      <c r="U75" s="152">
        <f>SUM(U18:U72)</f>
        <v>21406028.899999999</v>
      </c>
    </row>
  </sheetData>
  <mergeCells count="106">
    <mergeCell ref="R9:R10"/>
    <mergeCell ref="S9:S10"/>
    <mergeCell ref="N9:N10"/>
    <mergeCell ref="A1:C1"/>
    <mergeCell ref="E6:F7"/>
    <mergeCell ref="G6:G7"/>
    <mergeCell ref="H6:I7"/>
    <mergeCell ref="S6:S7"/>
    <mergeCell ref="A2:T2"/>
    <mergeCell ref="A3:T3"/>
    <mergeCell ref="A4:T4"/>
    <mergeCell ref="A10:A11"/>
    <mergeCell ref="I9:I10"/>
    <mergeCell ref="J9:J10"/>
    <mergeCell ref="K9:K10"/>
    <mergeCell ref="L9:L10"/>
    <mergeCell ref="M9:M10"/>
    <mergeCell ref="T6:T11"/>
    <mergeCell ref="E8:F8"/>
    <mergeCell ref="H8:I8"/>
    <mergeCell ref="L8:M8"/>
    <mergeCell ref="O8:Q8"/>
    <mergeCell ref="E9:E10"/>
    <mergeCell ref="F9:F10"/>
    <mergeCell ref="G9:G10"/>
    <mergeCell ref="H9:H10"/>
    <mergeCell ref="J6:J7"/>
    <mergeCell ref="K6:K7"/>
    <mergeCell ref="L6:M7"/>
    <mergeCell ref="N6:N7"/>
    <mergeCell ref="O6:Q7"/>
    <mergeCell ref="R6:R7"/>
    <mergeCell ref="O9:O10"/>
    <mergeCell ref="P9:P10"/>
    <mergeCell ref="Q9:Q10"/>
    <mergeCell ref="C20:D20"/>
    <mergeCell ref="A19:A24"/>
    <mergeCell ref="C19:D19"/>
    <mergeCell ref="C21:D21"/>
    <mergeCell ref="C23:D23"/>
    <mergeCell ref="B24:D24"/>
    <mergeCell ref="C16:D16"/>
    <mergeCell ref="C14:D14"/>
    <mergeCell ref="A13:A18"/>
    <mergeCell ref="C13:D13"/>
    <mergeCell ref="C15:D15"/>
    <mergeCell ref="C17:D17"/>
    <mergeCell ref="B18:D18"/>
    <mergeCell ref="A30:A34"/>
    <mergeCell ref="C30:D30"/>
    <mergeCell ref="A25:A29"/>
    <mergeCell ref="B29:D29"/>
    <mergeCell ref="C33:D33"/>
    <mergeCell ref="C22:D22"/>
    <mergeCell ref="C28:D28"/>
    <mergeCell ref="C26:D26"/>
    <mergeCell ref="C25:D25"/>
    <mergeCell ref="C27:D27"/>
    <mergeCell ref="C41:D41"/>
    <mergeCell ref="C42:D42"/>
    <mergeCell ref="C39:D39"/>
    <mergeCell ref="C40:D40"/>
    <mergeCell ref="C37:D37"/>
    <mergeCell ref="C38:D38"/>
    <mergeCell ref="C31:D31"/>
    <mergeCell ref="C35:D35"/>
    <mergeCell ref="C32:D32"/>
    <mergeCell ref="C36:D36"/>
    <mergeCell ref="B34:D34"/>
    <mergeCell ref="C48:D48"/>
    <mergeCell ref="A47:A52"/>
    <mergeCell ref="C47:D47"/>
    <mergeCell ref="C49:D49"/>
    <mergeCell ref="C51:D51"/>
    <mergeCell ref="B52:D52"/>
    <mergeCell ref="C45:D45"/>
    <mergeCell ref="B46:D46"/>
    <mergeCell ref="C43:D43"/>
    <mergeCell ref="C44:D44"/>
    <mergeCell ref="B59:D59"/>
    <mergeCell ref="C54:D54"/>
    <mergeCell ref="A53:A59"/>
    <mergeCell ref="C53:D53"/>
    <mergeCell ref="C55:D55"/>
    <mergeCell ref="C57:D57"/>
    <mergeCell ref="C58:D58"/>
    <mergeCell ref="C56:D56"/>
    <mergeCell ref="C50:D50"/>
    <mergeCell ref="B65:D65"/>
    <mergeCell ref="A64:A65"/>
    <mergeCell ref="C64:D64"/>
    <mergeCell ref="B63:D63"/>
    <mergeCell ref="A62:A63"/>
    <mergeCell ref="C62:D62"/>
    <mergeCell ref="A60:A61"/>
    <mergeCell ref="C60:D60"/>
    <mergeCell ref="B61:D61"/>
    <mergeCell ref="B72:D72"/>
    <mergeCell ref="A73:D73"/>
    <mergeCell ref="C71:D71"/>
    <mergeCell ref="A66:A72"/>
    <mergeCell ref="C70:D70"/>
    <mergeCell ref="C69:D69"/>
    <mergeCell ref="C67:D67"/>
    <mergeCell ref="C66:D66"/>
    <mergeCell ref="C68:D68"/>
  </mergeCells>
  <pageMargins left="0.23622047244094491" right="0.23622047244094491" top="0.27559055118110237" bottom="0.43307086614173229" header="0.31496062992125984" footer="0.31496062992125984"/>
  <pageSetup paperSize="5" orientation="landscape" horizontalDpi="300" verticalDpi="3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>
  <dimension ref="A1:Q24"/>
  <sheetViews>
    <sheetView showGridLines="0" workbookViewId="0">
      <pane ySplit="1" topLeftCell="A2" activePane="bottomLeft" state="frozen"/>
      <selection pane="bottomLeft" activeCell="M29" sqref="M29"/>
    </sheetView>
  </sheetViews>
  <sheetFormatPr defaultRowHeight="14.25"/>
  <cols>
    <col min="1" max="1" width="1.375" style="54" customWidth="1"/>
    <col min="2" max="2" width="16.25" style="54" customWidth="1"/>
    <col min="3" max="3" width="2.625" style="54" customWidth="1"/>
    <col min="4" max="4" width="6.875" style="54" customWidth="1"/>
    <col min="5" max="5" width="8.875" style="54" customWidth="1"/>
    <col min="6" max="6" width="11.25" style="54" customWidth="1"/>
    <col min="7" max="7" width="1" style="54" customWidth="1"/>
    <col min="8" max="8" width="12.25" style="54" customWidth="1"/>
    <col min="9" max="9" width="0.25" style="54" customWidth="1"/>
    <col min="10" max="10" width="11.125" style="54" customWidth="1"/>
    <col min="11" max="11" width="3.125" style="54" customWidth="1"/>
    <col min="12" max="13" width="14.25" style="54" customWidth="1"/>
    <col min="14" max="14" width="4.25" style="54" customWidth="1"/>
    <col min="15" max="15" width="22" style="54" customWidth="1"/>
    <col min="16" max="16" width="13.75" style="54" customWidth="1"/>
    <col min="17" max="17" width="0.125" style="54" customWidth="1"/>
    <col min="18" max="16384" width="9" style="54"/>
  </cols>
  <sheetData>
    <row r="1" spans="1:17">
      <c r="A1" s="272" t="s">
        <v>387</v>
      </c>
      <c r="B1" s="154"/>
      <c r="C1" s="154"/>
      <c r="D1" s="154"/>
      <c r="E1" s="154"/>
      <c r="F1" s="154"/>
      <c r="P1" s="55" t="s">
        <v>310</v>
      </c>
    </row>
    <row r="2" spans="1:17" ht="16.899999999999999" customHeight="1">
      <c r="A2" s="273" t="s">
        <v>388</v>
      </c>
      <c r="B2" s="274"/>
      <c r="C2" s="274"/>
      <c r="D2" s="274"/>
      <c r="E2" s="274"/>
      <c r="F2" s="274"/>
      <c r="G2" s="274"/>
      <c r="H2" s="274"/>
      <c r="I2" s="274"/>
      <c r="J2" s="274"/>
      <c r="K2" s="274"/>
      <c r="L2" s="274"/>
      <c r="M2" s="274"/>
      <c r="N2" s="274"/>
      <c r="O2" s="274"/>
      <c r="P2" s="274"/>
      <c r="Q2" s="274"/>
    </row>
    <row r="3" spans="1:17" ht="16.899999999999999" customHeight="1">
      <c r="A3" s="275" t="s">
        <v>389</v>
      </c>
      <c r="B3" s="274"/>
      <c r="C3" s="274"/>
      <c r="D3" s="274"/>
      <c r="E3" s="274"/>
      <c r="F3" s="274"/>
      <c r="G3" s="274"/>
      <c r="H3" s="274"/>
      <c r="I3" s="274"/>
      <c r="J3" s="274"/>
      <c r="K3" s="274"/>
      <c r="L3" s="274"/>
      <c r="M3" s="274"/>
      <c r="N3" s="274"/>
      <c r="O3" s="274"/>
      <c r="P3" s="274"/>
      <c r="Q3" s="274"/>
    </row>
    <row r="4" spans="1:17" ht="18" customHeight="1">
      <c r="A4" s="275" t="s">
        <v>390</v>
      </c>
      <c r="B4" s="274"/>
      <c r="C4" s="274"/>
      <c r="D4" s="274"/>
      <c r="E4" s="274"/>
      <c r="F4" s="274"/>
      <c r="G4" s="274"/>
      <c r="H4" s="274"/>
      <c r="I4" s="274"/>
      <c r="J4" s="274"/>
      <c r="K4" s="274"/>
      <c r="L4" s="274"/>
      <c r="M4" s="274"/>
      <c r="N4" s="274"/>
      <c r="O4" s="274"/>
      <c r="P4" s="274"/>
      <c r="Q4" s="274"/>
    </row>
    <row r="5" spans="1:17" ht="18" customHeight="1">
      <c r="A5" s="275" t="s">
        <v>391</v>
      </c>
      <c r="B5" s="274"/>
      <c r="C5" s="274"/>
      <c r="D5" s="274"/>
      <c r="E5" s="274"/>
      <c r="F5" s="274"/>
      <c r="G5" s="274"/>
      <c r="H5" s="274"/>
      <c r="I5" s="274"/>
      <c r="J5" s="274"/>
      <c r="K5" s="274"/>
      <c r="L5" s="274"/>
      <c r="M5" s="274"/>
      <c r="N5" s="274"/>
      <c r="O5" s="274"/>
      <c r="P5" s="274"/>
      <c r="Q5" s="274"/>
    </row>
    <row r="6" spans="1:17" ht="8.25" customHeight="1"/>
    <row r="7" spans="1:17">
      <c r="B7" s="84"/>
      <c r="C7" s="85"/>
      <c r="D7" s="85"/>
      <c r="E7" s="85"/>
      <c r="F7" s="85"/>
      <c r="G7" s="85"/>
      <c r="H7" s="277" t="s">
        <v>306</v>
      </c>
      <c r="I7" s="86"/>
      <c r="J7" s="267" t="s">
        <v>191</v>
      </c>
      <c r="K7" s="255"/>
      <c r="L7" s="267" t="s">
        <v>214</v>
      </c>
      <c r="M7" s="267" t="s">
        <v>27</v>
      </c>
    </row>
    <row r="8" spans="1:17">
      <c r="B8" s="270" t="s">
        <v>305</v>
      </c>
      <c r="C8" s="222"/>
      <c r="D8" s="76"/>
      <c r="E8" s="76"/>
      <c r="F8" s="76"/>
      <c r="G8" s="76"/>
      <c r="H8" s="222"/>
      <c r="I8" s="87"/>
      <c r="J8" s="276"/>
      <c r="K8" s="257"/>
      <c r="L8" s="269"/>
      <c r="M8" s="268"/>
    </row>
    <row r="9" spans="1:17">
      <c r="B9" s="271"/>
      <c r="C9" s="222"/>
      <c r="D9" s="76"/>
      <c r="E9" s="76"/>
      <c r="F9" s="76"/>
      <c r="G9" s="76"/>
      <c r="H9" s="222"/>
      <c r="I9" s="87"/>
      <c r="J9" s="267" t="s">
        <v>197</v>
      </c>
      <c r="K9" s="255"/>
      <c r="L9" s="267" t="s">
        <v>228</v>
      </c>
      <c r="M9" s="268"/>
    </row>
    <row r="10" spans="1:17">
      <c r="B10" s="271"/>
      <c r="C10" s="222"/>
      <c r="D10" s="76"/>
      <c r="E10" s="76"/>
      <c r="F10" s="76"/>
      <c r="G10" s="76"/>
      <c r="H10" s="76"/>
      <c r="I10" s="87"/>
      <c r="J10" s="271"/>
      <c r="K10" s="266"/>
      <c r="L10" s="268"/>
      <c r="M10" s="268"/>
    </row>
    <row r="11" spans="1:17">
      <c r="B11" s="88"/>
      <c r="C11" s="89"/>
      <c r="D11" s="89"/>
      <c r="E11" s="89"/>
      <c r="F11" s="89"/>
      <c r="G11" s="89"/>
      <c r="H11" s="89"/>
      <c r="I11" s="90"/>
      <c r="J11" s="276"/>
      <c r="K11" s="257"/>
      <c r="L11" s="269"/>
      <c r="M11" s="269"/>
    </row>
    <row r="12" spans="1:17">
      <c r="B12" s="252" t="s">
        <v>51</v>
      </c>
      <c r="C12" s="254" t="s">
        <v>373</v>
      </c>
      <c r="D12" s="255"/>
      <c r="E12" s="258" t="s">
        <v>244</v>
      </c>
      <c r="F12" s="259"/>
      <c r="G12" s="260" t="s">
        <v>374</v>
      </c>
      <c r="H12" s="261"/>
      <c r="I12" s="259"/>
      <c r="J12" s="262" t="s">
        <v>392</v>
      </c>
      <c r="K12" s="259"/>
      <c r="L12" s="91" t="s">
        <v>9</v>
      </c>
      <c r="M12" s="92" t="s">
        <v>392</v>
      </c>
    </row>
    <row r="13" spans="1:17">
      <c r="B13" s="253"/>
      <c r="C13" s="256"/>
      <c r="D13" s="257"/>
      <c r="E13" s="263" t="s">
        <v>393</v>
      </c>
      <c r="F13" s="261"/>
      <c r="G13" s="261"/>
      <c r="H13" s="261"/>
      <c r="I13" s="259"/>
      <c r="J13" s="264" t="s">
        <v>392</v>
      </c>
      <c r="K13" s="259"/>
      <c r="L13" s="92" t="s">
        <v>9</v>
      </c>
      <c r="M13" s="92" t="s">
        <v>392</v>
      </c>
    </row>
    <row r="14" spans="1:17">
      <c r="B14" s="252" t="s">
        <v>53</v>
      </c>
      <c r="C14" s="254" t="s">
        <v>375</v>
      </c>
      <c r="D14" s="255"/>
      <c r="E14" s="258" t="s">
        <v>252</v>
      </c>
      <c r="F14" s="259"/>
      <c r="G14" s="260" t="s">
        <v>376</v>
      </c>
      <c r="H14" s="261"/>
      <c r="I14" s="259"/>
      <c r="J14" s="262" t="s">
        <v>64</v>
      </c>
      <c r="K14" s="259"/>
      <c r="L14" s="91" t="s">
        <v>9</v>
      </c>
      <c r="M14" s="92" t="s">
        <v>64</v>
      </c>
    </row>
    <row r="15" spans="1:17">
      <c r="B15" s="253"/>
      <c r="C15" s="256"/>
      <c r="D15" s="257"/>
      <c r="E15" s="263" t="s">
        <v>394</v>
      </c>
      <c r="F15" s="261"/>
      <c r="G15" s="261"/>
      <c r="H15" s="261"/>
      <c r="I15" s="259"/>
      <c r="J15" s="264" t="s">
        <v>64</v>
      </c>
      <c r="K15" s="259"/>
      <c r="L15" s="92" t="s">
        <v>9</v>
      </c>
      <c r="M15" s="92" t="s">
        <v>64</v>
      </c>
    </row>
    <row r="16" spans="1:17">
      <c r="B16" s="252" t="s">
        <v>55</v>
      </c>
      <c r="C16" s="254" t="s">
        <v>377</v>
      </c>
      <c r="D16" s="255"/>
      <c r="E16" s="258" t="s">
        <v>201</v>
      </c>
      <c r="F16" s="259"/>
      <c r="G16" s="260" t="s">
        <v>380</v>
      </c>
      <c r="H16" s="261"/>
      <c r="I16" s="259"/>
      <c r="J16" s="262" t="s">
        <v>395</v>
      </c>
      <c r="K16" s="259"/>
      <c r="L16" s="91" t="s">
        <v>9</v>
      </c>
      <c r="M16" s="92" t="s">
        <v>395</v>
      </c>
    </row>
    <row r="17" spans="2:13">
      <c r="B17" s="265"/>
      <c r="C17" s="154"/>
      <c r="D17" s="266"/>
      <c r="E17" s="258" t="s">
        <v>200</v>
      </c>
      <c r="F17" s="259"/>
      <c r="G17" s="260" t="s">
        <v>379</v>
      </c>
      <c r="H17" s="261"/>
      <c r="I17" s="259"/>
      <c r="J17" s="262" t="s">
        <v>9</v>
      </c>
      <c r="K17" s="259"/>
      <c r="L17" s="91" t="s">
        <v>396</v>
      </c>
      <c r="M17" s="92" t="s">
        <v>396</v>
      </c>
    </row>
    <row r="18" spans="2:13">
      <c r="B18" s="265"/>
      <c r="C18" s="154"/>
      <c r="D18" s="266"/>
      <c r="E18" s="258" t="s">
        <v>199</v>
      </c>
      <c r="F18" s="259"/>
      <c r="G18" s="260" t="s">
        <v>378</v>
      </c>
      <c r="H18" s="261"/>
      <c r="I18" s="259"/>
      <c r="J18" s="262" t="s">
        <v>397</v>
      </c>
      <c r="K18" s="259"/>
      <c r="L18" s="91" t="s">
        <v>9</v>
      </c>
      <c r="M18" s="92" t="s">
        <v>397</v>
      </c>
    </row>
    <row r="19" spans="2:13">
      <c r="B19" s="253"/>
      <c r="C19" s="256"/>
      <c r="D19" s="257"/>
      <c r="E19" s="263" t="s">
        <v>398</v>
      </c>
      <c r="F19" s="261"/>
      <c r="G19" s="261"/>
      <c r="H19" s="261"/>
      <c r="I19" s="259"/>
      <c r="J19" s="264" t="s">
        <v>399</v>
      </c>
      <c r="K19" s="259"/>
      <c r="L19" s="92" t="s">
        <v>396</v>
      </c>
      <c r="M19" s="92" t="s">
        <v>13</v>
      </c>
    </row>
    <row r="20" spans="2:13">
      <c r="B20" s="252" t="s">
        <v>60</v>
      </c>
      <c r="C20" s="254" t="s">
        <v>381</v>
      </c>
      <c r="D20" s="255"/>
      <c r="E20" s="258" t="s">
        <v>266</v>
      </c>
      <c r="F20" s="259"/>
      <c r="G20" s="260" t="s">
        <v>382</v>
      </c>
      <c r="H20" s="261"/>
      <c r="I20" s="259"/>
      <c r="J20" s="262" t="s">
        <v>396</v>
      </c>
      <c r="K20" s="259"/>
      <c r="L20" s="91" t="s">
        <v>9</v>
      </c>
      <c r="M20" s="92" t="s">
        <v>396</v>
      </c>
    </row>
    <row r="21" spans="2:13">
      <c r="B21" s="253"/>
      <c r="C21" s="256"/>
      <c r="D21" s="257"/>
      <c r="E21" s="263" t="s">
        <v>400</v>
      </c>
      <c r="F21" s="261"/>
      <c r="G21" s="261"/>
      <c r="H21" s="261"/>
      <c r="I21" s="259"/>
      <c r="J21" s="264" t="s">
        <v>396</v>
      </c>
      <c r="K21" s="259"/>
      <c r="L21" s="92" t="s">
        <v>9</v>
      </c>
      <c r="M21" s="92" t="s">
        <v>396</v>
      </c>
    </row>
    <row r="22" spans="2:13">
      <c r="B22" s="252" t="s">
        <v>66</v>
      </c>
      <c r="C22" s="254" t="s">
        <v>383</v>
      </c>
      <c r="D22" s="255"/>
      <c r="E22" s="258" t="s">
        <v>268</v>
      </c>
      <c r="F22" s="259"/>
      <c r="G22" s="260" t="s">
        <v>384</v>
      </c>
      <c r="H22" s="261"/>
      <c r="I22" s="259"/>
      <c r="J22" s="262" t="s">
        <v>9</v>
      </c>
      <c r="K22" s="259"/>
      <c r="L22" s="91" t="s">
        <v>399</v>
      </c>
      <c r="M22" s="92" t="s">
        <v>399</v>
      </c>
    </row>
    <row r="23" spans="2:13">
      <c r="B23" s="253"/>
      <c r="C23" s="256"/>
      <c r="D23" s="257"/>
      <c r="E23" s="263" t="s">
        <v>401</v>
      </c>
      <c r="F23" s="261"/>
      <c r="G23" s="261"/>
      <c r="H23" s="261"/>
      <c r="I23" s="259"/>
      <c r="J23" s="264" t="s">
        <v>9</v>
      </c>
      <c r="K23" s="259"/>
      <c r="L23" s="92" t="s">
        <v>399</v>
      </c>
      <c r="M23" s="92" t="s">
        <v>399</v>
      </c>
    </row>
    <row r="24" spans="2:13" ht="0" hidden="1" customHeight="1"/>
  </sheetData>
  <mergeCells count="53">
    <mergeCell ref="M7:M11"/>
    <mergeCell ref="B8:C10"/>
    <mergeCell ref="A1:F1"/>
    <mergeCell ref="A2:Q2"/>
    <mergeCell ref="A3:Q3"/>
    <mergeCell ref="A4:Q4"/>
    <mergeCell ref="A5:Q5"/>
    <mergeCell ref="J9:K11"/>
    <mergeCell ref="L9:L11"/>
    <mergeCell ref="H7:H9"/>
    <mergeCell ref="J7:K8"/>
    <mergeCell ref="L7:L8"/>
    <mergeCell ref="B12:B13"/>
    <mergeCell ref="C12:D13"/>
    <mergeCell ref="E12:F12"/>
    <mergeCell ref="G12:I12"/>
    <mergeCell ref="J12:K12"/>
    <mergeCell ref="E13:I13"/>
    <mergeCell ref="J13:K13"/>
    <mergeCell ref="J17:K17"/>
    <mergeCell ref="E18:F18"/>
    <mergeCell ref="G18:I18"/>
    <mergeCell ref="B14:B15"/>
    <mergeCell ref="C14:D15"/>
    <mergeCell ref="E14:F14"/>
    <mergeCell ref="G14:I14"/>
    <mergeCell ref="J14:K14"/>
    <mergeCell ref="E15:I15"/>
    <mergeCell ref="J15:K15"/>
    <mergeCell ref="J18:K18"/>
    <mergeCell ref="E19:I19"/>
    <mergeCell ref="J19:K19"/>
    <mergeCell ref="B20:B21"/>
    <mergeCell ref="C20:D21"/>
    <mergeCell ref="E20:F20"/>
    <mergeCell ref="G20:I20"/>
    <mergeCell ref="J20:K20"/>
    <mergeCell ref="E21:I21"/>
    <mergeCell ref="J21:K21"/>
    <mergeCell ref="B16:B19"/>
    <mergeCell ref="C16:D19"/>
    <mergeCell ref="E16:F16"/>
    <mergeCell ref="G16:I16"/>
    <mergeCell ref="J16:K16"/>
    <mergeCell ref="E17:F17"/>
    <mergeCell ref="G17:I17"/>
    <mergeCell ref="B22:B23"/>
    <mergeCell ref="C22:D23"/>
    <mergeCell ref="E22:F22"/>
    <mergeCell ref="G22:I22"/>
    <mergeCell ref="J22:K22"/>
    <mergeCell ref="E23:I23"/>
    <mergeCell ref="J23:K23"/>
  </mergeCells>
  <pageMargins left="0.47244094488188998" right="0.47244094488188998" top="0.47244094488188998" bottom="0.47244094488188998" header="0.47244094488188998" footer="0.47244094488188998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แผ่นงาน</vt:lpstr>
      </vt:variant>
      <vt:variant>
        <vt:i4>9</vt:i4>
      </vt:variant>
      <vt:variant>
        <vt:lpstr>ช่วงที่มีชื่อ</vt:lpstr>
      </vt:variant>
      <vt:variant>
        <vt:i4>4</vt:i4>
      </vt:variant>
    </vt:vector>
  </HeadingPairs>
  <TitlesOfParts>
    <vt:vector size="13" baseType="lpstr">
      <vt:lpstr>รายงานรับ-จ่าย</vt:lpstr>
      <vt:lpstr>งบทดลอง</vt:lpstr>
      <vt:lpstr>หมายเหตุ 1</vt:lpstr>
      <vt:lpstr>หมายเหตุ 2</vt:lpstr>
      <vt:lpstr>กระดาษทำการ-รายรับ</vt:lpstr>
      <vt:lpstr>กระดาษทำการเงินสะสม</vt:lpstr>
      <vt:lpstr>กระดาษทำการงปม.คงเหลือ</vt:lpstr>
      <vt:lpstr>กระดาษทำการโอนงปม.</vt:lpstr>
      <vt:lpstr>Sheet1</vt:lpstr>
      <vt:lpstr>กระดาษทำการงปม.คงเหลือ!Print_Titles</vt:lpstr>
      <vt:lpstr>กระดาษทำการเงินสะสม!Print_Titles</vt:lpstr>
      <vt:lpstr>'กระดาษทำการ-รายรับ'!Print_Titles</vt:lpstr>
      <vt:lpstr>กระดาษทำการโอนงปม.!Print_Titles</vt:lpstr>
    </vt:vector>
  </TitlesOfParts>
  <LinksUpToDate>false</LinksUpToDate>
  <CharactersWithSpaces>0</CharactersWithSpaces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SCC</cp:lastModifiedBy>
  <cp:lastPrinted>2017-06-02T04:04:42Z</cp:lastPrinted>
  <dcterms:modified xsi:type="dcterms:W3CDTF">2017-06-02T04:04:45Z</dcterms:modified>
</cp:coreProperties>
</file>