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 activeTab="5"/>
  </bookViews>
  <sheets>
    <sheet name="งบรับ-จ่าย" sheetId="1" r:id="rId1"/>
    <sheet name="งบทดลอง" sheetId="5" r:id="rId2"/>
    <sheet name="หมายเหตุ 1" sheetId="2" r:id="rId3"/>
    <sheet name="กระดาษทำการเงินสะสม" sheetId="6" r:id="rId4"/>
    <sheet name="กระดาษทำการจ่ายจากรายรับ" sheetId="7" r:id="rId5"/>
    <sheet name="กระดาษทำการ งปม.คงเหลือ" sheetId="9" r:id="rId6"/>
    <sheet name="Sheet1" sheetId="8" r:id="rId7"/>
  </sheets>
  <definedNames>
    <definedName name="_xlnm.Print_Titles" localSheetId="5">'กระดาษทำการ งปม.คงเหลือ'!$2:$3</definedName>
    <definedName name="_xlnm.Print_Titles" localSheetId="3">กระดาษทำการเงินสะสม!$1:$2</definedName>
    <definedName name="_xlnm.Print_Titles" localSheetId="4">กระดาษทำการจ่ายจากรายรับ!$9:$12</definedName>
    <definedName name="_xlnm.Print_Titles" localSheetId="1">งบทดลอง!$1:$11</definedName>
  </definedNames>
  <calcPr calcId="124519"/>
</workbook>
</file>

<file path=xl/calcChain.xml><?xml version="1.0" encoding="utf-8"?>
<calcChain xmlns="http://schemas.openxmlformats.org/spreadsheetml/2006/main">
  <c r="J74" i="9"/>
  <c r="R72"/>
  <c r="R71"/>
  <c r="R70"/>
  <c r="R69"/>
  <c r="R68"/>
  <c r="R67"/>
  <c r="R65"/>
  <c r="R63"/>
  <c r="R61"/>
  <c r="R59"/>
  <c r="R58"/>
  <c r="R57"/>
  <c r="R56"/>
  <c r="R55"/>
  <c r="R54"/>
  <c r="R52"/>
  <c r="R51"/>
  <c r="R50"/>
  <c r="R49"/>
  <c r="R48"/>
  <c r="R46"/>
  <c r="R45"/>
  <c r="R44"/>
  <c r="R43"/>
  <c r="R42"/>
  <c r="R41"/>
  <c r="R40"/>
  <c r="R39"/>
  <c r="R38"/>
  <c r="R37"/>
  <c r="R36"/>
  <c r="R34"/>
  <c r="R33"/>
  <c r="R32"/>
  <c r="R31"/>
  <c r="R29"/>
  <c r="R28"/>
  <c r="R27"/>
  <c r="R26"/>
  <c r="R24"/>
  <c r="R23"/>
  <c r="R22"/>
  <c r="R21"/>
  <c r="R20"/>
  <c r="R18"/>
  <c r="R17"/>
  <c r="R16"/>
  <c r="R15"/>
  <c r="R14"/>
  <c r="R30"/>
  <c r="S77"/>
  <c r="Q74"/>
  <c r="P74"/>
  <c r="N74"/>
  <c r="M74"/>
  <c r="L74"/>
  <c r="K74"/>
  <c r="I74"/>
  <c r="H74"/>
  <c r="F74"/>
  <c r="E74"/>
  <c r="D74"/>
  <c r="S73"/>
  <c r="R73"/>
  <c r="Q73"/>
  <c r="P73"/>
  <c r="O73"/>
  <c r="N73"/>
  <c r="M73"/>
  <c r="L73"/>
  <c r="K73"/>
  <c r="J73"/>
  <c r="I73"/>
  <c r="H73"/>
  <c r="G73"/>
  <c r="F73"/>
  <c r="E73"/>
  <c r="D73"/>
  <c r="C73"/>
  <c r="S66"/>
  <c r="R66"/>
  <c r="Q66"/>
  <c r="P66"/>
  <c r="O66"/>
  <c r="N66"/>
  <c r="M66"/>
  <c r="L66"/>
  <c r="K66"/>
  <c r="J66"/>
  <c r="I66"/>
  <c r="H66"/>
  <c r="G66"/>
  <c r="F66"/>
  <c r="E66"/>
  <c r="D66"/>
  <c r="C66"/>
  <c r="S64"/>
  <c r="R64"/>
  <c r="Q64"/>
  <c r="P64"/>
  <c r="O64"/>
  <c r="N64"/>
  <c r="M64"/>
  <c r="L64"/>
  <c r="K64"/>
  <c r="J64"/>
  <c r="I64"/>
  <c r="H64"/>
  <c r="G64"/>
  <c r="F64"/>
  <c r="E64"/>
  <c r="D64"/>
  <c r="C64"/>
  <c r="S62"/>
  <c r="R62"/>
  <c r="Q62"/>
  <c r="P62"/>
  <c r="O62"/>
  <c r="N62"/>
  <c r="M62"/>
  <c r="L62"/>
  <c r="K62"/>
  <c r="J62"/>
  <c r="I62"/>
  <c r="H62"/>
  <c r="G62"/>
  <c r="F62"/>
  <c r="E62"/>
  <c r="D62"/>
  <c r="C62"/>
  <c r="S60"/>
  <c r="R60"/>
  <c r="Q60"/>
  <c r="P60"/>
  <c r="O60"/>
  <c r="N60"/>
  <c r="M60"/>
  <c r="L60"/>
  <c r="K60"/>
  <c r="J60"/>
  <c r="I60"/>
  <c r="H60"/>
  <c r="G60"/>
  <c r="F60"/>
  <c r="E60"/>
  <c r="D60"/>
  <c r="C60"/>
  <c r="R53"/>
  <c r="Q53"/>
  <c r="P53"/>
  <c r="O53"/>
  <c r="N53"/>
  <c r="M53"/>
  <c r="L53"/>
  <c r="K53"/>
  <c r="J53"/>
  <c r="I53"/>
  <c r="H53"/>
  <c r="G53"/>
  <c r="F53"/>
  <c r="E53"/>
  <c r="D53"/>
  <c r="C53"/>
  <c r="S53" s="1"/>
  <c r="R47"/>
  <c r="Q47"/>
  <c r="P47"/>
  <c r="O47"/>
  <c r="N47"/>
  <c r="M47"/>
  <c r="L47"/>
  <c r="K47"/>
  <c r="J47"/>
  <c r="I47"/>
  <c r="H47"/>
  <c r="G47"/>
  <c r="G74" s="1"/>
  <c r="F47"/>
  <c r="E47"/>
  <c r="D47"/>
  <c r="C47"/>
  <c r="R35"/>
  <c r="Q35"/>
  <c r="P35"/>
  <c r="O35"/>
  <c r="O74" s="1"/>
  <c r="N35"/>
  <c r="M35"/>
  <c r="L35"/>
  <c r="K35"/>
  <c r="J35"/>
  <c r="I35"/>
  <c r="H35"/>
  <c r="G35"/>
  <c r="F35"/>
  <c r="E35"/>
  <c r="D35"/>
  <c r="C35"/>
  <c r="Q30"/>
  <c r="P30"/>
  <c r="O30"/>
  <c r="N30"/>
  <c r="M30"/>
  <c r="L30"/>
  <c r="K30"/>
  <c r="J30"/>
  <c r="I30"/>
  <c r="H30"/>
  <c r="G30"/>
  <c r="F30"/>
  <c r="E30"/>
  <c r="D30"/>
  <c r="C30"/>
  <c r="S30" s="1"/>
  <c r="S25"/>
  <c r="R25"/>
  <c r="R75" s="1"/>
  <c r="Q25"/>
  <c r="P25"/>
  <c r="O25"/>
  <c r="N25"/>
  <c r="M25"/>
  <c r="L25"/>
  <c r="K25"/>
  <c r="J25"/>
  <c r="I25"/>
  <c r="H25"/>
  <c r="G25"/>
  <c r="F25"/>
  <c r="E25"/>
  <c r="D25"/>
  <c r="C25"/>
  <c r="S19"/>
  <c r="R19"/>
  <c r="Q19"/>
  <c r="P19"/>
  <c r="O19"/>
  <c r="N19"/>
  <c r="M19"/>
  <c r="L19"/>
  <c r="K19"/>
  <c r="J19"/>
  <c r="I19"/>
  <c r="H19"/>
  <c r="G19"/>
  <c r="F19"/>
  <c r="E19"/>
  <c r="D19"/>
  <c r="C19"/>
  <c r="R74" l="1"/>
  <c r="S47"/>
  <c r="S35"/>
  <c r="C74"/>
  <c r="S74" s="1"/>
  <c r="N72" i="7"/>
  <c r="M72"/>
  <c r="L72"/>
  <c r="K72"/>
  <c r="J72"/>
  <c r="I72"/>
  <c r="H72"/>
  <c r="G72"/>
  <c r="F72"/>
  <c r="P72" s="1"/>
  <c r="P70"/>
  <c r="P66"/>
  <c r="P62"/>
  <c r="P55"/>
  <c r="P47"/>
  <c r="P41"/>
  <c r="P35"/>
  <c r="P28"/>
  <c r="P21"/>
  <c r="O69"/>
  <c r="N69"/>
  <c r="M69"/>
  <c r="L69"/>
  <c r="K69"/>
  <c r="J69"/>
  <c r="I69"/>
  <c r="H69"/>
  <c r="G69"/>
  <c r="F69"/>
  <c r="P69" s="1"/>
  <c r="O65"/>
  <c r="N65"/>
  <c r="M65"/>
  <c r="L65"/>
  <c r="K65"/>
  <c r="J65"/>
  <c r="I65"/>
  <c r="H65"/>
  <c r="G65"/>
  <c r="F65"/>
  <c r="P65" s="1"/>
  <c r="O61" l="1"/>
  <c r="N61"/>
  <c r="M61"/>
  <c r="L61"/>
  <c r="K61"/>
  <c r="J61"/>
  <c r="I61"/>
  <c r="H61"/>
  <c r="G61"/>
  <c r="F61"/>
  <c r="P61" s="1"/>
  <c r="O54"/>
  <c r="N54"/>
  <c r="M54"/>
  <c r="L54"/>
  <c r="K54"/>
  <c r="J54"/>
  <c r="I54"/>
  <c r="H54"/>
  <c r="G54"/>
  <c r="F54"/>
  <c r="P54" s="1"/>
  <c r="O46"/>
  <c r="N46"/>
  <c r="M46"/>
  <c r="L46"/>
  <c r="K46"/>
  <c r="J46"/>
  <c r="I46"/>
  <c r="H46"/>
  <c r="G46"/>
  <c r="F46"/>
  <c r="P46" s="1"/>
  <c r="O40"/>
  <c r="N40"/>
  <c r="M40"/>
  <c r="L40"/>
  <c r="K40"/>
  <c r="J40"/>
  <c r="I40"/>
  <c r="H40"/>
  <c r="G40"/>
  <c r="F40"/>
  <c r="P40" s="1"/>
  <c r="O34"/>
  <c r="N34"/>
  <c r="M34"/>
  <c r="L34"/>
  <c r="K34"/>
  <c r="J34"/>
  <c r="I34"/>
  <c r="H34"/>
  <c r="G34"/>
  <c r="F34"/>
  <c r="P34" s="1"/>
  <c r="O27"/>
  <c r="N27"/>
  <c r="M27"/>
  <c r="M71" s="1"/>
  <c r="L27"/>
  <c r="L71" s="1"/>
  <c r="K27"/>
  <c r="K71" s="1"/>
  <c r="J27"/>
  <c r="J71" s="1"/>
  <c r="I27"/>
  <c r="I71" s="1"/>
  <c r="H27"/>
  <c r="H71" s="1"/>
  <c r="G27"/>
  <c r="G71" s="1"/>
  <c r="O21"/>
  <c r="O72" s="1"/>
  <c r="O20"/>
  <c r="O71" s="1"/>
  <c r="N20"/>
  <c r="F27"/>
  <c r="F71" l="1"/>
  <c r="P27"/>
  <c r="N71"/>
  <c r="P20"/>
  <c r="P71" l="1"/>
  <c r="E13" i="2"/>
  <c r="F27"/>
  <c r="E27"/>
  <c r="D27"/>
  <c r="F78"/>
  <c r="E78"/>
  <c r="D78"/>
  <c r="F53"/>
  <c r="E53"/>
  <c r="D53"/>
  <c r="F37"/>
  <c r="E37"/>
  <c r="D37"/>
  <c r="F34"/>
  <c r="E34"/>
  <c r="D34"/>
  <c r="F30"/>
  <c r="E30"/>
  <c r="D30"/>
  <c r="F23"/>
  <c r="E23"/>
  <c r="D23"/>
  <c r="F13"/>
  <c r="F79" s="1"/>
  <c r="E79"/>
  <c r="D13"/>
  <c r="D79" s="1"/>
</calcChain>
</file>

<file path=xl/sharedStrings.xml><?xml version="1.0" encoding="utf-8"?>
<sst xmlns="http://schemas.openxmlformats.org/spreadsheetml/2006/main" count="860" uniqueCount="452">
  <si>
    <t>องค์การบริหารส่วนตำบลฉลอง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</si>
  <si>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</si>
  <si>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</si>
  <si>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</si>
  <si>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</si>
  <si>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</si>
  <si>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</si>
  <si>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</si>
  <si>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</si>
  <si>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</si>
  <si>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</si>
  <si>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</si>
  <si>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27,357,692.27</t>
  </si>
  <si>
    <t>129,500.00</t>
  </si>
  <si>
    <t>0.00</t>
  </si>
  <si>
    <t>116,405.96</t>
  </si>
  <si>
    <t>หมวดภาษีอากร</t>
  </si>
  <si>
    <t xml:space="preserve"> 411000    </t>
  </si>
  <si>
    <t>97,991.68</t>
  </si>
  <si>
    <t>46,500.00</t>
  </si>
  <si>
    <t>45,159.20</t>
  </si>
  <si>
    <t>หมวดค่าธรรมเนียม ค่าปรับ และใบอนุญาต</t>
  </si>
  <si>
    <t xml:space="preserve"> 412000    </t>
  </si>
  <si>
    <t>4,302.00</t>
  </si>
  <si>
    <t>170,000.00</t>
  </si>
  <si>
    <t>76,521.84</t>
  </si>
  <si>
    <t>หมวดรายได้จากทรัพย์สิน</t>
  </si>
  <si>
    <t xml:space="preserve"> 413000    </t>
  </si>
  <si>
    <t>35,212.89</t>
  </si>
  <si>
    <t>81,500.00</t>
  </si>
  <si>
    <t>16,300.00</t>
  </si>
  <si>
    <t>หมวดรายได้เบ็ดเตล็ด</t>
  </si>
  <si>
    <t xml:space="preserve"> 415000    </t>
  </si>
  <si>
    <t>1,000.00</t>
  </si>
  <si>
    <t>15,572,500.00</t>
  </si>
  <si>
    <t>8,143,221.49</t>
  </si>
  <si>
    <t>หมวดภาษีจัดสรร</t>
  </si>
  <si>
    <t xml:space="preserve"> 421000    </t>
  </si>
  <si>
    <t>2,047,930.16</t>
  </si>
  <si>
    <t>24,400,000.00</t>
  </si>
  <si>
    <t>12,184,405.00</t>
  </si>
  <si>
    <t>หมวดเงินอุดหนุนทั่วไป</t>
  </si>
  <si>
    <t xml:space="preserve"> 431000    </t>
  </si>
  <si>
    <t>40,400,000.00</t>
  </si>
  <si>
    <t>20,582,013.49</t>
  </si>
  <si>
    <t>รวม</t>
  </si>
  <si>
    <t xml:space="preserve">          </t>
  </si>
  <si>
    <t>2,186,436.73</t>
  </si>
  <si>
    <t>1,182,000.00</t>
  </si>
  <si>
    <t>หมวดเงินอุดหนุนระบุวัตถุประสงค์/เฉพาะกิจ</t>
  </si>
  <si>
    <t xml:space="preserve"> 441000    </t>
  </si>
  <si>
    <t>41,582,000.00</t>
  </si>
  <si>
    <t>44,514.00</t>
  </si>
  <si>
    <t>ลูกหนี้เงินยืม</t>
  </si>
  <si>
    <t>32,970.00</t>
  </si>
  <si>
    <t>87,000.00</t>
  </si>
  <si>
    <t>ลูกหนี้เงินทุนโครงการเศรษฐกิจชุมชน</t>
  </si>
  <si>
    <t>108,824.34</t>
  </si>
  <si>
    <t>เงินรับฝากภาษีหัก ณ ที่จ่าย</t>
  </si>
  <si>
    <t>20,068.11</t>
  </si>
  <si>
    <t>1,291.54</t>
  </si>
  <si>
    <t>เงินรับฝากส่วนลดในการจัดเก็บภาษีบำรุงท้องที่ 6%</t>
  </si>
  <si>
    <t>609.22</t>
  </si>
  <si>
    <t>88,035.00</t>
  </si>
  <si>
    <t>เงินรับฝากประกันสัญญา</t>
  </si>
  <si>
    <t>4,095.00</t>
  </si>
  <si>
    <t>26,460.00</t>
  </si>
  <si>
    <t>เงินรับฝากประกันสังคม</t>
  </si>
  <si>
    <t>4,936.00</t>
  </si>
  <si>
    <t>537,877.00</t>
  </si>
  <si>
    <t>เงินรับฝากค่าใช้จ่ายอื่น</t>
  </si>
  <si>
    <t>95,553.00</t>
  </si>
  <si>
    <t>1,517.80</t>
  </si>
  <si>
    <t>เงินรับฝากเงินทุนโครงการเศรษฐกิจชุมชน</t>
  </si>
  <si>
    <t>1,162.80</t>
  </si>
  <si>
    <t>2,190.00</t>
  </si>
  <si>
    <t>เงินรับฝากอื่น ๆ</t>
  </si>
  <si>
    <t>1,670.00</t>
  </si>
  <si>
    <t>13,001.08</t>
  </si>
  <si>
    <t>เงินสะสม</t>
  </si>
  <si>
    <t xml:space="preserve"> 310000    </t>
  </si>
  <si>
    <t>910,710.76</t>
  </si>
  <si>
    <t>161,064.13</t>
  </si>
  <si>
    <t>21,492,724.25</t>
  </si>
  <si>
    <t>รวมรายรับ</t>
  </si>
  <si>
    <t>2,347,500.86</t>
  </si>
  <si>
    <t>17,745,984.00</t>
  </si>
  <si>
    <t>6,913,482.00</t>
  </si>
  <si>
    <t>งบกลาง</t>
  </si>
  <si>
    <t xml:space="preserve"> 511000    </t>
  </si>
  <si>
    <t>1,293,336.00</t>
  </si>
  <si>
    <t>2,657,520.00</t>
  </si>
  <si>
    <t>1,285,560.00</t>
  </si>
  <si>
    <t>เงินเดือน (ฝ่ายการเมือง)</t>
  </si>
  <si>
    <t xml:space="preserve"> 521000    </t>
  </si>
  <si>
    <t>214,260.00</t>
  </si>
  <si>
    <t>6,102,720.00</t>
  </si>
  <si>
    <t>2,800,224.00</t>
  </si>
  <si>
    <t>เงินเดือน (ฝ่ายประจำ)</t>
  </si>
  <si>
    <t xml:space="preserve"> 522000    </t>
  </si>
  <si>
    <t>471,725.00</t>
  </si>
  <si>
    <t>602,000.00</t>
  </si>
  <si>
    <t>97,110.00</t>
  </si>
  <si>
    <t>ค่าตอบแทน</t>
  </si>
  <si>
    <t xml:space="preserve"> 531000    </t>
  </si>
  <si>
    <t>5,700.00</t>
  </si>
  <si>
    <t>4,323,200.00</t>
  </si>
  <si>
    <t>901,947.60</t>
  </si>
  <si>
    <t>ค่าใช้สอย</t>
  </si>
  <si>
    <t xml:space="preserve"> 532000    </t>
  </si>
  <si>
    <t>310,874.00</t>
  </si>
  <si>
    <t>2,806,276.00</t>
  </si>
  <si>
    <t>877,474.55</t>
  </si>
  <si>
    <t>ค่าวัสดุ</t>
  </si>
  <si>
    <t xml:space="preserve"> 533000    </t>
  </si>
  <si>
    <t>100,234.00</t>
  </si>
  <si>
    <t>378,400.00</t>
  </si>
  <si>
    <t>134,497.08</t>
  </si>
  <si>
    <t>ค่าสาธารณูปโภค</t>
  </si>
  <si>
    <t xml:space="preserve"> 534000    </t>
  </si>
  <si>
    <t>21,072.46</t>
  </si>
  <si>
    <t>1,149,900.00</t>
  </si>
  <si>
    <t>149,506.10</t>
  </si>
  <si>
    <t>ค่าครุภัณฑ์</t>
  </si>
  <si>
    <t xml:space="preserve"> 541000    </t>
  </si>
  <si>
    <t>24,900.00</t>
  </si>
  <si>
    <t>2,626,000.00</t>
  </si>
  <si>
    <t>3,808,000.00</t>
  </si>
  <si>
    <t>ค่าที่ดินและสิ่งก่อสร้าง</t>
  </si>
  <si>
    <t xml:space="preserve"> 542000    </t>
  </si>
  <si>
    <t>25,000.00</t>
  </si>
  <si>
    <t>รายจ่ายอื่น</t>
  </si>
  <si>
    <t xml:space="preserve"> 551000    </t>
  </si>
  <si>
    <t>1,983,000.00</t>
  </si>
  <si>
    <t>852,000.00</t>
  </si>
  <si>
    <t>เงินอุดหนุน</t>
  </si>
  <si>
    <t xml:space="preserve"> 561000    </t>
  </si>
  <si>
    <t>14,011,801.33</t>
  </si>
  <si>
    <t>2,442,101.46</t>
  </si>
  <si>
    <t>4,670.00</t>
  </si>
  <si>
    <t>1,689,580.48</t>
  </si>
  <si>
    <t>รายจ่ายค้างจ่าย</t>
  </si>
  <si>
    <t>16,600.00</t>
  </si>
  <si>
    <t>ฎีกาค้างจ่าย</t>
  </si>
  <si>
    <t>131,654.10</t>
  </si>
  <si>
    <t>5,206.22</t>
  </si>
  <si>
    <t>2,580.00</t>
  </si>
  <si>
    <t>98,000.00</t>
  </si>
  <si>
    <t>เงินรับฝากประกันซอง</t>
  </si>
  <si>
    <t>229,789.70</t>
  </si>
  <si>
    <t>12,550.00</t>
  </si>
  <si>
    <t>21,524.00</t>
  </si>
  <si>
    <t>181,905.00</t>
  </si>
  <si>
    <t>เงินรับฝากเงินรอคืนจังหวัด</t>
  </si>
  <si>
    <t>137,700.00</t>
  </si>
  <si>
    <t>520.00</t>
  </si>
  <si>
    <t>8,322,696.05</t>
  </si>
  <si>
    <t>1,633,596.05</t>
  </si>
  <si>
    <t>11,277,240.33</t>
  </si>
  <si>
    <t>1,894,211.27</t>
  </si>
  <si>
    <t>25,289,041.66</t>
  </si>
  <si>
    <t>รวมรายจ่าย</t>
  </si>
  <si>
    <t>4,336,312.73</t>
  </si>
  <si>
    <t>-3,796,317.41</t>
  </si>
  <si>
    <t>รายรับสูงกว่า (ต่ำกว่า) รายจ่าย</t>
  </si>
  <si>
    <t>-1,988,811.87</t>
  </si>
  <si>
    <t>25,368,880.40</t>
  </si>
  <si>
    <t>ยอดยกไป</t>
  </si>
  <si>
    <t>หมายเหตุประกอบงบทดลอง</t>
  </si>
  <si>
    <t>หมายเหตุ 1 เงินรายรับ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</si>
  <si>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</si>
  <si>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</si>
  <si>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</si>
  <si>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</si>
  <si>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</si>
  <si>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</si>
  <si>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</si>
  <si>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</si>
  <si>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</si>
  <si>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</si>
  <si>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</si>
  <si>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</si>
  <si>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</si>
  <si>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</si>
  <si>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ค่าปรับผู้กระทำผิดกฎหมายจราจรทางบก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</si>
  <si>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</si>
  <si>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</si>
  <si>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</si>
  <si>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</si>
  <si>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</si>
  <si>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</si>
  <si>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</si>
  <si>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</si>
  <si>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</si>
  <si>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</si>
  <si>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</si>
  <si>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</si>
  <si>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</si>
  <si>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</si>
  <si>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</si>
  <si>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</si>
  <si>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</si>
  <si>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</si>
  <si>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</si>
  <si>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ค่าภาคหลวงปิโตรเลี่ยม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</si>
  <si>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</si>
  <si>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</si>
  <si>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</si>
  <si>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</si>
  <si>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</si>
  <si>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</si>
  <si>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</si>
  <si>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</si>
  <si>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</si>
  <si>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</si>
  <si>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</si>
  <si>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</si>
  <si>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</si>
  <si>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เงินอุดหนุนสำหรับส่งเสริมศักยภาพการจัดการศึกษาท้องถิ่น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</si>
  <si>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</si>
  <si>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</si>
  <si>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</si>
  <si>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 xml:space="preserve">สนุนศูนย์พัฒนาเด็กเล็ก </t>
  </si>
  <si>
    <t>เงินอุดหนุนศูนพัฒนาเด็กเล็ก (เงินเดือนสำหรับข้าราชการ</t>
  </si>
  <si>
    <t>ครูผู้ดูแลเด็ก/ค่าตอบแทนพนักงานจ้างผู้ดูแลเด็ก,เงินเพิ่ม</t>
  </si>
  <si>
    <t>ค่าครองชีพชั่วคราวพนักงานจ้างผู้ดูแลเด็ก,เงินประกันสังคม)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</si>
  <si>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</si>
  <si>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</si>
  <si>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</si>
  <si>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อุดหนุนเป็นค่าใช้จ่ายสำหรับส่งเสริมการบำบัดฟื้นฟูผู้เสพ/</t>
  </si>
  <si>
    <t>ผุ้ติดยาเสพติดและส่งเสริมการฝึกอบรมอาชีพให้แก่ผู้ผ่านการ</t>
  </si>
  <si>
    <t>บำบัด ครั้งที่ 1</t>
  </si>
  <si>
    <t>รวมรายรับทั้งสิ้น</t>
  </si>
  <si>
    <t>ค่าก่อสร้างสิ่งสาธารณูปโภค</t>
  </si>
  <si>
    <t>งบทดลอง</t>
  </si>
  <si>
    <t>ปีงบประมาณ 2560</t>
  </si>
  <si>
    <t>ณ วันที่ 31 มีนาคม 2560</t>
  </si>
  <si>
    <t>เดบิต</t>
  </si>
  <si>
    <t>เครดิต</t>
  </si>
  <si>
    <t>เงินสด</t>
  </si>
  <si>
    <t>เงินฝาก-ออมทรัพย์/เผื่อเรียก(01-315-2-31986-7)</t>
  </si>
  <si>
    <t xml:space="preserve">110201              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</si>
  <si>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</si>
  <si>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</si>
  <si>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</si>
  <si>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>รายจ่ายค้างจ่ายระหว่างดำเนินการ</t>
  </si>
  <si>
    <t>เงินรับฝากอื่นๆ หลักประกันสุขภาพแห่งชาติ</t>
  </si>
  <si>
    <t xml:space="preserve">310000              </t>
  </si>
  <si>
    <t>เงินทุนสำรองเงินสะสม</t>
  </si>
  <si>
    <t xml:space="preserve">320000              </t>
  </si>
  <si>
    <t xml:space="preserve">411001              </t>
  </si>
  <si>
    <t xml:space="preserve">411002              </t>
  </si>
  <si>
    <t xml:space="preserve">411003              </t>
  </si>
  <si>
    <t xml:space="preserve">412103              </t>
  </si>
  <si>
    <t xml:space="preserve">412128              </t>
  </si>
  <si>
    <t>ค่าธรรมเนียมอื่น ๆ</t>
  </si>
  <si>
    <t xml:space="preserve">412199              </t>
  </si>
  <si>
    <t xml:space="preserve">412202              </t>
  </si>
  <si>
    <t xml:space="preserve">412210              </t>
  </si>
  <si>
    <t xml:space="preserve">412399              </t>
  </si>
  <si>
    <t xml:space="preserve">413003              </t>
  </si>
  <si>
    <t>เงินปันผลหรือเงินรางวัลต่างๆ</t>
  </si>
  <si>
    <t xml:space="preserve">413004              </t>
  </si>
  <si>
    <t xml:space="preserve">415004              </t>
  </si>
  <si>
    <t xml:space="preserve">415999              </t>
  </si>
  <si>
    <t>ภาษีและค่าธรรมเนียมรถยนต์และล้อเลื่อน</t>
  </si>
  <si>
    <t xml:space="preserve">421001              </t>
  </si>
  <si>
    <t>ภาษีมูลค่าเพิ่มตาม พ.ร.บ. กำหนดแผนฯ</t>
  </si>
  <si>
    <t xml:space="preserve">421002              </t>
  </si>
  <si>
    <t>ภาษีมูลค่าเพิ่มตาม พ.ร.บ.จัดสรรรายได้ฯ</t>
  </si>
  <si>
    <t xml:space="preserve">421004              </t>
  </si>
  <si>
    <t xml:space="preserve">421005              </t>
  </si>
  <si>
    <t xml:space="preserve">421006              </t>
  </si>
  <si>
    <t xml:space="preserve">421007              </t>
  </si>
  <si>
    <t xml:space="preserve">421012              </t>
  </si>
  <si>
    <t>ค่าภาคหลวงปิโตรเลียม</t>
  </si>
  <si>
    <t xml:space="preserve">421013              </t>
  </si>
  <si>
    <t xml:space="preserve">421014              </t>
  </si>
  <si>
    <t>ค่าธรรมเนียมจดทะเบียนสิทธิและนิติกรรมตามประมวลกฎหมายที่ดิน</t>
  </si>
  <si>
    <t xml:space="preserve">421015              </t>
  </si>
  <si>
    <t xml:space="preserve">421017            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</si>
  <si>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</si>
  <si>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431002              </t>
  </si>
  <si>
    <t xml:space="preserve">511000              </t>
  </si>
  <si>
    <t xml:space="preserve">521000              </t>
  </si>
  <si>
    <t xml:space="preserve">522000              </t>
  </si>
  <si>
    <t xml:space="preserve">531000              </t>
  </si>
  <si>
    <t xml:space="preserve">532000              </t>
  </si>
  <si>
    <t xml:space="preserve">533000              </t>
  </si>
  <si>
    <t xml:space="preserve">534000              </t>
  </si>
  <si>
    <t xml:space="preserve">541000              </t>
  </si>
  <si>
    <t xml:space="preserve">561000              </t>
  </si>
  <si>
    <t>แผนงานการรักษาความสงบภายใน</t>
  </si>
  <si>
    <t>แผนงานเคหะและชุมชน</t>
  </si>
  <si>
    <t>00120</t>
  </si>
  <si>
    <t>00240</t>
  </si>
  <si>
    <t>งานบริหารทั่วไปเกี่ยวกับการรักษาความสงบภายใน</t>
  </si>
  <si>
    <t>งานบริหารทั่วไปเกี่ยวกับเคหะและชุมชน</t>
  </si>
  <si>
    <t>งานไฟฟ้าถนน</t>
  </si>
  <si>
    <t>แผนงาน / งาน</t>
  </si>
  <si>
    <t>00121</t>
  </si>
  <si>
    <t>00241</t>
  </si>
  <si>
    <t>00242</t>
  </si>
  <si>
    <t>รายจ่ายเพื่อให้ได้มาซึ่งบริการ</t>
  </si>
  <si>
    <t>320100</t>
  </si>
  <si>
    <t>รายจ่ายเกี่ยวเนื่องกับการปฏิบัติราชการที่ไม่เข้าลักษณะรายจ่ายหมวดอื่นๆ</t>
  </si>
  <si>
    <t>320300</t>
  </si>
  <si>
    <t>ค่าบำรุงรักษาและซ่อมแซม</t>
  </si>
  <si>
    <t>320400</t>
  </si>
  <si>
    <t>รวมเดือนนี้</t>
  </si>
  <si>
    <t>รวมตั้งแต่ต้นปี</t>
  </si>
  <si>
    <t>421000</t>
  </si>
  <si>
    <t>รวมทั้งสิ้นเดือนนี้</t>
  </si>
  <si>
    <t>รวมทั้งสิ้นตั้งแต่ต้นปี</t>
  </si>
  <si>
    <t>แผนงานบริหารงานทั่วไป</t>
  </si>
  <si>
    <t>แผนงานการศึกษา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</si>
  <si>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</si>
  <si>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</si>
  <si>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แผนงานงบกลาง</t>
  </si>
  <si>
    <t>00110</t>
  </si>
  <si>
    <t>00210</t>
  </si>
  <si>
    <t>00250</t>
  </si>
  <si>
    <t>00260</t>
  </si>
  <si>
    <t>00410</t>
  </si>
  <si>
    <t>งานบริหารทั่วไป</t>
  </si>
  <si>
    <t>งานบริหารงานคลัง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</si>
  <si>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</si>
  <si>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</si>
  <si>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งานส่งเสริมและสนับสนุนความเข้มแข็งชุมชน</t>
  </si>
  <si>
    <t>งานกีฬาและนันทนาการ</t>
  </si>
  <si>
    <t>งานศาสนาวัฒนธรรมท้องถิ่น</t>
  </si>
  <si>
    <t>00111</t>
  </si>
  <si>
    <t>00113</t>
  </si>
  <si>
    <t>00211</t>
  </si>
  <si>
    <t>00212</t>
  </si>
  <si>
    <t>00252</t>
  </si>
  <si>
    <t>00262</t>
  </si>
  <si>
    <t>00263</t>
  </si>
  <si>
    <t>00411</t>
  </si>
  <si>
    <t>เงินสมทบกองทุนประกันสังคม</t>
  </si>
  <si>
    <t>110300</t>
  </si>
  <si>
    <t>เงินงบประมาณ</t>
  </si>
  <si>
    <t>เบี้ยยังชีพผู้สูงอายุ</t>
  </si>
  <si>
    <t>110700</t>
  </si>
  <si>
    <t>เบี้ยยังชีพคนพิการ</t>
  </si>
  <si>
    <t>110800</t>
  </si>
  <si>
    <t>เบี้ยยังชีพผู้ป่วยเอดส์</t>
  </si>
  <si>
    <t>110900</t>
  </si>
  <si>
    <t>สำรองจ่าย</t>
  </si>
  <si>
    <t>111000</t>
  </si>
  <si>
    <t>รายจ่ายตามข้อผูกพัน</t>
  </si>
  <si>
    <t>111100</t>
  </si>
  <si>
    <t>เงินสมทบกองทุนบำเหน็จบำนาญข้าราชการส่วนท้องถิ่น (กบท.)</t>
  </si>
  <si>
    <t>120100</t>
  </si>
  <si>
    <t>เงินเดือนนายก/รองนายก</t>
  </si>
  <si>
    <t>210100</t>
  </si>
  <si>
    <t>เงินค่าตอบแทนประจำตำแหน่งนายก/รองนายก</t>
  </si>
  <si>
    <t>210200</t>
  </si>
  <si>
    <t>เงินค่าตอบแทนพิเศษนายก/รองนายก</t>
  </si>
  <si>
    <t>210300</t>
  </si>
  <si>
    <t>เงินค่าตอบแทนเลขานุการ/ที่ปรึกษานายกเทศมนตรี นายกองค์การบริหารส่วนตำบล</t>
  </si>
  <si>
    <t>210400</t>
  </si>
  <si>
    <t>เงินค่าตอบแทนสมาชิกสภาองค์กรปกครองส่วนท้องถิ่น</t>
  </si>
  <si>
    <t>210600</t>
  </si>
  <si>
    <t>เงินเดือนพนักงาน</t>
  </si>
  <si>
    <t>220100</t>
  </si>
  <si>
    <t>เงินเพิ่มต่าง ๆ ของพนักงาน</t>
  </si>
  <si>
    <t>220200</t>
  </si>
  <si>
    <t>เงินประจำตำแหน่ง</t>
  </si>
  <si>
    <t>220300</t>
  </si>
  <si>
    <t>ค่าตอบแทนพนักงานจ้าง</t>
  </si>
  <si>
    <t>220700</t>
  </si>
  <si>
    <t>เงินเพิ่มต่าง ๆของพนักงานจ้าง</t>
  </si>
  <si>
    <t>220800</t>
  </si>
  <si>
    <t>ค่าตอบแทนผู้ปฏิบัติราชการอันเป็นประโยชน์แก่องค์กรปกครองส่วนท้องถิ่น</t>
  </si>
  <si>
    <t>310100</t>
  </si>
  <si>
    <t>ค่าตอบแทนการปฏิบัติงานนอกเวลาราชการ</t>
  </si>
  <si>
    <t>310300</t>
  </si>
  <si>
    <t>ค่าเช่าบ้าน</t>
  </si>
  <si>
    <t>310400</t>
  </si>
  <si>
    <t>เงินช่วยเหลือการศึกษาบุตร</t>
  </si>
  <si>
    <t>310500</t>
  </si>
  <si>
    <t>รายจ่ายเกี่ยวกับการรับรองและพิธีการ</t>
  </si>
  <si>
    <t>320200</t>
  </si>
  <si>
    <t>วัสดุสำนักงาน</t>
  </si>
  <si>
    <t>330100</t>
  </si>
  <si>
    <t>วัสดุงานบ้านงานครัว</t>
  </si>
  <si>
    <t>330300</t>
  </si>
  <si>
    <t>วัสดุก่อสร้าง</t>
  </si>
  <si>
    <t>330600</t>
  </si>
  <si>
    <t>วัสดุยานพาหนะและขนส่ง</t>
  </si>
  <si>
    <t>330700</t>
  </si>
  <si>
    <t>วัสดุเชื้อเพลิงและหล่อลื่น</t>
  </si>
  <si>
    <t>330800</t>
  </si>
  <si>
    <t>วัสดุคอมพิวเตอร์</t>
  </si>
  <si>
    <t>331400</t>
  </si>
  <si>
    <t>ค่าไฟฟ้า</t>
  </si>
  <si>
    <t>340100</t>
  </si>
  <si>
    <t>ค่าน้ำประปา ค่าน้ำบาดาล</t>
  </si>
  <si>
    <t>340200</t>
  </si>
  <si>
    <t>ค่าบริการโทรศัพท์</t>
  </si>
  <si>
    <t>340300</t>
  </si>
  <si>
    <t>ค่าบริการไปรษณีย์</t>
  </si>
  <si>
    <t>340400</t>
  </si>
  <si>
    <t>ค่าบริการสื่อสารและโทรคมนาคม</t>
  </si>
  <si>
    <t>340500</t>
  </si>
  <si>
    <t>ครุภัณฑ์คอมพิวเตอร์</t>
  </si>
  <si>
    <t>411600</t>
  </si>
  <si>
    <t>ค่าบำรุงรักษาและปรับปรุงครุภัณฑ์</t>
  </si>
  <si>
    <t>411800</t>
  </si>
  <si>
    <t>เงินอุดหนุนองค์กรปกครองส่วนท้องถิ่น</t>
  </si>
  <si>
    <t>610100</t>
  </si>
  <si>
    <t>เงินอุดหนุนส่วนราชการ</t>
  </si>
  <si>
    <t>610200</t>
  </si>
  <si>
    <t>เงินปันผลหรือเงินรางวัลต่าง ๆ</t>
  </si>
  <si>
    <t>ณ วันที่ 31 มีนาคม  2560</t>
  </si>
  <si>
    <t>รายงานรับ-จ่าย</t>
  </si>
  <si>
    <t>ปีงบประมาณ 2560 ประจำเดือน มีนาคม พ.ศ. 2560</t>
  </si>
  <si>
    <t>รายจ่ายค้างจ่าย (หมายเหตุ 2)</t>
  </si>
  <si>
    <t>หมวด/ประเภทรายจ่าย</t>
  </si>
  <si>
    <t>กระดาษทำการกระทบยอดงบประมาณรายจ่าย (จ่ายจากเงินสะสม)</t>
  </si>
  <si>
    <t>ประจำเดือนมีนาคม ปีงบประมาณ พ.ศ. 2560</t>
  </si>
  <si>
    <t>แผนงาน/งาน</t>
  </si>
  <si>
    <t>กระดาษทำการกระทบยอดรายจ่ายตามงบประมาณ (จ่ายจากรายรับ)</t>
  </si>
  <si>
    <t>กระดาษทำการกระทบยอดงบประมาณคงเหลือ</t>
  </si>
  <si>
    <t>แผนงานสาธารณสุข</t>
  </si>
  <si>
    <t>แผนงานสังคมสงเคราะห์</t>
  </si>
  <si>
    <t>แผนงานการเกษตร</t>
  </si>
  <si>
    <t>00220</t>
  </si>
  <si>
    <t>00230</t>
  </si>
  <si>
    <t>00320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</si>
  <si>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</si>
  <si>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</si>
  <si>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งานบริหารทั่วไปเกี่ยวกับศาสนาวัฒนธรรมและนันทนาการ</t>
  </si>
  <si>
    <t>งานส่งเสริมการเกษตร</t>
  </si>
  <si>
    <t>00223</t>
  </si>
  <si>
    <t>00232</t>
  </si>
  <si>
    <t>00261</t>
  </si>
  <si>
    <t>00321</t>
  </si>
  <si>
    <t>วัสดุไฟฟ้าและวิทยุ</t>
  </si>
  <si>
    <t>ค่าอาหารเสริม (นม)</t>
  </si>
  <si>
    <t>วัสดุวิทยาศาสตร์หรือการแพทย์</t>
  </si>
  <si>
    <t>วัสดุการเกษตร</t>
  </si>
  <si>
    <t>วัสดุโฆษณาและเผยแพร่</t>
  </si>
  <si>
    <t>ครุภัณฑ์ยานพาหนะและขนส่ง</t>
  </si>
  <si>
    <t>ครุภัณฑ์ไฟฟ้าและวิทยุ</t>
  </si>
  <si>
    <t>ครุภัณฑ์โฆษณาและเผยแพร่</t>
  </si>
  <si>
    <t>ครุภัณฑ์งานบ้านงานครัว</t>
  </si>
  <si>
    <t>ครุภัณฑ์โรงงาน</t>
  </si>
  <si>
    <t>เงินรับฝากอื่น ๆ (หลักประกันสุขภาพ)</t>
  </si>
  <si>
    <t>และระดับประถมศึกษา</t>
  </si>
  <si>
    <t>หมวด/ประเภท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</si>
</sst>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[$-1041E]#,##0.00;\(#,##0.00\);&quot;-&quot;"/>
  </numFmts>
  <fonts count="32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b/>
      <sz val="10"/>
      <color rgb="FFFF00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sz val="16"/>
      <color rgb="FFFF0000"/>
      <name val="Angsana New"/>
      <family val="1"/>
    </font>
    <font>
      <b/>
      <sz val="16"/>
      <color rgb="FF00B050"/>
      <name val="Angsana New"/>
      <family val="1"/>
    </font>
    <font>
      <b/>
      <sz val="16"/>
      <name val="Angsana New"/>
      <family val="1"/>
    </font>
    <font>
      <sz val="16"/>
      <color theme="1"/>
      <name val="Angsana New"/>
      <family val="1"/>
    </font>
    <font>
      <sz val="12"/>
      <color rgb="FF000000"/>
      <name val="Microsoft Sans Serif"/>
      <family val="2"/>
    </font>
    <font>
      <b/>
      <sz val="8"/>
      <color rgb="FF000000"/>
      <name val="Microsoft Sans Serif"/>
      <family val="2"/>
    </font>
    <font>
      <b/>
      <sz val="10"/>
      <color rgb="FF483D8B"/>
      <name val="Microsoft Sans Serif"/>
      <family val="2"/>
    </font>
    <font>
      <b/>
      <sz val="10"/>
      <color rgb="FF0000FF"/>
      <name val="Microsoft Sans Serif"/>
      <family val="2"/>
    </font>
    <font>
      <sz val="16"/>
      <color rgb="FF00B0F0"/>
      <name val="Angsana New"/>
      <family val="1"/>
    </font>
    <font>
      <b/>
      <sz val="10"/>
      <color rgb="FF000000"/>
      <name val="Microsoft Sans Serif"/>
      <family val="2"/>
    </font>
    <font>
      <b/>
      <sz val="10"/>
      <name val="Tahoma"/>
      <family val="2"/>
    </font>
    <font>
      <sz val="11"/>
      <name val="Microsoft Sans Serif"/>
      <family val="2"/>
    </font>
    <font>
      <sz val="10"/>
      <color rgb="FF000000"/>
      <name val="Microsoft Sans Serif"/>
      <family val="2"/>
    </font>
    <font>
      <b/>
      <sz val="10"/>
      <color rgb="FF483D8B"/>
      <name val="Microsoft Sans Serif"/>
      <family val="2"/>
    </font>
    <font>
      <b/>
      <sz val="10"/>
      <color rgb="FF7030A0"/>
      <name val="Microsoft Sans Serif"/>
      <family val="2"/>
    </font>
    <font>
      <b/>
      <sz val="10"/>
      <name val="Microsoft Sans Serif"/>
      <family val="2"/>
    </font>
    <font>
      <sz val="6"/>
      <name val="Microsoft Sans Serif"/>
      <family val="2"/>
    </font>
    <font>
      <b/>
      <sz val="6"/>
      <color rgb="FF000000"/>
      <name val="Microsoft Sans Serif"/>
      <family val="2"/>
    </font>
    <font>
      <sz val="6"/>
      <color rgb="FF000000"/>
      <name val="Microsoft Sans Serif"/>
      <family val="2"/>
    </font>
    <font>
      <b/>
      <sz val="6"/>
      <color rgb="FF483D8B"/>
      <name val="Microsoft Sans Serif"/>
      <family val="2"/>
    </font>
    <font>
      <b/>
      <sz val="6"/>
      <color rgb="FF0000FF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  <fill>
      <patternFill patternType="solid">
        <fgColor rgb="FFFFFFFF"/>
        <bgColor rgb="FFFFFFFF"/>
      </patternFill>
    </fill>
  </fills>
  <borders count="50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/>
      <right/>
      <top style="thin">
        <color rgb="FFA9A9A9"/>
      </top>
      <bottom style="thin">
        <color rgb="FFD3D3D3"/>
      </bottom>
      <diagonal/>
    </border>
    <border>
      <left/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A9A9A9"/>
      </right>
      <top style="thin">
        <color rgb="FFD3D3D3"/>
      </top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/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/>
      <top style="thick">
        <color rgb="FFA9A9A9"/>
      </top>
      <bottom style="thin">
        <color rgb="FFA9A9A9"/>
      </bottom>
      <diagonal/>
    </border>
    <border>
      <left/>
      <right style="thin">
        <color rgb="FFA9A9A9"/>
      </right>
      <top style="thick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ck">
        <color rgb="FFA9A9A9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57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87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8" fillId="0" borderId="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4" fontId="11" fillId="0" borderId="0" xfId="0" applyNumberFormat="1" applyFont="1"/>
    <xf numFmtId="4" fontId="12" fillId="0" borderId="0" xfId="0" applyNumberFormat="1" applyFont="1"/>
    <xf numFmtId="0" fontId="13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14" xfId="0" applyFont="1" applyBorder="1"/>
    <xf numFmtId="0" fontId="10" fillId="0" borderId="17" xfId="0" applyFont="1" applyBorder="1" applyAlignment="1">
      <alignment horizontal="center"/>
    </xf>
    <xf numFmtId="0" fontId="10" fillId="0" borderId="18" xfId="0" applyFont="1" applyBorder="1"/>
    <xf numFmtId="0" fontId="10" fillId="0" borderId="16" xfId="0" applyFont="1" applyBorder="1" applyAlignment="1">
      <alignment horizontal="center"/>
    </xf>
    <xf numFmtId="0" fontId="13" fillId="0" borderId="20" xfId="0" applyFont="1" applyBorder="1" applyAlignment="1">
      <alignment horizontal="left" vertical="center"/>
    </xf>
    <xf numFmtId="0" fontId="10" fillId="0" borderId="21" xfId="0" applyFont="1" applyBorder="1"/>
    <xf numFmtId="0" fontId="10" fillId="0" borderId="22" xfId="0" applyFont="1" applyBorder="1" applyAlignment="1">
      <alignment horizontal="center" vertical="center"/>
    </xf>
    <xf numFmtId="43" fontId="10" fillId="0" borderId="22" xfId="0" applyNumberFormat="1" applyFont="1" applyBorder="1" applyAlignment="1">
      <alignment horizontal="center" vertical="center"/>
    </xf>
    <xf numFmtId="0" fontId="13" fillId="0" borderId="20" xfId="0" applyFont="1" applyBorder="1"/>
    <xf numFmtId="0" fontId="10" fillId="0" borderId="22" xfId="0" applyFont="1" applyBorder="1" applyAlignment="1">
      <alignment horizontal="center"/>
    </xf>
    <xf numFmtId="43" fontId="13" fillId="0" borderId="22" xfId="0" applyNumberFormat="1" applyFont="1" applyBorder="1"/>
    <xf numFmtId="43" fontId="13" fillId="0" borderId="22" xfId="0" applyNumberFormat="1" applyFont="1" applyBorder="1" applyAlignment="1">
      <alignment horizontal="right"/>
    </xf>
    <xf numFmtId="0" fontId="10" fillId="0" borderId="20" xfId="0" applyFont="1" applyBorder="1"/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13" fillId="0" borderId="21" xfId="0" applyFont="1" applyBorder="1" applyAlignment="1">
      <alignment horizontal="center"/>
    </xf>
    <xf numFmtId="43" fontId="13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43" fontId="13" fillId="0" borderId="16" xfId="0" applyNumberFormat="1" applyFont="1" applyBorder="1" applyAlignment="1">
      <alignment horizontal="right"/>
    </xf>
    <xf numFmtId="0" fontId="13" fillId="0" borderId="22" xfId="0" applyFont="1" applyBorder="1" applyAlignment="1">
      <alignment horizontal="center"/>
    </xf>
    <xf numFmtId="43" fontId="13" fillId="0" borderId="17" xfId="0" applyNumberFormat="1" applyFont="1" applyBorder="1" applyAlignment="1">
      <alignment horizontal="right"/>
    </xf>
    <xf numFmtId="43" fontId="10" fillId="0" borderId="17" xfId="0" applyNumberFormat="1" applyFont="1" applyBorder="1"/>
    <xf numFmtId="43" fontId="13" fillId="0" borderId="16" xfId="0" applyNumberFormat="1" applyFont="1" applyBorder="1"/>
    <xf numFmtId="43" fontId="13" fillId="0" borderId="23" xfId="0" applyNumberFormat="1" applyFont="1" applyBorder="1"/>
    <xf numFmtId="0" fontId="13" fillId="0" borderId="14" xfId="0" applyFont="1" applyBorder="1"/>
    <xf numFmtId="0" fontId="10" fillId="0" borderId="24" xfId="0" applyFont="1" applyBorder="1"/>
    <xf numFmtId="43" fontId="14" fillId="0" borderId="22" xfId="0" applyNumberFormat="1" applyFont="1" applyBorder="1" applyAlignment="1">
      <alignment horizontal="right"/>
    </xf>
    <xf numFmtId="43" fontId="10" fillId="0" borderId="19" xfId="0" applyNumberFormat="1" applyFont="1" applyBorder="1"/>
    <xf numFmtId="43" fontId="10" fillId="0" borderId="19" xfId="0" applyNumberFormat="1" applyFont="1" applyBorder="1" applyAlignment="1">
      <alignment horizontal="right"/>
    </xf>
    <xf numFmtId="0" fontId="10" fillId="3" borderId="25" xfId="0" applyFont="1" applyFill="1" applyBorder="1"/>
    <xf numFmtId="0" fontId="13" fillId="3" borderId="15" xfId="0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43" fontId="13" fillId="3" borderId="17" xfId="0" applyNumberFormat="1" applyFont="1" applyFill="1" applyBorder="1"/>
    <xf numFmtId="0" fontId="10" fillId="0" borderId="0" xfId="0" applyFont="1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188" fontId="2" fillId="0" borderId="1" xfId="1" applyNumberFormat="1" applyFont="1" applyFill="1" applyBorder="1" applyAlignment="1">
      <alignment horizontal="right" vertical="center" wrapText="1" readingOrder="1"/>
    </xf>
    <xf numFmtId="188" fontId="16" fillId="0" borderId="1" xfId="1" applyNumberFormat="1" applyFont="1" applyFill="1" applyBorder="1" applyAlignment="1">
      <alignment horizontal="right" vertical="center" wrapText="1" readingOrder="1"/>
    </xf>
    <xf numFmtId="0" fontId="1" fillId="2" borderId="5" xfId="1" applyNumberFormat="1" applyFont="1" applyFill="1" applyBorder="1" applyAlignment="1">
      <alignment vertical="top" wrapText="1"/>
    </xf>
    <xf numFmtId="0" fontId="1" fillId="2" borderId="6" xfId="1" applyNumberFormat="1" applyFont="1" applyFill="1" applyBorder="1" applyAlignment="1">
      <alignment vertical="top" wrapText="1"/>
    </xf>
    <xf numFmtId="0" fontId="1" fillId="2" borderId="0" xfId="1" applyNumberFormat="1" applyFont="1" applyFill="1" applyBorder="1" applyAlignment="1">
      <alignment vertical="top" wrapText="1"/>
    </xf>
    <xf numFmtId="0" fontId="1" fillId="2" borderId="31" xfId="1" applyNumberFormat="1" applyFont="1" applyFill="1" applyBorder="1" applyAlignment="1">
      <alignment vertical="top" wrapText="1"/>
    </xf>
    <xf numFmtId="0" fontId="1" fillId="2" borderId="8" xfId="1" applyNumberFormat="1" applyFont="1" applyFill="1" applyBorder="1" applyAlignment="1">
      <alignment vertical="top" wrapText="1"/>
    </xf>
    <xf numFmtId="0" fontId="1" fillId="2" borderId="9" xfId="1" applyNumberFormat="1" applyFont="1" applyFill="1" applyBorder="1" applyAlignment="1">
      <alignment vertical="top" wrapText="1"/>
    </xf>
    <xf numFmtId="0" fontId="5" fillId="4" borderId="41" xfId="1" applyNumberFormat="1" applyFont="1" applyFill="1" applyBorder="1" applyAlignment="1">
      <alignment vertical="top" wrapText="1" readingOrder="1"/>
    </xf>
    <xf numFmtId="0" fontId="3" fillId="0" borderId="43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10" fillId="0" borderId="0" xfId="0" applyFont="1" applyBorder="1" applyAlignment="1">
      <alignment horizontal="center"/>
    </xf>
    <xf numFmtId="0" fontId="1" fillId="0" borderId="0" xfId="0" applyFont="1" applyFill="1" applyBorder="1"/>
    <xf numFmtId="0" fontId="5" fillId="2" borderId="26" xfId="1" applyNumberFormat="1" applyFont="1" applyFill="1" applyBorder="1" applyAlignment="1">
      <alignment horizontal="center" vertical="center" wrapText="1" readingOrder="1"/>
    </xf>
    <xf numFmtId="0" fontId="5" fillId="2" borderId="40" xfId="1" applyNumberFormat="1" applyFont="1" applyFill="1" applyBorder="1" applyAlignment="1">
      <alignment horizontal="center" vertical="center" wrapText="1" readingOrder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5" fillId="0" borderId="13" xfId="1" applyNumberFormat="1" applyFont="1" applyFill="1" applyBorder="1" applyAlignment="1">
      <alignment horizontal="center" vertical="center" wrapText="1" readingOrder="1"/>
    </xf>
    <xf numFmtId="0" fontId="6" fillId="0" borderId="48" xfId="1" applyNumberFormat="1" applyFont="1" applyFill="1" applyBorder="1" applyAlignment="1">
      <alignment horizontal="center" vertical="center" wrapText="1" readingOrder="1"/>
    </xf>
    <xf numFmtId="0" fontId="3" fillId="0" borderId="46" xfId="1" applyNumberFormat="1" applyFont="1" applyFill="1" applyBorder="1" applyAlignment="1">
      <alignment horizontal="center" vertical="center" wrapText="1" readingOrder="1"/>
    </xf>
    <xf numFmtId="0" fontId="7" fillId="0" borderId="48" xfId="1" applyNumberFormat="1" applyFont="1" applyFill="1" applyBorder="1" applyAlignment="1">
      <alignment horizontal="center" vertical="center" wrapText="1" readingOrder="1"/>
    </xf>
    <xf numFmtId="0" fontId="5" fillId="0" borderId="46" xfId="1" applyNumberFormat="1" applyFont="1" applyFill="1" applyBorder="1" applyAlignment="1">
      <alignment horizontal="center" vertical="center" wrapText="1" readingOrder="1"/>
    </xf>
    <xf numFmtId="4" fontId="19" fillId="0" borderId="0" xfId="0" applyNumberFormat="1" applyFont="1"/>
    <xf numFmtId="0" fontId="1" fillId="0" borderId="0" xfId="0" applyFont="1" applyFill="1" applyBorder="1"/>
    <xf numFmtId="0" fontId="21" fillId="0" borderId="0" xfId="0" applyFont="1" applyFill="1" applyBorder="1"/>
    <xf numFmtId="0" fontId="21" fillId="0" borderId="8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2" borderId="8" xfId="1" applyNumberFormat="1" applyFont="1" applyFill="1" applyBorder="1" applyAlignment="1">
      <alignment vertical="top" wrapText="1"/>
    </xf>
    <xf numFmtId="0" fontId="22" fillId="0" borderId="0" xfId="0" applyFont="1" applyFill="1" applyBorder="1"/>
    <xf numFmtId="0" fontId="20" fillId="2" borderId="27" xfId="1" applyNumberFormat="1" applyFont="1" applyFill="1" applyBorder="1" applyAlignment="1">
      <alignment horizontal="center" vertical="center" wrapText="1" readingOrder="1"/>
    </xf>
    <xf numFmtId="188" fontId="23" fillId="0" borderId="1" xfId="1" applyNumberFormat="1" applyFont="1" applyFill="1" applyBorder="1" applyAlignment="1">
      <alignment horizontal="right" vertical="top" wrapText="1" readingOrder="1"/>
    </xf>
    <xf numFmtId="188" fontId="24" fillId="0" borderId="1" xfId="1" applyNumberFormat="1" applyFont="1" applyFill="1" applyBorder="1" applyAlignment="1">
      <alignment horizontal="right" vertical="top" wrapText="1" readingOrder="1"/>
    </xf>
    <xf numFmtId="0" fontId="23" fillId="0" borderId="3" xfId="1" applyNumberFormat="1" applyFont="1" applyFill="1" applyBorder="1" applyAlignment="1">
      <alignment horizontal="center" vertical="top" wrapText="1" readingOrder="1"/>
    </xf>
    <xf numFmtId="0" fontId="23" fillId="0" borderId="1" xfId="1" applyNumberFormat="1" applyFont="1" applyFill="1" applyBorder="1" applyAlignment="1">
      <alignment vertical="top" wrapText="1" readingOrder="1"/>
    </xf>
    <xf numFmtId="188" fontId="22" fillId="0" borderId="0" xfId="0" applyNumberFormat="1" applyFont="1" applyFill="1" applyBorder="1"/>
    <xf numFmtId="0" fontId="23" fillId="2" borderId="32" xfId="1" applyNumberFormat="1" applyFont="1" applyFill="1" applyBorder="1" applyAlignment="1">
      <alignment horizontal="center" vertical="center" wrapText="1" readingOrder="1"/>
    </xf>
    <xf numFmtId="0" fontId="26" fillId="2" borderId="5" xfId="1" applyNumberFormat="1" applyFont="1" applyFill="1" applyBorder="1" applyAlignment="1">
      <alignment vertical="top" wrapText="1"/>
    </xf>
    <xf numFmtId="0" fontId="26" fillId="2" borderId="0" xfId="1" applyNumberFormat="1" applyFont="1" applyFill="1" applyBorder="1" applyAlignment="1">
      <alignment vertical="top" wrapText="1"/>
    </xf>
    <xf numFmtId="0" fontId="26" fillId="2" borderId="26" xfId="1" applyNumberFormat="1" applyFont="1" applyFill="1" applyBorder="1" applyAlignment="1">
      <alignment vertical="top" wrapText="1"/>
    </xf>
    <xf numFmtId="0" fontId="26" fillId="2" borderId="30" xfId="1" applyNumberFormat="1" applyFont="1" applyFill="1" applyBorder="1" applyAlignment="1">
      <alignment vertical="top" wrapText="1"/>
    </xf>
    <xf numFmtId="0" fontId="26" fillId="2" borderId="8" xfId="1" applyNumberFormat="1" applyFont="1" applyFill="1" applyBorder="1" applyAlignment="1">
      <alignment vertical="top" wrapText="1"/>
    </xf>
    <xf numFmtId="0" fontId="23" fillId="0" borderId="2" xfId="1" applyNumberFormat="1" applyFont="1" applyFill="1" applyBorder="1" applyAlignment="1">
      <alignment vertical="center" wrapText="1" readingOrder="1"/>
    </xf>
    <xf numFmtId="188" fontId="1" fillId="0" borderId="0" xfId="0" applyNumberFormat="1" applyFont="1" applyFill="1" applyBorder="1"/>
    <xf numFmtId="0" fontId="10" fillId="0" borderId="49" xfId="0" applyFont="1" applyBorder="1"/>
    <xf numFmtId="0" fontId="13" fillId="0" borderId="49" xfId="0" applyFont="1" applyBorder="1" applyAlignment="1">
      <alignment horizontal="center"/>
    </xf>
    <xf numFmtId="0" fontId="10" fillId="0" borderId="49" xfId="0" applyFont="1" applyBorder="1" applyAlignment="1">
      <alignment horizontal="center"/>
    </xf>
    <xf numFmtId="43" fontId="13" fillId="0" borderId="49" xfId="0" applyNumberFormat="1" applyFont="1" applyBorder="1"/>
    <xf numFmtId="43" fontId="10" fillId="0" borderId="16" xfId="0" applyNumberFormat="1" applyFont="1" applyBorder="1"/>
    <xf numFmtId="43" fontId="10" fillId="0" borderId="16" xfId="0" applyNumberFormat="1" applyFont="1" applyBorder="1" applyAlignment="1">
      <alignment horizontal="right"/>
    </xf>
    <xf numFmtId="0" fontId="3" fillId="0" borderId="43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20" fillId="0" borderId="0" xfId="1" applyNumberFormat="1" applyFont="1" applyFill="1" applyBorder="1" applyAlignment="1">
      <alignment horizontal="center" vertical="top" wrapText="1" readingOrder="1"/>
    </xf>
    <xf numFmtId="0" fontId="21" fillId="0" borderId="0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3" fillId="0" borderId="13" xfId="1" applyNumberFormat="1" applyFont="1" applyFill="1" applyBorder="1" applyAlignment="1">
      <alignment horizontal="right" vertical="center" wrapText="1" readingOrder="1"/>
    </xf>
    <xf numFmtId="0" fontId="3" fillId="0" borderId="3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3" fillId="0" borderId="3" xfId="1" applyNumberFormat="1" applyFont="1" applyFill="1" applyBorder="1" applyAlignment="1">
      <alignment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5" fillId="2" borderId="13" xfId="1" applyNumberFormat="1" applyFont="1" applyFill="1" applyBorder="1" applyAlignment="1">
      <alignment horizontal="center" vertical="center" wrapText="1" readingOrder="1"/>
    </xf>
    <xf numFmtId="0" fontId="5" fillId="2" borderId="3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5" fillId="0" borderId="3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3" fillId="0" borderId="46" xfId="1" applyNumberFormat="1" applyFont="1" applyFill="1" applyBorder="1" applyAlignment="1">
      <alignment horizontal="right" vertical="center" wrapText="1" readingOrder="1"/>
    </xf>
    <xf numFmtId="0" fontId="3" fillId="0" borderId="47" xfId="1" applyNumberFormat="1" applyFont="1" applyFill="1" applyBorder="1" applyAlignment="1">
      <alignment horizontal="right" vertical="center" wrapText="1" readingOrder="1"/>
    </xf>
    <xf numFmtId="0" fontId="6" fillId="0" borderId="48" xfId="1" applyNumberFormat="1" applyFont="1" applyFill="1" applyBorder="1" applyAlignment="1">
      <alignment horizontal="right" vertical="center" wrapText="1" readingOrder="1"/>
    </xf>
    <xf numFmtId="0" fontId="6" fillId="0" borderId="12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5" fillId="0" borderId="46" xfId="1" applyNumberFormat="1" applyFont="1" applyFill="1" applyBorder="1" applyAlignment="1">
      <alignment horizontal="right" vertical="center" wrapText="1" readingOrder="1"/>
    </xf>
    <xf numFmtId="0" fontId="5" fillId="0" borderId="47" xfId="1" applyNumberFormat="1" applyFont="1" applyFill="1" applyBorder="1" applyAlignment="1">
      <alignment horizontal="right" vertical="center" wrapText="1" readingOrder="1"/>
    </xf>
    <xf numFmtId="0" fontId="8" fillId="0" borderId="1" xfId="1" applyNumberFormat="1" applyFont="1" applyFill="1" applyBorder="1" applyAlignment="1">
      <alignment horizontal="right" vertical="center" wrapText="1" readingOrder="1"/>
    </xf>
    <xf numFmtId="0" fontId="7" fillId="0" borderId="48" xfId="1" applyNumberFormat="1" applyFont="1" applyFill="1" applyBorder="1" applyAlignment="1">
      <alignment horizontal="right" vertical="center" wrapText="1" readingOrder="1"/>
    </xf>
    <xf numFmtId="0" fontId="7" fillId="0" borderId="12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15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2" fillId="0" borderId="1" xfId="1" applyNumberFormat="1" applyFont="1" applyFill="1" applyBorder="1" applyAlignment="1">
      <alignment vertical="center" wrapText="1" readingOrder="1"/>
    </xf>
    <xf numFmtId="188" fontId="2" fillId="0" borderId="1" xfId="1" applyNumberFormat="1" applyFont="1" applyFill="1" applyBorder="1" applyAlignment="1">
      <alignment horizontal="right" vertical="center" wrapText="1" readingOrder="1"/>
    </xf>
    <xf numFmtId="0" fontId="5" fillId="0" borderId="7" xfId="1" applyNumberFormat="1" applyFont="1" applyFill="1" applyBorder="1" applyAlignment="1">
      <alignment horizontal="right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188" fontId="16" fillId="0" borderId="1" xfId="1" applyNumberFormat="1" applyFont="1" applyFill="1" applyBorder="1" applyAlignment="1">
      <alignment horizontal="right" vertical="center" wrapText="1" readingOrder="1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5" fillId="2" borderId="0" xfId="1" applyNumberFormat="1" applyFont="1" applyFill="1" applyBorder="1" applyAlignment="1">
      <alignment horizontal="left" vertical="center" wrapText="1" readingOrder="1"/>
    </xf>
    <xf numFmtId="0" fontId="1" fillId="2" borderId="31" xfId="1" applyNumberFormat="1" applyFont="1" applyFill="1" applyBorder="1" applyAlignment="1">
      <alignment vertical="top" wrapText="1"/>
    </xf>
    <xf numFmtId="0" fontId="1" fillId="2" borderId="0" xfId="1" applyNumberFormat="1" applyFont="1" applyFill="1" applyBorder="1" applyAlignment="1">
      <alignment vertical="top" wrapText="1"/>
    </xf>
    <xf numFmtId="0" fontId="3" fillId="2" borderId="32" xfId="1" applyNumberFormat="1" applyFont="1" applyFill="1" applyBorder="1" applyAlignment="1">
      <alignment horizontal="center" vertical="center" wrapText="1" readingOrder="1"/>
    </xf>
    <xf numFmtId="0" fontId="1" fillId="0" borderId="38" xfId="1" applyNumberFormat="1" applyFont="1" applyFill="1" applyBorder="1" applyAlignment="1">
      <alignment vertical="top" wrapText="1"/>
    </xf>
    <xf numFmtId="0" fontId="1" fillId="0" borderId="39" xfId="1" applyNumberFormat="1" applyFont="1" applyFill="1" applyBorder="1" applyAlignment="1">
      <alignment vertical="top" wrapText="1"/>
    </xf>
    <xf numFmtId="0" fontId="1" fillId="2" borderId="40" xfId="1" applyNumberFormat="1" applyFont="1" applyFill="1" applyBorder="1" applyAlignment="1">
      <alignment vertical="top" wrapText="1"/>
    </xf>
    <xf numFmtId="0" fontId="5" fillId="2" borderId="27" xfId="1" applyNumberFormat="1" applyFont="1" applyFill="1" applyBorder="1" applyAlignment="1">
      <alignment horizontal="center" vertical="center" wrapText="1" readingOrder="1"/>
    </xf>
    <xf numFmtId="0" fontId="1" fillId="0" borderId="28" xfId="1" applyNumberFormat="1" applyFont="1" applyFill="1" applyBorder="1" applyAlignment="1">
      <alignment vertical="top" wrapText="1"/>
    </xf>
    <xf numFmtId="0" fontId="1" fillId="0" borderId="29" xfId="1" applyNumberFormat="1" applyFont="1" applyFill="1" applyBorder="1" applyAlignment="1">
      <alignment vertical="top" wrapText="1"/>
    </xf>
    <xf numFmtId="0" fontId="1" fillId="2" borderId="30" xfId="1" applyNumberFormat="1" applyFont="1" applyFill="1" applyBorder="1" applyAlignment="1">
      <alignment vertical="top" wrapText="1"/>
    </xf>
    <xf numFmtId="0" fontId="1" fillId="0" borderId="31" xfId="1" applyNumberFormat="1" applyFont="1" applyFill="1" applyBorder="1" applyAlignment="1">
      <alignment vertical="top" wrapText="1"/>
    </xf>
    <xf numFmtId="0" fontId="5" fillId="2" borderId="32" xfId="1" applyNumberFormat="1" applyFont="1" applyFill="1" applyBorder="1" applyAlignment="1">
      <alignment horizontal="center" vertical="center" wrapText="1" readingOrder="1"/>
    </xf>
    <xf numFmtId="0" fontId="1" fillId="0" borderId="33" xfId="1" applyNumberFormat="1" applyFont="1" applyFill="1" applyBorder="1" applyAlignment="1">
      <alignment vertical="top" wrapText="1"/>
    </xf>
    <xf numFmtId="0" fontId="1" fillId="0" borderId="34" xfId="1" applyNumberFormat="1" applyFont="1" applyFill="1" applyBorder="1" applyAlignment="1">
      <alignment vertical="top" wrapText="1"/>
    </xf>
    <xf numFmtId="0" fontId="3" fillId="2" borderId="27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2" borderId="35" xfId="1" applyNumberFormat="1" applyFont="1" applyFill="1" applyBorder="1" applyAlignment="1">
      <alignment vertical="top" wrapText="1"/>
    </xf>
    <xf numFmtId="0" fontId="1" fillId="0" borderId="36" xfId="1" applyNumberFormat="1" applyFont="1" applyFill="1" applyBorder="1" applyAlignment="1">
      <alignment vertical="top" wrapText="1"/>
    </xf>
    <xf numFmtId="0" fontId="1" fillId="0" borderId="37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30" xfId="1" applyNumberFormat="1" applyFont="1" applyFill="1" applyBorder="1" applyAlignment="1">
      <alignment vertical="top" wrapText="1"/>
    </xf>
    <xf numFmtId="0" fontId="1" fillId="0" borderId="40" xfId="1" applyNumberFormat="1" applyFont="1" applyFill="1" applyBorder="1" applyAlignment="1">
      <alignment vertical="top" wrapText="1"/>
    </xf>
    <xf numFmtId="0" fontId="3" fillId="0" borderId="41" xfId="1" applyNumberFormat="1" applyFont="1" applyFill="1" applyBorder="1" applyAlignment="1">
      <alignment vertical="top" wrapText="1" readingOrder="1"/>
    </xf>
    <xf numFmtId="0" fontId="1" fillId="0" borderId="42" xfId="1" applyNumberFormat="1" applyFont="1" applyFill="1" applyBorder="1" applyAlignment="1">
      <alignment vertical="top" wrapText="1"/>
    </xf>
    <xf numFmtId="188" fontId="17" fillId="0" borderId="1" xfId="1" applyNumberFormat="1" applyFont="1" applyFill="1" applyBorder="1" applyAlignment="1">
      <alignment horizontal="right" vertical="center" wrapText="1" readingOrder="1"/>
    </xf>
    <xf numFmtId="0" fontId="17" fillId="0" borderId="1" xfId="1" applyNumberFormat="1" applyFont="1" applyFill="1" applyBorder="1" applyAlignment="1">
      <alignment horizontal="right" vertical="center" wrapText="1" readingOrder="1"/>
    </xf>
    <xf numFmtId="188" fontId="18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horizontal="center"/>
    </xf>
    <xf numFmtId="0" fontId="23" fillId="0" borderId="1" xfId="1" applyNumberFormat="1" applyFont="1" applyFill="1" applyBorder="1" applyAlignment="1">
      <alignment vertical="top" wrapText="1" readingOrder="1"/>
    </xf>
    <xf numFmtId="0" fontId="22" fillId="0" borderId="2" xfId="1" applyNumberFormat="1" applyFont="1" applyFill="1" applyBorder="1" applyAlignment="1">
      <alignment vertical="top" wrapText="1"/>
    </xf>
    <xf numFmtId="0" fontId="25" fillId="0" borderId="13" xfId="1" applyNumberFormat="1" applyFont="1" applyFill="1" applyBorder="1" applyAlignment="1">
      <alignment horizontal="right" vertical="top" wrapText="1"/>
    </xf>
    <xf numFmtId="0" fontId="25" fillId="0" borderId="2" xfId="1" applyNumberFormat="1" applyFont="1" applyFill="1" applyBorder="1" applyAlignment="1">
      <alignment horizontal="right" vertical="top" wrapText="1"/>
    </xf>
    <xf numFmtId="0" fontId="25" fillId="0" borderId="3" xfId="1" applyNumberFormat="1" applyFont="1" applyFill="1" applyBorder="1" applyAlignment="1">
      <alignment horizontal="right" vertical="top" wrapText="1"/>
    </xf>
    <xf numFmtId="0" fontId="24" fillId="0" borderId="1" xfId="1" applyNumberFormat="1" applyFont="1" applyFill="1" applyBorder="1" applyAlignment="1">
      <alignment horizontal="right" vertical="center" wrapText="1" readingOrder="1"/>
    </xf>
    <xf numFmtId="0" fontId="22" fillId="0" borderId="44" xfId="1" applyNumberFormat="1" applyFont="1" applyFill="1" applyBorder="1" applyAlignment="1">
      <alignment vertical="top" wrapText="1"/>
    </xf>
    <xf numFmtId="0" fontId="22" fillId="0" borderId="7" xfId="1" applyNumberFormat="1" applyFont="1" applyFill="1" applyBorder="1" applyAlignment="1">
      <alignment vertical="top" wrapText="1"/>
    </xf>
    <xf numFmtId="0" fontId="23" fillId="2" borderId="27" xfId="1" applyNumberFormat="1" applyFont="1" applyFill="1" applyBorder="1" applyAlignment="1">
      <alignment horizontal="center" vertical="center" wrapText="1" readingOrder="1"/>
    </xf>
    <xf numFmtId="0" fontId="22" fillId="2" borderId="44" xfId="1" applyNumberFormat="1" applyFont="1" applyFill="1" applyBorder="1" applyAlignment="1">
      <alignment vertical="top" wrapText="1"/>
    </xf>
    <xf numFmtId="0" fontId="22" fillId="2" borderId="45" xfId="1" applyNumberFormat="1" applyFont="1" applyFill="1" applyBorder="1" applyAlignment="1">
      <alignment vertical="top" wrapText="1"/>
    </xf>
    <xf numFmtId="0" fontId="26" fillId="2" borderId="30" xfId="1" applyNumberFormat="1" applyFont="1" applyFill="1" applyBorder="1" applyAlignment="1">
      <alignment wrapText="1"/>
    </xf>
    <xf numFmtId="0" fontId="26" fillId="2" borderId="0" xfId="1" applyNumberFormat="1" applyFont="1" applyFill="1" applyBorder="1" applyAlignment="1">
      <alignment wrapText="1"/>
    </xf>
    <xf numFmtId="0" fontId="26" fillId="2" borderId="40" xfId="1" applyNumberFormat="1" applyFont="1" applyFill="1" applyBorder="1" applyAlignment="1">
      <alignment wrapText="1"/>
    </xf>
    <xf numFmtId="0" fontId="26" fillId="2" borderId="8" xfId="1" applyNumberFormat="1" applyFont="1" applyFill="1" applyBorder="1" applyAlignment="1">
      <alignment wrapText="1"/>
    </xf>
    <xf numFmtId="0" fontId="26" fillId="2" borderId="0" xfId="1" applyNumberFormat="1" applyFont="1" applyFill="1" applyBorder="1" applyAlignment="1">
      <alignment vertical="top" wrapText="1"/>
    </xf>
    <xf numFmtId="0" fontId="22" fillId="2" borderId="30" xfId="1" applyNumberFormat="1" applyFont="1" applyFill="1" applyBorder="1" applyAlignment="1">
      <alignment vertical="top" wrapText="1"/>
    </xf>
    <xf numFmtId="0" fontId="22" fillId="2" borderId="35" xfId="1" applyNumberFormat="1" applyFont="1" applyFill="1" applyBorder="1" applyAlignment="1">
      <alignment vertical="top" wrapText="1"/>
    </xf>
    <xf numFmtId="0" fontId="26" fillId="2" borderId="5" xfId="1" applyNumberFormat="1" applyFont="1" applyFill="1" applyBorder="1" applyAlignment="1">
      <alignment horizontal="center" vertical="center" wrapText="1"/>
    </xf>
    <xf numFmtId="0" fontId="26" fillId="2" borderId="6" xfId="1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/>
    </xf>
    <xf numFmtId="0" fontId="20" fillId="2" borderId="27" xfId="1" applyNumberFormat="1" applyFont="1" applyFill="1" applyBorder="1" applyAlignment="1">
      <alignment horizontal="center" vertical="center" wrapText="1" readingOrder="1"/>
    </xf>
    <xf numFmtId="0" fontId="22" fillId="0" borderId="29" xfId="1" applyNumberFormat="1" applyFont="1" applyFill="1" applyBorder="1" applyAlignment="1">
      <alignment vertical="top" wrapText="1"/>
    </xf>
    <xf numFmtId="0" fontId="20" fillId="2" borderId="1" xfId="1" applyNumberFormat="1" applyFont="1" applyFill="1" applyBorder="1" applyAlignment="1">
      <alignment horizontal="center" vertical="center" wrapText="1" readingOrder="1"/>
    </xf>
    <xf numFmtId="0" fontId="22" fillId="2" borderId="7" xfId="1" applyNumberFormat="1" applyFont="1" applyFill="1" applyBorder="1" applyAlignment="1">
      <alignment vertical="top" wrapText="1"/>
    </xf>
    <xf numFmtId="0" fontId="20" fillId="2" borderId="32" xfId="1" applyNumberFormat="1" applyFont="1" applyFill="1" applyBorder="1" applyAlignment="1">
      <alignment horizontal="center" vertical="center" wrapText="1" readingOrder="1"/>
    </xf>
    <xf numFmtId="0" fontId="22" fillId="0" borderId="39" xfId="1" applyNumberFormat="1" applyFont="1" applyFill="1" applyBorder="1" applyAlignment="1">
      <alignment vertical="top" wrapText="1"/>
    </xf>
    <xf numFmtId="0" fontId="22" fillId="2" borderId="40" xfId="1" applyNumberFormat="1" applyFont="1" applyFill="1" applyBorder="1" applyAlignment="1">
      <alignment vertical="top" wrapText="1"/>
    </xf>
    <xf numFmtId="0" fontId="22" fillId="0" borderId="9" xfId="1" applyNumberFormat="1" applyFont="1" applyFill="1" applyBorder="1" applyAlignment="1">
      <alignment vertical="top" wrapText="1"/>
    </xf>
    <xf numFmtId="0" fontId="27" fillId="0" borderId="0" xfId="0" applyFont="1" applyFill="1" applyBorder="1"/>
    <xf numFmtId="0" fontId="27" fillId="2" borderId="5" xfId="1" applyNumberFormat="1" applyFont="1" applyFill="1" applyBorder="1" applyAlignment="1">
      <alignment vertical="top" wrapText="1"/>
    </xf>
    <xf numFmtId="0" fontId="28" fillId="2" borderId="27" xfId="1" applyNumberFormat="1" applyFont="1" applyFill="1" applyBorder="1" applyAlignment="1">
      <alignment horizontal="center" vertical="center" wrapText="1" readingOrder="1"/>
    </xf>
    <xf numFmtId="0" fontId="27" fillId="0" borderId="29" xfId="1" applyNumberFormat="1" applyFont="1" applyFill="1" applyBorder="1" applyAlignment="1">
      <alignment vertical="top" wrapText="1"/>
    </xf>
    <xf numFmtId="0" fontId="28" fillId="2" borderId="27" xfId="1" applyNumberFormat="1" applyFont="1" applyFill="1" applyBorder="1" applyAlignment="1">
      <alignment horizontal="center" vertical="center" wrapText="1" readingOrder="1"/>
    </xf>
    <xf numFmtId="0" fontId="27" fillId="0" borderId="28" xfId="1" applyNumberFormat="1" applyFont="1" applyFill="1" applyBorder="1" applyAlignment="1">
      <alignment vertical="top" wrapText="1"/>
    </xf>
    <xf numFmtId="0" fontId="28" fillId="2" borderId="1" xfId="1" applyNumberFormat="1" applyFont="1" applyFill="1" applyBorder="1" applyAlignment="1">
      <alignment horizontal="center" vertical="center" wrapText="1" readingOrder="1"/>
    </xf>
    <xf numFmtId="0" fontId="27" fillId="2" borderId="0" xfId="1" applyNumberFormat="1" applyFont="1" applyFill="1" applyBorder="1" applyAlignment="1">
      <alignment vertical="top" wrapText="1"/>
    </xf>
    <xf numFmtId="0" fontId="28" fillId="2" borderId="32" xfId="1" applyNumberFormat="1" applyFont="1" applyFill="1" applyBorder="1" applyAlignment="1">
      <alignment horizontal="center" vertical="center" wrapText="1" readingOrder="1"/>
    </xf>
    <xf numFmtId="0" fontId="27" fillId="0" borderId="39" xfId="1" applyNumberFormat="1" applyFont="1" applyFill="1" applyBorder="1" applyAlignment="1">
      <alignment vertical="top" wrapText="1"/>
    </xf>
    <xf numFmtId="0" fontId="27" fillId="0" borderId="38" xfId="1" applyNumberFormat="1" applyFont="1" applyFill="1" applyBorder="1" applyAlignment="1">
      <alignment vertical="top" wrapText="1"/>
    </xf>
    <xf numFmtId="0" fontId="27" fillId="2" borderId="44" xfId="1" applyNumberFormat="1" applyFont="1" applyFill="1" applyBorder="1" applyAlignment="1">
      <alignment vertical="top" wrapText="1"/>
    </xf>
    <xf numFmtId="0" fontId="27" fillId="2" borderId="40" xfId="1" applyNumberFormat="1" applyFont="1" applyFill="1" applyBorder="1" applyAlignment="1">
      <alignment vertical="top" wrapText="1"/>
    </xf>
    <xf numFmtId="0" fontId="27" fillId="0" borderId="9" xfId="1" applyNumberFormat="1" applyFont="1" applyFill="1" applyBorder="1" applyAlignment="1">
      <alignment vertical="top" wrapText="1"/>
    </xf>
    <xf numFmtId="0" fontId="27" fillId="0" borderId="8" xfId="1" applyNumberFormat="1" applyFont="1" applyFill="1" applyBorder="1" applyAlignment="1">
      <alignment vertical="top" wrapText="1"/>
    </xf>
    <xf numFmtId="0" fontId="27" fillId="2" borderId="7" xfId="1" applyNumberFormat="1" applyFont="1" applyFill="1" applyBorder="1" applyAlignment="1">
      <alignment vertical="top" wrapText="1"/>
    </xf>
    <xf numFmtId="0" fontId="29" fillId="2" borderId="27" xfId="1" applyNumberFormat="1" applyFont="1" applyFill="1" applyBorder="1" applyAlignment="1">
      <alignment horizontal="center" vertical="center" wrapText="1" readingOrder="1"/>
    </xf>
    <xf numFmtId="0" fontId="27" fillId="2" borderId="30" xfId="1" applyNumberFormat="1" applyFont="1" applyFill="1" applyBorder="1" applyAlignment="1">
      <alignment vertical="top" wrapText="1"/>
    </xf>
    <xf numFmtId="0" fontId="27" fillId="2" borderId="35" xfId="1" applyNumberFormat="1" applyFont="1" applyFill="1" applyBorder="1" applyAlignment="1">
      <alignment vertical="top" wrapText="1"/>
    </xf>
    <xf numFmtId="0" fontId="27" fillId="2" borderId="45" xfId="1" applyNumberFormat="1" applyFont="1" applyFill="1" applyBorder="1" applyAlignment="1">
      <alignment vertical="top" wrapText="1"/>
    </xf>
    <xf numFmtId="0" fontId="27" fillId="2" borderId="8" xfId="1" applyNumberFormat="1" applyFont="1" applyFill="1" applyBorder="1" applyAlignment="1">
      <alignment vertical="top" wrapText="1"/>
    </xf>
    <xf numFmtId="0" fontId="29" fillId="2" borderId="32" xfId="1" applyNumberFormat="1" applyFont="1" applyFill="1" applyBorder="1" applyAlignment="1">
      <alignment horizontal="center" vertical="center" wrapText="1" readingOrder="1"/>
    </xf>
    <xf numFmtId="0" fontId="29" fillId="0" borderId="1" xfId="1" applyNumberFormat="1" applyFont="1" applyFill="1" applyBorder="1" applyAlignment="1">
      <alignment vertical="top" wrapText="1" readingOrder="1"/>
    </xf>
    <xf numFmtId="187" fontId="29" fillId="0" borderId="1" xfId="1" applyNumberFormat="1" applyFont="1" applyFill="1" applyBorder="1" applyAlignment="1">
      <alignment horizontal="right" vertical="center" wrapText="1" readingOrder="1"/>
    </xf>
    <xf numFmtId="0" fontId="30" fillId="0" borderId="3" xfId="1" applyNumberFormat="1" applyFont="1" applyFill="1" applyBorder="1" applyAlignment="1">
      <alignment horizontal="right" vertical="center" wrapText="1" readingOrder="1"/>
    </xf>
    <xf numFmtId="187" fontId="30" fillId="0" borderId="1" xfId="1" applyNumberFormat="1" applyFont="1" applyFill="1" applyBorder="1" applyAlignment="1">
      <alignment horizontal="right" vertical="center" wrapText="1" readingOrder="1"/>
    </xf>
    <xf numFmtId="187" fontId="31" fillId="0" borderId="1" xfId="1" applyNumberFormat="1" applyFont="1" applyFill="1" applyBorder="1" applyAlignment="1">
      <alignment horizontal="right" vertical="center" wrapText="1" readingOrder="1"/>
    </xf>
    <xf numFmtId="0" fontId="27" fillId="0" borderId="13" xfId="1" applyNumberFormat="1" applyFont="1" applyFill="1" applyBorder="1" applyAlignment="1">
      <alignment vertical="top" wrapText="1"/>
    </xf>
    <xf numFmtId="0" fontId="27" fillId="0" borderId="3" xfId="1" applyNumberFormat="1" applyFont="1" applyFill="1" applyBorder="1" applyAlignment="1">
      <alignment vertical="top" wrapText="1"/>
    </xf>
    <xf numFmtId="0" fontId="29" fillId="0" borderId="3" xfId="1" applyNumberFormat="1" applyFont="1" applyFill="1" applyBorder="1" applyAlignment="1">
      <alignment vertical="top" wrapText="1" readingOrder="1"/>
    </xf>
    <xf numFmtId="0" fontId="27" fillId="0" borderId="44" xfId="1" applyNumberFormat="1" applyFont="1" applyFill="1" applyBorder="1" applyAlignment="1">
      <alignment vertical="top" wrapText="1"/>
    </xf>
    <xf numFmtId="0" fontId="27" fillId="0" borderId="7" xfId="1" applyNumberFormat="1" applyFont="1" applyFill="1" applyBorder="1" applyAlignment="1">
      <alignment vertical="top" wrapText="1"/>
    </xf>
    <xf numFmtId="0" fontId="27" fillId="2" borderId="5" xfId="1" applyNumberFormat="1" applyFont="1" applyFill="1" applyBorder="1" applyAlignment="1">
      <alignment horizontal="right" vertical="center" wrapText="1"/>
    </xf>
    <xf numFmtId="0" fontId="27" fillId="2" borderId="0" xfId="1" applyNumberFormat="1" applyFont="1" applyFill="1" applyBorder="1" applyAlignment="1">
      <alignment horizontal="left" vertical="center" wrapText="1"/>
    </xf>
    <xf numFmtId="0" fontId="27" fillId="2" borderId="8" xfId="1" applyNumberFormat="1" applyFont="1" applyFill="1" applyBorder="1" applyAlignment="1">
      <alignment horizontal="left" vertical="center" wrapText="1"/>
    </xf>
    <xf numFmtId="187" fontId="27" fillId="0" borderId="0" xfId="0" applyNumberFormat="1" applyFont="1" applyFill="1" applyBorder="1"/>
    <xf numFmtId="0" fontId="27" fillId="0" borderId="0" xfId="0" applyFont="1" applyFill="1" applyBorder="1" applyAlignment="1">
      <alignment horizontal="center"/>
    </xf>
    <xf numFmtId="0" fontId="27" fillId="0" borderId="8" xfId="0" applyFont="1" applyFill="1" applyBorder="1" applyAlignment="1">
      <alignment horizontal="center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62</xdr:row>
      <xdr:rowOff>28575</xdr:rowOff>
    </xdr:from>
    <xdr:to>
      <xdr:col>3</xdr:col>
      <xdr:colOff>180975</xdr:colOff>
      <xdr:row>67</xdr:row>
      <xdr:rowOff>19050</xdr:rowOff>
    </xdr:to>
    <xdr:sp macro="" textlink="">
      <xdr:nvSpPr>
        <xdr:cNvPr id="2" name="TextBox 1"/>
        <xdr:cNvSpPr txBox="1"/>
      </xdr:nvSpPr>
      <xdr:spPr>
        <a:xfrm>
          <a:off x="381000" y="11287125"/>
          <a:ext cx="2400300" cy="895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(นางอิษยา  บุญเหลือ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ผู้อำนวยการกองคลัง</a:t>
          </a:r>
        </a:p>
      </xdr:txBody>
    </xdr:sp>
    <xdr:clientData/>
  </xdr:twoCellAnchor>
  <xdr:twoCellAnchor>
    <xdr:from>
      <xdr:col>4</xdr:col>
      <xdr:colOff>276225</xdr:colOff>
      <xdr:row>62</xdr:row>
      <xdr:rowOff>9525</xdr:rowOff>
    </xdr:from>
    <xdr:to>
      <xdr:col>5</xdr:col>
      <xdr:colOff>1362075</xdr:colOff>
      <xdr:row>66</xdr:row>
      <xdr:rowOff>161925</xdr:rowOff>
    </xdr:to>
    <xdr:sp macro="" textlink="">
      <xdr:nvSpPr>
        <xdr:cNvPr id="3" name="TextBox 2"/>
        <xdr:cNvSpPr txBox="1"/>
      </xdr:nvSpPr>
      <xdr:spPr>
        <a:xfrm>
          <a:off x="4248150" y="11268075"/>
          <a:ext cx="2476500" cy="876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(นางสุมิตรา  รักบำรุง)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5</xdr:col>
      <xdr:colOff>2543175</xdr:colOff>
      <xdr:row>61</xdr:row>
      <xdr:rowOff>171450</xdr:rowOff>
    </xdr:from>
    <xdr:to>
      <xdr:col>8</xdr:col>
      <xdr:colOff>38100</xdr:colOff>
      <xdr:row>65</xdr:row>
      <xdr:rowOff>85725</xdr:rowOff>
    </xdr:to>
    <xdr:sp macro="" textlink="">
      <xdr:nvSpPr>
        <xdr:cNvPr id="4" name="TextBox 3"/>
        <xdr:cNvSpPr txBox="1"/>
      </xdr:nvSpPr>
      <xdr:spPr>
        <a:xfrm>
          <a:off x="7905750" y="11249025"/>
          <a:ext cx="2333625" cy="638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(นายสุนทร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ใจห้าว)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5</xdr:col>
      <xdr:colOff>2552700</xdr:colOff>
      <xdr:row>67</xdr:row>
      <xdr:rowOff>66675</xdr:rowOff>
    </xdr:from>
    <xdr:to>
      <xdr:col>8</xdr:col>
      <xdr:colOff>19050</xdr:colOff>
      <xdr:row>72</xdr:row>
      <xdr:rowOff>123825</xdr:rowOff>
    </xdr:to>
    <xdr:sp macro="" textlink="">
      <xdr:nvSpPr>
        <xdr:cNvPr id="5" name="TextBox 4"/>
        <xdr:cNvSpPr txBox="1"/>
      </xdr:nvSpPr>
      <xdr:spPr>
        <a:xfrm>
          <a:off x="7915275" y="12230100"/>
          <a:ext cx="2305050" cy="962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                                                                      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(นางสาววัลภา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ธรรมธวัช)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นักวิชาการเงินและบัญชีชำนาญการ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ผู้จัดทำ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1"/>
  <sheetViews>
    <sheetView showGridLines="0" workbookViewId="0">
      <pane ySplit="3" topLeftCell="A13" activePane="bottomLeft" state="frozen"/>
      <selection pane="bottomLeft" activeCell="D16" sqref="D16"/>
    </sheetView>
  </sheetViews>
  <sheetFormatPr defaultRowHeight="14.25"/>
  <cols>
    <col min="1" max="1" width="0.125" customWidth="1"/>
    <col min="2" max="2" width="17.75" customWidth="1"/>
    <col min="3" max="3" width="16.25" customWidth="1"/>
    <col min="4" max="4" width="18" customWidth="1"/>
    <col min="5" max="5" width="18.25" customWidth="1"/>
    <col min="6" max="6" width="37" customWidth="1"/>
    <col min="7" max="7" width="10.25" customWidth="1"/>
    <col min="8" max="8" width="16.25" customWidth="1"/>
    <col min="9" max="9" width="1.375" customWidth="1"/>
    <col min="10" max="10" width="2.125" customWidth="1"/>
  </cols>
  <sheetData>
    <row r="1" spans="1:9" ht="19.5" customHeight="1">
      <c r="A1" s="118" t="s">
        <v>0</v>
      </c>
      <c r="B1" s="118"/>
      <c r="C1" s="118"/>
      <c r="D1" s="118"/>
      <c r="E1" s="118"/>
      <c r="F1" s="118"/>
      <c r="G1" s="118"/>
      <c r="H1" s="118"/>
      <c r="I1" s="118"/>
    </row>
    <row r="2" spans="1:9" ht="13.5" customHeight="1">
      <c r="A2" s="89"/>
      <c r="B2" s="119" t="s">
        <v>416</v>
      </c>
      <c r="C2" s="119"/>
      <c r="D2" s="119"/>
      <c r="E2" s="119"/>
      <c r="F2" s="119"/>
      <c r="G2" s="119"/>
      <c r="H2" s="119"/>
      <c r="I2" s="119"/>
    </row>
    <row r="3" spans="1:9" ht="21.2" customHeight="1">
      <c r="A3" s="89"/>
      <c r="B3" s="120" t="s">
        <v>417</v>
      </c>
      <c r="C3" s="120"/>
      <c r="D3" s="120"/>
      <c r="E3" s="120"/>
      <c r="F3" s="120"/>
      <c r="G3" s="120"/>
      <c r="H3" s="120"/>
      <c r="I3" s="120"/>
    </row>
    <row r="4" spans="1:9" s="78" customFormat="1" ht="8.25" customHeight="1">
      <c r="A4" s="89"/>
      <c r="B4" s="90"/>
      <c r="C4" s="90"/>
      <c r="D4" s="90"/>
      <c r="E4" s="90"/>
      <c r="F4" s="91"/>
      <c r="G4" s="91"/>
      <c r="H4" s="91"/>
      <c r="I4" s="91"/>
    </row>
    <row r="5" spans="1:9" ht="14.25" customHeight="1">
      <c r="A5" s="115" t="s">
        <v>1</v>
      </c>
      <c r="B5" s="116"/>
      <c r="C5" s="116"/>
      <c r="D5" s="116"/>
      <c r="E5" s="117"/>
      <c r="F5" s="3" t="s">
        <v>2</v>
      </c>
      <c r="G5" s="79" t="s">
        <v>3</v>
      </c>
      <c r="H5" s="126" t="s">
        <v>4</v>
      </c>
      <c r="I5" s="127"/>
    </row>
    <row r="6" spans="1:9" ht="25.5" customHeight="1">
      <c r="A6" s="128" t="s">
        <v>5</v>
      </c>
      <c r="B6" s="129"/>
      <c r="C6" s="76" t="s">
        <v>6</v>
      </c>
      <c r="D6" s="2" t="s">
        <v>7</v>
      </c>
      <c r="E6" s="2" t="s">
        <v>8</v>
      </c>
      <c r="F6" s="4" t="s">
        <v>9</v>
      </c>
      <c r="G6" s="80" t="s">
        <v>9</v>
      </c>
      <c r="H6" s="130" t="s">
        <v>10</v>
      </c>
      <c r="I6" s="131"/>
    </row>
    <row r="7" spans="1:9">
      <c r="A7" s="124" t="s">
        <v>9</v>
      </c>
      <c r="B7" s="125"/>
      <c r="C7" s="74" t="s">
        <v>9</v>
      </c>
      <c r="D7" s="5" t="s">
        <v>9</v>
      </c>
      <c r="E7" s="6">
        <v>29165197.809999999</v>
      </c>
      <c r="F7" s="7" t="s">
        <v>11</v>
      </c>
      <c r="G7" s="71" t="s">
        <v>9</v>
      </c>
      <c r="H7" s="123" t="s">
        <v>12</v>
      </c>
      <c r="I7" s="117"/>
    </row>
    <row r="8" spans="1:9" ht="14.25" customHeight="1">
      <c r="A8" s="121" t="s">
        <v>13</v>
      </c>
      <c r="B8" s="122"/>
      <c r="C8" s="74" t="s">
        <v>14</v>
      </c>
      <c r="D8" s="5" t="s">
        <v>13</v>
      </c>
      <c r="E8" s="5" t="s">
        <v>15</v>
      </c>
      <c r="F8" s="8" t="s">
        <v>16</v>
      </c>
      <c r="G8" s="81" t="s">
        <v>17</v>
      </c>
      <c r="H8" s="123" t="s">
        <v>18</v>
      </c>
      <c r="I8" s="117"/>
    </row>
    <row r="9" spans="1:9" ht="14.25" customHeight="1">
      <c r="A9" s="121" t="s">
        <v>19</v>
      </c>
      <c r="B9" s="122"/>
      <c r="C9" s="74" t="s">
        <v>14</v>
      </c>
      <c r="D9" s="5" t="s">
        <v>19</v>
      </c>
      <c r="E9" s="5" t="s">
        <v>20</v>
      </c>
      <c r="F9" s="8" t="s">
        <v>21</v>
      </c>
      <c r="G9" s="81" t="s">
        <v>22</v>
      </c>
      <c r="H9" s="123" t="s">
        <v>23</v>
      </c>
      <c r="I9" s="117"/>
    </row>
    <row r="10" spans="1:9" ht="14.25" customHeight="1">
      <c r="A10" s="121" t="s">
        <v>24</v>
      </c>
      <c r="B10" s="122"/>
      <c r="C10" s="74" t="s">
        <v>14</v>
      </c>
      <c r="D10" s="5" t="s">
        <v>24</v>
      </c>
      <c r="E10" s="5" t="s">
        <v>25</v>
      </c>
      <c r="F10" s="8" t="s">
        <v>26</v>
      </c>
      <c r="G10" s="81" t="s">
        <v>27</v>
      </c>
      <c r="H10" s="123" t="s">
        <v>28</v>
      </c>
      <c r="I10" s="117"/>
    </row>
    <row r="11" spans="1:9" ht="14.25" customHeight="1">
      <c r="A11" s="121" t="s">
        <v>29</v>
      </c>
      <c r="B11" s="122"/>
      <c r="C11" s="74" t="s">
        <v>14</v>
      </c>
      <c r="D11" s="5" t="s">
        <v>29</v>
      </c>
      <c r="E11" s="5" t="s">
        <v>30</v>
      </c>
      <c r="F11" s="8" t="s">
        <v>31</v>
      </c>
      <c r="G11" s="81" t="s">
        <v>32</v>
      </c>
      <c r="H11" s="123" t="s">
        <v>33</v>
      </c>
      <c r="I11" s="117"/>
    </row>
    <row r="12" spans="1:9" ht="14.25" customHeight="1">
      <c r="A12" s="121" t="s">
        <v>34</v>
      </c>
      <c r="B12" s="122"/>
      <c r="C12" s="74" t="s">
        <v>14</v>
      </c>
      <c r="D12" s="5" t="s">
        <v>34</v>
      </c>
      <c r="E12" s="5" t="s">
        <v>35</v>
      </c>
      <c r="F12" s="8" t="s">
        <v>36</v>
      </c>
      <c r="G12" s="81" t="s">
        <v>37</v>
      </c>
      <c r="H12" s="123" t="s">
        <v>38</v>
      </c>
      <c r="I12" s="117"/>
    </row>
    <row r="13" spans="1:9" ht="14.25" customHeight="1">
      <c r="A13" s="121" t="s">
        <v>39</v>
      </c>
      <c r="B13" s="122"/>
      <c r="C13" s="74" t="s">
        <v>14</v>
      </c>
      <c r="D13" s="5" t="s">
        <v>39</v>
      </c>
      <c r="E13" s="5" t="s">
        <v>40</v>
      </c>
      <c r="F13" s="8" t="s">
        <v>41</v>
      </c>
      <c r="G13" s="81" t="s">
        <v>42</v>
      </c>
      <c r="H13" s="123" t="s">
        <v>14</v>
      </c>
      <c r="I13" s="117"/>
    </row>
    <row r="14" spans="1:9">
      <c r="A14" s="134" t="s">
        <v>43</v>
      </c>
      <c r="B14" s="133"/>
      <c r="C14" s="70" t="s">
        <v>14</v>
      </c>
      <c r="D14" s="9" t="s">
        <v>43</v>
      </c>
      <c r="E14" s="9" t="s">
        <v>44</v>
      </c>
      <c r="F14" s="10" t="s">
        <v>45</v>
      </c>
      <c r="G14" s="82" t="s">
        <v>46</v>
      </c>
      <c r="H14" s="134" t="s">
        <v>47</v>
      </c>
      <c r="I14" s="117"/>
    </row>
    <row r="15" spans="1:9" ht="14.25" customHeight="1">
      <c r="A15" s="121" t="s">
        <v>14</v>
      </c>
      <c r="B15" s="122"/>
      <c r="C15" s="74" t="s">
        <v>48</v>
      </c>
      <c r="D15" s="5" t="s">
        <v>48</v>
      </c>
      <c r="E15" s="5" t="s">
        <v>14</v>
      </c>
      <c r="F15" s="8" t="s">
        <v>49</v>
      </c>
      <c r="G15" s="81" t="s">
        <v>50</v>
      </c>
      <c r="H15" s="123" t="s">
        <v>14</v>
      </c>
      <c r="I15" s="117"/>
    </row>
    <row r="16" spans="1:9" ht="14.25" customHeight="1">
      <c r="A16" s="132" t="s">
        <v>43</v>
      </c>
      <c r="B16" s="133"/>
      <c r="C16" s="70" t="s">
        <v>48</v>
      </c>
      <c r="D16" s="9" t="s">
        <v>51</v>
      </c>
      <c r="E16" s="9" t="s">
        <v>44</v>
      </c>
      <c r="F16" s="10" t="s">
        <v>45</v>
      </c>
      <c r="G16" s="82" t="s">
        <v>46</v>
      </c>
      <c r="H16" s="134" t="s">
        <v>47</v>
      </c>
      <c r="I16" s="117"/>
    </row>
    <row r="17" spans="1:9" ht="14.25" customHeight="1">
      <c r="A17" s="121" t="s">
        <v>14</v>
      </c>
      <c r="B17" s="122"/>
      <c r="C17" s="74" t="s">
        <v>14</v>
      </c>
      <c r="D17" s="5" t="s">
        <v>14</v>
      </c>
      <c r="E17" s="5" t="s">
        <v>52</v>
      </c>
      <c r="F17" s="8" t="s">
        <v>53</v>
      </c>
      <c r="G17" s="81">
        <v>113100</v>
      </c>
      <c r="H17" s="123" t="s">
        <v>54</v>
      </c>
      <c r="I17" s="117"/>
    </row>
    <row r="18" spans="1:9" ht="14.25" customHeight="1">
      <c r="A18" s="121" t="s">
        <v>14</v>
      </c>
      <c r="B18" s="122"/>
      <c r="C18" s="74" t="s">
        <v>14</v>
      </c>
      <c r="D18" s="5" t="s">
        <v>14</v>
      </c>
      <c r="E18" s="5" t="s">
        <v>55</v>
      </c>
      <c r="F18" s="8" t="s">
        <v>56</v>
      </c>
      <c r="G18" s="81">
        <v>113500</v>
      </c>
      <c r="H18" s="123" t="s">
        <v>14</v>
      </c>
      <c r="I18" s="117"/>
    </row>
    <row r="19" spans="1:9" ht="14.25" customHeight="1">
      <c r="A19" s="121" t="s">
        <v>14</v>
      </c>
      <c r="B19" s="122"/>
      <c r="C19" s="74" t="s">
        <v>14</v>
      </c>
      <c r="D19" s="5" t="s">
        <v>14</v>
      </c>
      <c r="E19" s="5" t="s">
        <v>57</v>
      </c>
      <c r="F19" s="8" t="s">
        <v>58</v>
      </c>
      <c r="G19" s="81">
        <v>215001</v>
      </c>
      <c r="H19" s="123" t="s">
        <v>59</v>
      </c>
      <c r="I19" s="117"/>
    </row>
    <row r="20" spans="1:9" ht="14.25" customHeight="1">
      <c r="A20" s="121" t="s">
        <v>14</v>
      </c>
      <c r="B20" s="122"/>
      <c r="C20" s="74" t="s">
        <v>14</v>
      </c>
      <c r="D20" s="5" t="s">
        <v>14</v>
      </c>
      <c r="E20" s="5" t="s">
        <v>60</v>
      </c>
      <c r="F20" s="8" t="s">
        <v>61</v>
      </c>
      <c r="G20" s="81">
        <v>215005</v>
      </c>
      <c r="H20" s="123" t="s">
        <v>62</v>
      </c>
      <c r="I20" s="117"/>
    </row>
    <row r="21" spans="1:9" ht="14.25" customHeight="1">
      <c r="A21" s="121" t="s">
        <v>14</v>
      </c>
      <c r="B21" s="122"/>
      <c r="C21" s="74" t="s">
        <v>14</v>
      </c>
      <c r="D21" s="5" t="s">
        <v>14</v>
      </c>
      <c r="E21" s="5" t="s">
        <v>63</v>
      </c>
      <c r="F21" s="8" t="s">
        <v>64</v>
      </c>
      <c r="G21" s="81">
        <v>215008</v>
      </c>
      <c r="H21" s="123" t="s">
        <v>65</v>
      </c>
      <c r="I21" s="117"/>
    </row>
    <row r="22" spans="1:9" ht="14.25" customHeight="1">
      <c r="A22" s="121" t="s">
        <v>14</v>
      </c>
      <c r="B22" s="122"/>
      <c r="C22" s="74" t="s">
        <v>14</v>
      </c>
      <c r="D22" s="5" t="s">
        <v>14</v>
      </c>
      <c r="E22" s="5" t="s">
        <v>66</v>
      </c>
      <c r="F22" s="8" t="s">
        <v>67</v>
      </c>
      <c r="G22" s="81">
        <v>215013</v>
      </c>
      <c r="H22" s="123" t="s">
        <v>68</v>
      </c>
      <c r="I22" s="117"/>
    </row>
    <row r="23" spans="1:9" ht="14.25" customHeight="1">
      <c r="A23" s="121" t="s">
        <v>14</v>
      </c>
      <c r="B23" s="122"/>
      <c r="C23" s="74" t="s">
        <v>14</v>
      </c>
      <c r="D23" s="5" t="s">
        <v>14</v>
      </c>
      <c r="E23" s="5" t="s">
        <v>72</v>
      </c>
      <c r="F23" s="8" t="s">
        <v>73</v>
      </c>
      <c r="G23" s="81">
        <v>215016</v>
      </c>
      <c r="H23" s="123" t="s">
        <v>74</v>
      </c>
      <c r="I23" s="117"/>
    </row>
    <row r="24" spans="1:9" ht="14.25" customHeight="1">
      <c r="A24" s="121" t="s">
        <v>14</v>
      </c>
      <c r="B24" s="122"/>
      <c r="C24" s="74" t="s">
        <v>14</v>
      </c>
      <c r="D24" s="5" t="s">
        <v>14</v>
      </c>
      <c r="E24" s="5" t="s">
        <v>69</v>
      </c>
      <c r="F24" s="8" t="s">
        <v>70</v>
      </c>
      <c r="G24" s="81">
        <v>215999</v>
      </c>
      <c r="H24" s="123" t="s">
        <v>71</v>
      </c>
      <c r="I24" s="117"/>
    </row>
    <row r="25" spans="1:9" ht="14.25" customHeight="1">
      <c r="A25" s="121" t="s">
        <v>14</v>
      </c>
      <c r="B25" s="122"/>
      <c r="C25" s="74" t="s">
        <v>14</v>
      </c>
      <c r="D25" s="5" t="s">
        <v>14</v>
      </c>
      <c r="E25" s="5" t="s">
        <v>75</v>
      </c>
      <c r="F25" s="106" t="s">
        <v>449</v>
      </c>
      <c r="G25" s="81">
        <v>215999</v>
      </c>
      <c r="H25" s="123" t="s">
        <v>77</v>
      </c>
      <c r="I25" s="117"/>
    </row>
    <row r="26" spans="1:9" ht="14.25" customHeight="1">
      <c r="A26" s="121" t="s">
        <v>14</v>
      </c>
      <c r="B26" s="122"/>
      <c r="C26" s="74" t="s">
        <v>14</v>
      </c>
      <c r="D26" s="5" t="s">
        <v>14</v>
      </c>
      <c r="E26" s="5" t="s">
        <v>78</v>
      </c>
      <c r="F26" s="8" t="s">
        <v>79</v>
      </c>
      <c r="G26" s="81" t="s">
        <v>80</v>
      </c>
      <c r="H26" s="123" t="s">
        <v>14</v>
      </c>
      <c r="I26" s="117"/>
    </row>
    <row r="27" spans="1:9" ht="14.25" customHeight="1">
      <c r="A27" s="132" t="s">
        <v>14</v>
      </c>
      <c r="B27" s="133"/>
      <c r="C27" s="70" t="s">
        <v>14</v>
      </c>
      <c r="D27" s="9" t="s">
        <v>14</v>
      </c>
      <c r="E27" s="9" t="s">
        <v>81</v>
      </c>
      <c r="F27" s="10" t="s">
        <v>45</v>
      </c>
      <c r="G27" s="82" t="s">
        <v>46</v>
      </c>
      <c r="H27" s="134" t="s">
        <v>82</v>
      </c>
      <c r="I27" s="117"/>
    </row>
    <row r="28" spans="1:9" ht="15" customHeight="1" thickBot="1">
      <c r="A28" s="137" t="s">
        <v>43</v>
      </c>
      <c r="B28" s="138"/>
      <c r="C28" s="75" t="s">
        <v>48</v>
      </c>
      <c r="D28" s="11" t="s">
        <v>51</v>
      </c>
      <c r="E28" s="11" t="s">
        <v>83</v>
      </c>
      <c r="F28" s="12" t="s">
        <v>84</v>
      </c>
      <c r="G28" s="83" t="s">
        <v>46</v>
      </c>
      <c r="H28" s="139" t="s">
        <v>85</v>
      </c>
      <c r="I28" s="140"/>
    </row>
    <row r="29" spans="1:9" ht="15" customHeight="1" thickTop="1">
      <c r="A29" s="135" t="s">
        <v>86</v>
      </c>
      <c r="B29" s="136"/>
      <c r="C29" s="74" t="s">
        <v>14</v>
      </c>
      <c r="D29" s="5" t="s">
        <v>86</v>
      </c>
      <c r="E29" s="5" t="s">
        <v>87</v>
      </c>
      <c r="F29" s="8" t="s">
        <v>88</v>
      </c>
      <c r="G29" s="84" t="s">
        <v>89</v>
      </c>
      <c r="H29" s="123" t="s">
        <v>90</v>
      </c>
      <c r="I29" s="117"/>
    </row>
    <row r="30" spans="1:9" ht="14.25" customHeight="1">
      <c r="A30" s="121" t="s">
        <v>91</v>
      </c>
      <c r="B30" s="122"/>
      <c r="C30" s="74" t="s">
        <v>14</v>
      </c>
      <c r="D30" s="5" t="s">
        <v>91</v>
      </c>
      <c r="E30" s="5" t="s">
        <v>92</v>
      </c>
      <c r="F30" s="8" t="s">
        <v>93</v>
      </c>
      <c r="G30" s="81" t="s">
        <v>94</v>
      </c>
      <c r="H30" s="123" t="s">
        <v>95</v>
      </c>
      <c r="I30" s="117"/>
    </row>
    <row r="31" spans="1:9" ht="14.25" customHeight="1">
      <c r="A31" s="121" t="s">
        <v>96</v>
      </c>
      <c r="B31" s="122"/>
      <c r="C31" s="74" t="s">
        <v>14</v>
      </c>
      <c r="D31" s="5" t="s">
        <v>96</v>
      </c>
      <c r="E31" s="5" t="s">
        <v>97</v>
      </c>
      <c r="F31" s="8" t="s">
        <v>98</v>
      </c>
      <c r="G31" s="81" t="s">
        <v>99</v>
      </c>
      <c r="H31" s="123" t="s">
        <v>100</v>
      </c>
      <c r="I31" s="117"/>
    </row>
    <row r="32" spans="1:9" ht="14.25" customHeight="1">
      <c r="A32" s="121" t="s">
        <v>101</v>
      </c>
      <c r="B32" s="122"/>
      <c r="C32" s="74" t="s">
        <v>14</v>
      </c>
      <c r="D32" s="5" t="s">
        <v>101</v>
      </c>
      <c r="E32" s="5" t="s">
        <v>102</v>
      </c>
      <c r="F32" s="8" t="s">
        <v>103</v>
      </c>
      <c r="G32" s="81" t="s">
        <v>104</v>
      </c>
      <c r="H32" s="123" t="s">
        <v>105</v>
      </c>
      <c r="I32" s="117"/>
    </row>
    <row r="33" spans="1:9" ht="14.25" customHeight="1">
      <c r="A33" s="121" t="s">
        <v>106</v>
      </c>
      <c r="B33" s="122"/>
      <c r="C33" s="74" t="s">
        <v>14</v>
      </c>
      <c r="D33" s="5" t="s">
        <v>106</v>
      </c>
      <c r="E33" s="5" t="s">
        <v>107</v>
      </c>
      <c r="F33" s="8" t="s">
        <v>108</v>
      </c>
      <c r="G33" s="81" t="s">
        <v>109</v>
      </c>
      <c r="H33" s="123" t="s">
        <v>110</v>
      </c>
      <c r="I33" s="117"/>
    </row>
    <row r="34" spans="1:9" ht="14.25" customHeight="1">
      <c r="A34" s="121" t="s">
        <v>111</v>
      </c>
      <c r="B34" s="122"/>
      <c r="C34" s="74" t="s">
        <v>14</v>
      </c>
      <c r="D34" s="5" t="s">
        <v>111</v>
      </c>
      <c r="E34" s="5" t="s">
        <v>112</v>
      </c>
      <c r="F34" s="8" t="s">
        <v>113</v>
      </c>
      <c r="G34" s="81" t="s">
        <v>114</v>
      </c>
      <c r="H34" s="123" t="s">
        <v>115</v>
      </c>
      <c r="I34" s="117"/>
    </row>
    <row r="35" spans="1:9" ht="14.25" customHeight="1">
      <c r="A35" s="121" t="s">
        <v>116</v>
      </c>
      <c r="B35" s="122"/>
      <c r="C35" s="74" t="s">
        <v>14</v>
      </c>
      <c r="D35" s="5" t="s">
        <v>116</v>
      </c>
      <c r="E35" s="5" t="s">
        <v>117</v>
      </c>
      <c r="F35" s="8" t="s">
        <v>118</v>
      </c>
      <c r="G35" s="81" t="s">
        <v>119</v>
      </c>
      <c r="H35" s="123" t="s">
        <v>120</v>
      </c>
      <c r="I35" s="117"/>
    </row>
    <row r="36" spans="1:9" ht="14.25" customHeight="1">
      <c r="A36" s="121" t="s">
        <v>121</v>
      </c>
      <c r="B36" s="122"/>
      <c r="C36" s="74" t="s">
        <v>14</v>
      </c>
      <c r="D36" s="5" t="s">
        <v>121</v>
      </c>
      <c r="E36" s="5" t="s">
        <v>122</v>
      </c>
      <c r="F36" s="8" t="s">
        <v>123</v>
      </c>
      <c r="G36" s="81" t="s">
        <v>124</v>
      </c>
      <c r="H36" s="123" t="s">
        <v>125</v>
      </c>
      <c r="I36" s="117"/>
    </row>
    <row r="37" spans="1:9" ht="14.25" customHeight="1">
      <c r="A37" s="121" t="s">
        <v>126</v>
      </c>
      <c r="B37" s="122"/>
      <c r="C37" s="74" t="s">
        <v>48</v>
      </c>
      <c r="D37" s="5" t="s">
        <v>127</v>
      </c>
      <c r="E37" s="5" t="s">
        <v>14</v>
      </c>
      <c r="F37" s="8" t="s">
        <v>128</v>
      </c>
      <c r="G37" s="81" t="s">
        <v>129</v>
      </c>
      <c r="H37" s="123" t="s">
        <v>14</v>
      </c>
      <c r="I37" s="117"/>
    </row>
    <row r="38" spans="1:9" ht="14.25" customHeight="1">
      <c r="A38" s="121" t="s">
        <v>130</v>
      </c>
      <c r="B38" s="122"/>
      <c r="C38" s="74" t="s">
        <v>14</v>
      </c>
      <c r="D38" s="5" t="s">
        <v>130</v>
      </c>
      <c r="E38" s="5" t="s">
        <v>14</v>
      </c>
      <c r="F38" s="8" t="s">
        <v>131</v>
      </c>
      <c r="G38" s="81" t="s">
        <v>132</v>
      </c>
      <c r="H38" s="123" t="s">
        <v>14</v>
      </c>
      <c r="I38" s="117"/>
    </row>
    <row r="39" spans="1:9" ht="14.25" customHeight="1">
      <c r="A39" s="121" t="s">
        <v>133</v>
      </c>
      <c r="B39" s="122"/>
      <c r="C39" s="74" t="s">
        <v>14</v>
      </c>
      <c r="D39" s="5" t="s">
        <v>133</v>
      </c>
      <c r="E39" s="5" t="s">
        <v>134</v>
      </c>
      <c r="F39" s="8" t="s">
        <v>135</v>
      </c>
      <c r="G39" s="81" t="s">
        <v>136</v>
      </c>
      <c r="H39" s="123" t="s">
        <v>14</v>
      </c>
      <c r="I39" s="117"/>
    </row>
    <row r="40" spans="1:9" ht="14.25" customHeight="1">
      <c r="A40" s="132" t="s">
        <v>43</v>
      </c>
      <c r="B40" s="133"/>
      <c r="C40" s="70" t="s">
        <v>48</v>
      </c>
      <c r="D40" s="9" t="s">
        <v>51</v>
      </c>
      <c r="E40" s="9" t="s">
        <v>137</v>
      </c>
      <c r="F40" s="10" t="s">
        <v>45</v>
      </c>
      <c r="G40" s="82" t="s">
        <v>46</v>
      </c>
      <c r="H40" s="134" t="s">
        <v>138</v>
      </c>
      <c r="I40" s="117"/>
    </row>
    <row r="41" spans="1:9" ht="14.25" customHeight="1">
      <c r="A41" s="121" t="s">
        <v>14</v>
      </c>
      <c r="B41" s="122"/>
      <c r="C41" s="74" t="s">
        <v>14</v>
      </c>
      <c r="D41" s="5" t="s">
        <v>14</v>
      </c>
      <c r="E41" s="5" t="s">
        <v>52</v>
      </c>
      <c r="F41" s="8" t="s">
        <v>53</v>
      </c>
      <c r="G41" s="81">
        <v>113100</v>
      </c>
      <c r="H41" s="123" t="s">
        <v>139</v>
      </c>
      <c r="I41" s="117"/>
    </row>
    <row r="42" spans="1:9" ht="14.25" customHeight="1">
      <c r="A42" s="121" t="s">
        <v>14</v>
      </c>
      <c r="B42" s="122"/>
      <c r="C42" s="74" t="s">
        <v>14</v>
      </c>
      <c r="D42" s="5" t="s">
        <v>14</v>
      </c>
      <c r="E42" s="5" t="s">
        <v>140</v>
      </c>
      <c r="F42" s="8" t="s">
        <v>141</v>
      </c>
      <c r="G42" s="81">
        <v>211000</v>
      </c>
      <c r="H42" s="123" t="s">
        <v>14</v>
      </c>
      <c r="I42" s="117"/>
    </row>
    <row r="43" spans="1:9" ht="14.25" customHeight="1">
      <c r="A43" s="121" t="s">
        <v>14</v>
      </c>
      <c r="B43" s="122"/>
      <c r="C43" s="74" t="s">
        <v>14</v>
      </c>
      <c r="D43" s="5" t="s">
        <v>14</v>
      </c>
      <c r="E43" s="5" t="s">
        <v>142</v>
      </c>
      <c r="F43" s="8" t="s">
        <v>143</v>
      </c>
      <c r="G43" s="81">
        <v>213000</v>
      </c>
      <c r="H43" s="123" t="s">
        <v>14</v>
      </c>
      <c r="I43" s="117"/>
    </row>
    <row r="44" spans="1:9" ht="14.25" customHeight="1">
      <c r="A44" s="121" t="s">
        <v>14</v>
      </c>
      <c r="B44" s="122"/>
      <c r="C44" s="74" t="s">
        <v>14</v>
      </c>
      <c r="D44" s="5" t="s">
        <v>14</v>
      </c>
      <c r="E44" s="5" t="s">
        <v>144</v>
      </c>
      <c r="F44" s="8" t="s">
        <v>58</v>
      </c>
      <c r="G44" s="81">
        <v>215001</v>
      </c>
      <c r="H44" s="123" t="s">
        <v>145</v>
      </c>
      <c r="I44" s="117"/>
    </row>
    <row r="45" spans="1:9" ht="14.25" customHeight="1">
      <c r="A45" s="121" t="s">
        <v>14</v>
      </c>
      <c r="B45" s="122"/>
      <c r="C45" s="74" t="s">
        <v>14</v>
      </c>
      <c r="D45" s="5" t="s">
        <v>14</v>
      </c>
      <c r="E45" s="5" t="s">
        <v>146</v>
      </c>
      <c r="F45" s="8" t="s">
        <v>61</v>
      </c>
      <c r="G45" s="81">
        <v>215005</v>
      </c>
      <c r="H45" s="123" t="s">
        <v>14</v>
      </c>
      <c r="I45" s="117"/>
    </row>
    <row r="46" spans="1:9" ht="14.25" customHeight="1">
      <c r="A46" s="121" t="s">
        <v>14</v>
      </c>
      <c r="B46" s="122"/>
      <c r="C46" s="74" t="s">
        <v>14</v>
      </c>
      <c r="D46" s="5" t="s">
        <v>14</v>
      </c>
      <c r="E46" s="5" t="s">
        <v>147</v>
      </c>
      <c r="F46" s="8" t="s">
        <v>148</v>
      </c>
      <c r="G46" s="81">
        <v>215007</v>
      </c>
      <c r="H46" s="123" t="s">
        <v>14</v>
      </c>
      <c r="I46" s="117"/>
    </row>
    <row r="47" spans="1:9" ht="14.25" customHeight="1">
      <c r="A47" s="121" t="s">
        <v>14</v>
      </c>
      <c r="B47" s="122"/>
      <c r="C47" s="74" t="s">
        <v>14</v>
      </c>
      <c r="D47" s="5" t="s">
        <v>14</v>
      </c>
      <c r="E47" s="5" t="s">
        <v>149</v>
      </c>
      <c r="F47" s="8" t="s">
        <v>64</v>
      </c>
      <c r="G47" s="81">
        <v>215008</v>
      </c>
      <c r="H47" s="123" t="s">
        <v>150</v>
      </c>
      <c r="I47" s="117"/>
    </row>
    <row r="48" spans="1:9" ht="14.25" customHeight="1">
      <c r="A48" s="121" t="s">
        <v>14</v>
      </c>
      <c r="B48" s="122"/>
      <c r="C48" s="74" t="s">
        <v>14</v>
      </c>
      <c r="D48" s="5" t="s">
        <v>14</v>
      </c>
      <c r="E48" s="5" t="s">
        <v>151</v>
      </c>
      <c r="F48" s="8" t="s">
        <v>67</v>
      </c>
      <c r="G48" s="81">
        <v>215013</v>
      </c>
      <c r="H48" s="123" t="s">
        <v>68</v>
      </c>
      <c r="I48" s="117"/>
    </row>
    <row r="49" spans="1:9" ht="14.25" customHeight="1">
      <c r="A49" s="121" t="s">
        <v>14</v>
      </c>
      <c r="B49" s="122"/>
      <c r="C49" s="74" t="s">
        <v>14</v>
      </c>
      <c r="D49" s="5" t="s">
        <v>14</v>
      </c>
      <c r="E49" s="5" t="s">
        <v>152</v>
      </c>
      <c r="F49" s="8" t="s">
        <v>153</v>
      </c>
      <c r="G49" s="81">
        <v>215014</v>
      </c>
      <c r="H49" s="123" t="s">
        <v>154</v>
      </c>
      <c r="I49" s="117"/>
    </row>
    <row r="50" spans="1:9" ht="14.25" customHeight="1">
      <c r="A50" s="121" t="s">
        <v>14</v>
      </c>
      <c r="B50" s="122"/>
      <c r="C50" s="74" t="s">
        <v>14</v>
      </c>
      <c r="D50" s="5" t="s">
        <v>14</v>
      </c>
      <c r="E50" s="5" t="s">
        <v>69</v>
      </c>
      <c r="F50" s="8" t="s">
        <v>70</v>
      </c>
      <c r="G50" s="81">
        <v>215999</v>
      </c>
      <c r="H50" s="123" t="s">
        <v>71</v>
      </c>
      <c r="I50" s="117"/>
    </row>
    <row r="51" spans="1:9" ht="14.25" customHeight="1">
      <c r="A51" s="121" t="s">
        <v>14</v>
      </c>
      <c r="B51" s="122"/>
      <c r="C51" s="74" t="s">
        <v>14</v>
      </c>
      <c r="D51" s="5" t="s">
        <v>14</v>
      </c>
      <c r="E51" s="5" t="s">
        <v>155</v>
      </c>
      <c r="F51" s="8" t="s">
        <v>76</v>
      </c>
      <c r="G51" s="81">
        <v>215999</v>
      </c>
      <c r="H51" s="123" t="s">
        <v>14</v>
      </c>
      <c r="I51" s="117"/>
    </row>
    <row r="52" spans="1:9" ht="14.25" customHeight="1">
      <c r="A52" s="121" t="s">
        <v>14</v>
      </c>
      <c r="B52" s="122"/>
      <c r="C52" s="74" t="s">
        <v>14</v>
      </c>
      <c r="D52" s="5" t="s">
        <v>14</v>
      </c>
      <c r="E52" s="5" t="s">
        <v>156</v>
      </c>
      <c r="F52" s="8" t="s">
        <v>79</v>
      </c>
      <c r="G52" s="81" t="s">
        <v>80</v>
      </c>
      <c r="H52" s="123" t="s">
        <v>157</v>
      </c>
      <c r="I52" s="117"/>
    </row>
    <row r="53" spans="1:9" ht="14.25" customHeight="1">
      <c r="A53" s="132" t="s">
        <v>14</v>
      </c>
      <c r="B53" s="133"/>
      <c r="C53" s="70" t="s">
        <v>14</v>
      </c>
      <c r="D53" s="9" t="s">
        <v>14</v>
      </c>
      <c r="E53" s="9" t="s">
        <v>158</v>
      </c>
      <c r="F53" s="10" t="s">
        <v>45</v>
      </c>
      <c r="G53" s="82" t="s">
        <v>46</v>
      </c>
      <c r="H53" s="134" t="s">
        <v>159</v>
      </c>
      <c r="I53" s="117"/>
    </row>
    <row r="54" spans="1:9" ht="15" customHeight="1" thickBot="1">
      <c r="A54" s="145" t="s">
        <v>43</v>
      </c>
      <c r="B54" s="146"/>
      <c r="C54" s="73" t="s">
        <v>48</v>
      </c>
      <c r="D54" s="13" t="s">
        <v>51</v>
      </c>
      <c r="E54" s="13" t="s">
        <v>160</v>
      </c>
      <c r="F54" s="14" t="s">
        <v>161</v>
      </c>
      <c r="G54" s="85" t="s">
        <v>46</v>
      </c>
      <c r="H54" s="147" t="s">
        <v>162</v>
      </c>
      <c r="I54" s="140"/>
    </row>
    <row r="55" spans="1:9" ht="15" customHeight="1" thickTop="1">
      <c r="A55" s="142" t="s">
        <v>14</v>
      </c>
      <c r="B55" s="143"/>
      <c r="C55" s="70" t="s">
        <v>14</v>
      </c>
      <c r="D55" s="15" t="s">
        <v>14</v>
      </c>
      <c r="E55" s="15" t="s">
        <v>163</v>
      </c>
      <c r="F55" s="10" t="s">
        <v>164</v>
      </c>
      <c r="G55" s="86" t="s">
        <v>46</v>
      </c>
      <c r="H55" s="144" t="s">
        <v>165</v>
      </c>
      <c r="I55" s="117"/>
    </row>
    <row r="56" spans="1:9">
      <c r="A56" s="124" t="s">
        <v>9</v>
      </c>
      <c r="B56" s="125"/>
      <c r="C56" s="72" t="s">
        <v>9</v>
      </c>
      <c r="D56" s="16" t="s">
        <v>9</v>
      </c>
      <c r="E56" s="16" t="s">
        <v>166</v>
      </c>
      <c r="F56" s="9" t="s">
        <v>167</v>
      </c>
      <c r="G56" s="71" t="s">
        <v>9</v>
      </c>
      <c r="H56" s="134" t="s">
        <v>166</v>
      </c>
      <c r="I56" s="117"/>
    </row>
    <row r="57" spans="1:9" ht="0" hidden="1" customHeight="1"/>
    <row r="58" spans="1:9" ht="15.95" customHeight="1"/>
    <row r="59" spans="1:9" ht="19.7" customHeight="1">
      <c r="B59" s="69"/>
    </row>
    <row r="60" spans="1:9" ht="0.6" customHeight="1"/>
    <row r="61" spans="1:9" ht="19.7" customHeight="1">
      <c r="C61" s="141"/>
      <c r="D61" s="141"/>
      <c r="E61" s="141"/>
      <c r="F61" s="141"/>
      <c r="G61" s="141"/>
    </row>
  </sheetData>
  <mergeCells count="108">
    <mergeCell ref="C61:G61"/>
    <mergeCell ref="A55:B55"/>
    <mergeCell ref="H55:I55"/>
    <mergeCell ref="A56:B56"/>
    <mergeCell ref="H56:I56"/>
    <mergeCell ref="A53:B53"/>
    <mergeCell ref="H53:I53"/>
    <mergeCell ref="A54:B54"/>
    <mergeCell ref="H54:I54"/>
    <mergeCell ref="A51:B51"/>
    <mergeCell ref="H51:I51"/>
    <mergeCell ref="A52:B52"/>
    <mergeCell ref="H52:I52"/>
    <mergeCell ref="A49:B49"/>
    <mergeCell ref="H49:I49"/>
    <mergeCell ref="A50:B50"/>
    <mergeCell ref="H50:I50"/>
    <mergeCell ref="A47:B47"/>
    <mergeCell ref="H47:I47"/>
    <mergeCell ref="A48:B48"/>
    <mergeCell ref="H48:I48"/>
    <mergeCell ref="A45:B45"/>
    <mergeCell ref="H45:I45"/>
    <mergeCell ref="A46:B46"/>
    <mergeCell ref="H46:I46"/>
    <mergeCell ref="A43:B43"/>
    <mergeCell ref="H43:I43"/>
    <mergeCell ref="A44:B44"/>
    <mergeCell ref="H44:I44"/>
    <mergeCell ref="A41:B41"/>
    <mergeCell ref="H41:I41"/>
    <mergeCell ref="A42:B42"/>
    <mergeCell ref="H42:I42"/>
    <mergeCell ref="A39:B39"/>
    <mergeCell ref="H39:I39"/>
    <mergeCell ref="A40:B40"/>
    <mergeCell ref="H40:I40"/>
    <mergeCell ref="A37:B37"/>
    <mergeCell ref="H37:I37"/>
    <mergeCell ref="A38:B38"/>
    <mergeCell ref="H38:I38"/>
    <mergeCell ref="A35:B35"/>
    <mergeCell ref="H35:I35"/>
    <mergeCell ref="A36:B36"/>
    <mergeCell ref="H36:I36"/>
    <mergeCell ref="A23:B23"/>
    <mergeCell ref="H23:I23"/>
    <mergeCell ref="A33:B33"/>
    <mergeCell ref="H33:I33"/>
    <mergeCell ref="A34:B34"/>
    <mergeCell ref="H34:I34"/>
    <mergeCell ref="A31:B31"/>
    <mergeCell ref="H31:I31"/>
    <mergeCell ref="A32:B32"/>
    <mergeCell ref="H32:I32"/>
    <mergeCell ref="A29:B29"/>
    <mergeCell ref="H29:I29"/>
    <mergeCell ref="A30:B30"/>
    <mergeCell ref="H30:I30"/>
    <mergeCell ref="A27:B27"/>
    <mergeCell ref="H27:I27"/>
    <mergeCell ref="A28:B28"/>
    <mergeCell ref="H28:I28"/>
    <mergeCell ref="A25:B25"/>
    <mergeCell ref="H25:I25"/>
    <mergeCell ref="A26:B26"/>
    <mergeCell ref="H26:I26"/>
    <mergeCell ref="A24:B24"/>
    <mergeCell ref="H24:I24"/>
    <mergeCell ref="A21:B21"/>
    <mergeCell ref="H21:I21"/>
    <mergeCell ref="A22:B22"/>
    <mergeCell ref="H22:I22"/>
    <mergeCell ref="A19:B19"/>
    <mergeCell ref="H19:I19"/>
    <mergeCell ref="A20:B20"/>
    <mergeCell ref="H20:I20"/>
    <mergeCell ref="A17:B17"/>
    <mergeCell ref="H17:I17"/>
    <mergeCell ref="A18:B18"/>
    <mergeCell ref="H18:I18"/>
    <mergeCell ref="A15:B15"/>
    <mergeCell ref="H15:I15"/>
    <mergeCell ref="A16:B16"/>
    <mergeCell ref="H16:I16"/>
    <mergeCell ref="A13:B13"/>
    <mergeCell ref="H13:I13"/>
    <mergeCell ref="A14:B14"/>
    <mergeCell ref="H14:I14"/>
    <mergeCell ref="A11:B11"/>
    <mergeCell ref="H11:I11"/>
    <mergeCell ref="A12:B12"/>
    <mergeCell ref="H12:I12"/>
    <mergeCell ref="A5:E5"/>
    <mergeCell ref="A1:I1"/>
    <mergeCell ref="B2:I2"/>
    <mergeCell ref="B3:I3"/>
    <mergeCell ref="A9:B9"/>
    <mergeCell ref="H9:I9"/>
    <mergeCell ref="A10:B10"/>
    <mergeCell ref="H10:I10"/>
    <mergeCell ref="A7:B7"/>
    <mergeCell ref="H7:I7"/>
    <mergeCell ref="A8:B8"/>
    <mergeCell ref="H8:I8"/>
    <mergeCell ref="H5:I5"/>
    <mergeCell ref="A6:B6"/>
    <mergeCell ref="H6:I6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7"/>
  <sheetViews>
    <sheetView showGridLines="0" workbookViewId="0">
      <pane ySplit="11" topLeftCell="A15" activePane="bottomLeft" state="frozen"/>
      <selection pane="bottomLeft" activeCell="E29" sqref="E29:G29"/>
    </sheetView>
  </sheetViews>
  <sheetFormatPr defaultRowHeight="14.25"/>
  <cols>
    <col min="1" max="1" width="47.125" customWidth="1"/>
    <col min="2" max="2" width="0.875" customWidth="1"/>
    <col min="3" max="3" width="11.125" customWidth="1"/>
    <col min="4" max="4" width="17" customWidth="1"/>
    <col min="5" max="5" width="4.375" customWidth="1"/>
    <col min="6" max="6" width="13.875" customWidth="1"/>
    <col min="7" max="7" width="0.5" customWidth="1"/>
  </cols>
  <sheetData>
    <row r="1" spans="1:7" ht="0.2" customHeight="1"/>
    <row r="2" spans="1:7">
      <c r="A2" s="57"/>
    </row>
    <row r="3" spans="1:7" ht="1.9" customHeight="1"/>
    <row r="4" spans="1:7" ht="17.25" customHeight="1">
      <c r="A4" s="148" t="s">
        <v>0</v>
      </c>
      <c r="B4" s="141"/>
      <c r="C4" s="141"/>
      <c r="D4" s="141"/>
      <c r="E4" s="141"/>
      <c r="F4" s="141"/>
    </row>
    <row r="5" spans="1:7" ht="0.95" customHeight="1"/>
    <row r="6" spans="1:7" ht="17.25" customHeight="1">
      <c r="A6" s="149" t="s">
        <v>234</v>
      </c>
      <c r="B6" s="141"/>
      <c r="C6" s="141"/>
      <c r="D6" s="141"/>
      <c r="E6" s="141"/>
      <c r="F6" s="141"/>
    </row>
    <row r="7" spans="1:7" ht="0.2" customHeight="1"/>
    <row r="8" spans="1:7" ht="17.25" customHeight="1">
      <c r="A8" s="149" t="s">
        <v>235</v>
      </c>
      <c r="B8" s="141"/>
      <c r="C8" s="141"/>
      <c r="D8" s="141"/>
      <c r="E8" s="141"/>
      <c r="F8" s="141"/>
    </row>
    <row r="9" spans="1:7" ht="1.5" customHeight="1"/>
    <row r="10" spans="1:7" ht="18" customHeight="1">
      <c r="A10" s="150" t="s">
        <v>236</v>
      </c>
      <c r="B10" s="141"/>
      <c r="C10" s="141"/>
      <c r="D10" s="141"/>
      <c r="E10" s="141"/>
      <c r="F10" s="141"/>
    </row>
    <row r="11" spans="1:7" ht="6.4" customHeight="1"/>
    <row r="12" spans="1:7" ht="0.95" customHeight="1"/>
    <row r="13" spans="1:7">
      <c r="A13" s="115" t="s">
        <v>2</v>
      </c>
      <c r="B13" s="117"/>
      <c r="C13" s="2" t="s">
        <v>3</v>
      </c>
      <c r="D13" s="2" t="s">
        <v>237</v>
      </c>
      <c r="E13" s="115" t="s">
        <v>238</v>
      </c>
      <c r="F13" s="116"/>
      <c r="G13" s="117"/>
    </row>
    <row r="14" spans="1:7">
      <c r="A14" s="151" t="s">
        <v>239</v>
      </c>
      <c r="B14" s="117"/>
      <c r="C14" s="58">
        <v>111100</v>
      </c>
      <c r="D14" s="59">
        <v>1158.9000000000001</v>
      </c>
      <c r="E14" s="152">
        <v>0</v>
      </c>
      <c r="F14" s="116"/>
      <c r="G14" s="117"/>
    </row>
    <row r="15" spans="1:7">
      <c r="A15" s="151" t="s">
        <v>240</v>
      </c>
      <c r="B15" s="117"/>
      <c r="C15" s="58" t="s">
        <v>241</v>
      </c>
      <c r="D15" s="59">
        <v>17674063.82</v>
      </c>
      <c r="E15" s="152">
        <v>0</v>
      </c>
      <c r="F15" s="116"/>
      <c r="G15" s="117"/>
    </row>
    <row r="16" spans="1:7">
      <c r="A16" s="151" t="s">
        <v>242</v>
      </c>
      <c r="B16" s="117"/>
      <c r="C16" s="58" t="s">
        <v>241</v>
      </c>
      <c r="D16" s="59">
        <v>621708.4</v>
      </c>
      <c r="E16" s="152">
        <v>0</v>
      </c>
      <c r="F16" s="116"/>
      <c r="G16" s="117"/>
    </row>
    <row r="17" spans="1:7">
      <c r="A17" s="151" t="s">
        <v>243</v>
      </c>
      <c r="B17" s="117"/>
      <c r="C17" s="58" t="s">
        <v>241</v>
      </c>
      <c r="D17" s="59">
        <v>1370570.52</v>
      </c>
      <c r="E17" s="152">
        <v>0</v>
      </c>
      <c r="F17" s="116"/>
      <c r="G17" s="117"/>
    </row>
    <row r="18" spans="1:7">
      <c r="A18" s="151" t="s">
        <v>244</v>
      </c>
      <c r="B18" s="117"/>
      <c r="C18" s="58" t="s">
        <v>241</v>
      </c>
      <c r="D18" s="59">
        <v>5701378.7599999998</v>
      </c>
      <c r="E18" s="152">
        <v>0</v>
      </c>
      <c r="F18" s="116"/>
      <c r="G18" s="117"/>
    </row>
    <row r="19" spans="1:7">
      <c r="A19" s="151" t="s">
        <v>56</v>
      </c>
      <c r="B19" s="117"/>
      <c r="C19" s="58">
        <v>113500</v>
      </c>
      <c r="D19" s="59">
        <v>420000</v>
      </c>
      <c r="E19" s="152">
        <v>0</v>
      </c>
      <c r="F19" s="116"/>
      <c r="G19" s="117"/>
    </row>
    <row r="20" spans="1:7">
      <c r="A20" s="151" t="s">
        <v>245</v>
      </c>
      <c r="B20" s="117"/>
      <c r="C20" s="58">
        <v>212000</v>
      </c>
      <c r="D20" s="59">
        <v>0</v>
      </c>
      <c r="E20" s="152">
        <v>80000</v>
      </c>
      <c r="F20" s="116"/>
      <c r="G20" s="117"/>
    </row>
    <row r="21" spans="1:7">
      <c r="A21" s="151" t="s">
        <v>418</v>
      </c>
      <c r="B21" s="117"/>
      <c r="C21" s="58">
        <v>211000</v>
      </c>
      <c r="D21" s="59">
        <v>0</v>
      </c>
      <c r="E21" s="152">
        <v>1332271</v>
      </c>
      <c r="F21" s="116"/>
      <c r="G21" s="117"/>
    </row>
    <row r="22" spans="1:7">
      <c r="A22" s="151" t="s">
        <v>58</v>
      </c>
      <c r="B22" s="117"/>
      <c r="C22" s="58">
        <v>215001</v>
      </c>
      <c r="D22" s="59">
        <v>0</v>
      </c>
      <c r="E22" s="152">
        <v>20019.419999999998</v>
      </c>
      <c r="F22" s="116"/>
      <c r="G22" s="117"/>
    </row>
    <row r="23" spans="1:7">
      <c r="A23" s="151" t="s">
        <v>61</v>
      </c>
      <c r="B23" s="117"/>
      <c r="C23" s="58">
        <v>215005</v>
      </c>
      <c r="D23" s="59">
        <v>0</v>
      </c>
      <c r="E23" s="152">
        <v>1291.54</v>
      </c>
      <c r="F23" s="116"/>
      <c r="G23" s="117"/>
    </row>
    <row r="24" spans="1:7">
      <c r="A24" s="151" t="s">
        <v>64</v>
      </c>
      <c r="B24" s="117"/>
      <c r="C24" s="58">
        <v>215008</v>
      </c>
      <c r="D24" s="59">
        <v>0</v>
      </c>
      <c r="E24" s="152">
        <v>623875</v>
      </c>
      <c r="F24" s="116"/>
      <c r="G24" s="117"/>
    </row>
    <row r="25" spans="1:7">
      <c r="A25" s="151" t="s">
        <v>67</v>
      </c>
      <c r="B25" s="117"/>
      <c r="C25" s="58">
        <v>215013</v>
      </c>
      <c r="D25" s="59">
        <v>0</v>
      </c>
      <c r="E25" s="152">
        <v>4936</v>
      </c>
      <c r="F25" s="116"/>
      <c r="G25" s="117"/>
    </row>
    <row r="26" spans="1:7">
      <c r="A26" s="151" t="s">
        <v>153</v>
      </c>
      <c r="B26" s="117"/>
      <c r="C26" s="58">
        <v>215014</v>
      </c>
      <c r="D26" s="59">
        <v>0</v>
      </c>
      <c r="E26" s="152">
        <v>57892</v>
      </c>
      <c r="F26" s="116"/>
      <c r="G26" s="117"/>
    </row>
    <row r="27" spans="1:7">
      <c r="A27" s="151" t="s">
        <v>73</v>
      </c>
      <c r="B27" s="117"/>
      <c r="C27" s="58">
        <v>215016</v>
      </c>
      <c r="D27" s="59">
        <v>0</v>
      </c>
      <c r="E27" s="152">
        <v>1041708.4</v>
      </c>
      <c r="F27" s="116"/>
      <c r="G27" s="117"/>
    </row>
    <row r="28" spans="1:7">
      <c r="A28" s="151" t="s">
        <v>246</v>
      </c>
      <c r="B28" s="117"/>
      <c r="C28" s="58">
        <v>215999</v>
      </c>
      <c r="D28" s="59">
        <v>0</v>
      </c>
      <c r="E28" s="152">
        <v>1670</v>
      </c>
      <c r="F28" s="116"/>
      <c r="G28" s="117"/>
    </row>
    <row r="29" spans="1:7">
      <c r="A29" s="151" t="s">
        <v>79</v>
      </c>
      <c r="B29" s="117"/>
      <c r="C29" s="58" t="s">
        <v>247</v>
      </c>
      <c r="D29" s="59">
        <v>0</v>
      </c>
      <c r="E29" s="152">
        <v>5292885.76</v>
      </c>
      <c r="F29" s="116"/>
      <c r="G29" s="117"/>
    </row>
    <row r="30" spans="1:7">
      <c r="A30" s="151" t="s">
        <v>248</v>
      </c>
      <c r="B30" s="117"/>
      <c r="C30" s="58" t="s">
        <v>249</v>
      </c>
      <c r="D30" s="59">
        <v>0</v>
      </c>
      <c r="E30" s="152">
        <v>10762119.119999999</v>
      </c>
      <c r="F30" s="116"/>
      <c r="G30" s="117"/>
    </row>
    <row r="31" spans="1:7">
      <c r="A31" s="151" t="s">
        <v>174</v>
      </c>
      <c r="B31" s="117"/>
      <c r="C31" s="58" t="s">
        <v>250</v>
      </c>
      <c r="D31" s="59">
        <v>0</v>
      </c>
      <c r="E31" s="152">
        <v>89243.4</v>
      </c>
      <c r="F31" s="116"/>
      <c r="G31" s="117"/>
    </row>
    <row r="32" spans="1:7">
      <c r="A32" s="151" t="s">
        <v>175</v>
      </c>
      <c r="B32" s="117"/>
      <c r="C32" s="58" t="s">
        <v>251</v>
      </c>
      <c r="D32" s="59">
        <v>0</v>
      </c>
      <c r="E32" s="152">
        <v>20232.560000000001</v>
      </c>
      <c r="F32" s="116"/>
      <c r="G32" s="117"/>
    </row>
    <row r="33" spans="1:7">
      <c r="A33" s="151" t="s">
        <v>176</v>
      </c>
      <c r="B33" s="117"/>
      <c r="C33" s="58" t="s">
        <v>252</v>
      </c>
      <c r="D33" s="59">
        <v>0</v>
      </c>
      <c r="E33" s="152">
        <v>6930</v>
      </c>
      <c r="F33" s="116"/>
      <c r="G33" s="117"/>
    </row>
    <row r="34" spans="1:7">
      <c r="A34" s="151" t="s">
        <v>179</v>
      </c>
      <c r="B34" s="117"/>
      <c r="C34" s="58" t="s">
        <v>253</v>
      </c>
      <c r="D34" s="59">
        <v>0</v>
      </c>
      <c r="E34" s="152">
        <v>1028.2</v>
      </c>
      <c r="F34" s="116"/>
      <c r="G34" s="117"/>
    </row>
    <row r="35" spans="1:7">
      <c r="A35" s="151" t="s">
        <v>182</v>
      </c>
      <c r="B35" s="117"/>
      <c r="C35" s="58" t="s">
        <v>254</v>
      </c>
      <c r="D35" s="59">
        <v>0</v>
      </c>
      <c r="E35" s="152">
        <v>330</v>
      </c>
      <c r="F35" s="116"/>
      <c r="G35" s="117"/>
    </row>
    <row r="36" spans="1:7">
      <c r="A36" s="151" t="s">
        <v>255</v>
      </c>
      <c r="B36" s="117"/>
      <c r="C36" s="58" t="s">
        <v>256</v>
      </c>
      <c r="D36" s="59">
        <v>0</v>
      </c>
      <c r="E36" s="152">
        <v>187</v>
      </c>
      <c r="F36" s="116"/>
      <c r="G36" s="117"/>
    </row>
    <row r="37" spans="1:7">
      <c r="A37" s="151" t="s">
        <v>184</v>
      </c>
      <c r="B37" s="117"/>
      <c r="C37" s="58" t="s">
        <v>257</v>
      </c>
      <c r="D37" s="59">
        <v>0</v>
      </c>
      <c r="E37" s="152">
        <v>1400</v>
      </c>
      <c r="F37" s="116"/>
      <c r="G37" s="117"/>
    </row>
    <row r="38" spans="1:7">
      <c r="A38" s="151" t="s">
        <v>185</v>
      </c>
      <c r="B38" s="117"/>
      <c r="C38" s="58" t="s">
        <v>258</v>
      </c>
      <c r="D38" s="59">
        <v>0</v>
      </c>
      <c r="E38" s="152">
        <v>42134</v>
      </c>
      <c r="F38" s="116"/>
      <c r="G38" s="117"/>
    </row>
    <row r="39" spans="1:7">
      <c r="A39" s="151" t="s">
        <v>186</v>
      </c>
      <c r="B39" s="117"/>
      <c r="C39" s="58" t="s">
        <v>259</v>
      </c>
      <c r="D39" s="59">
        <v>0</v>
      </c>
      <c r="E39" s="152">
        <v>80</v>
      </c>
      <c r="F39" s="116"/>
      <c r="G39" s="117"/>
    </row>
    <row r="40" spans="1:7">
      <c r="A40" s="151" t="s">
        <v>188</v>
      </c>
      <c r="B40" s="117"/>
      <c r="C40" s="58" t="s">
        <v>260</v>
      </c>
      <c r="D40" s="59">
        <v>0</v>
      </c>
      <c r="E40" s="152">
        <v>76239.839999999997</v>
      </c>
      <c r="F40" s="116"/>
      <c r="G40" s="117"/>
    </row>
    <row r="41" spans="1:7">
      <c r="A41" s="151" t="s">
        <v>261</v>
      </c>
      <c r="B41" s="117"/>
      <c r="C41" s="58" t="s">
        <v>262</v>
      </c>
      <c r="D41" s="59">
        <v>0</v>
      </c>
      <c r="E41" s="152">
        <v>282</v>
      </c>
      <c r="F41" s="116"/>
      <c r="G41" s="117"/>
    </row>
    <row r="42" spans="1:7">
      <c r="A42" s="151" t="s">
        <v>191</v>
      </c>
      <c r="B42" s="117"/>
      <c r="C42" s="58" t="s">
        <v>263</v>
      </c>
      <c r="D42" s="59">
        <v>0</v>
      </c>
      <c r="E42" s="152">
        <v>16000</v>
      </c>
      <c r="F42" s="116"/>
      <c r="G42" s="117"/>
    </row>
    <row r="43" spans="1:7">
      <c r="A43" s="151" t="s">
        <v>192</v>
      </c>
      <c r="B43" s="117"/>
      <c r="C43" s="58" t="s">
        <v>264</v>
      </c>
      <c r="D43" s="59">
        <v>0</v>
      </c>
      <c r="E43" s="152">
        <v>300</v>
      </c>
      <c r="F43" s="116"/>
      <c r="G43" s="117"/>
    </row>
    <row r="44" spans="1:7">
      <c r="A44" s="151" t="s">
        <v>265</v>
      </c>
      <c r="B44" s="117"/>
      <c r="C44" s="58" t="s">
        <v>266</v>
      </c>
      <c r="D44" s="59">
        <v>0</v>
      </c>
      <c r="E44" s="152">
        <v>88858.41</v>
      </c>
      <c r="F44" s="116"/>
      <c r="G44" s="117"/>
    </row>
    <row r="45" spans="1:7">
      <c r="A45" s="151" t="s">
        <v>267</v>
      </c>
      <c r="B45" s="117"/>
      <c r="C45" s="58" t="s">
        <v>268</v>
      </c>
      <c r="D45" s="59">
        <v>0</v>
      </c>
      <c r="E45" s="152">
        <v>3909734.82</v>
      </c>
      <c r="F45" s="116"/>
      <c r="G45" s="117"/>
    </row>
    <row r="46" spans="1:7">
      <c r="A46" s="151" t="s">
        <v>269</v>
      </c>
      <c r="B46" s="117"/>
      <c r="C46" s="58" t="s">
        <v>270</v>
      </c>
      <c r="D46" s="59">
        <v>0</v>
      </c>
      <c r="E46" s="152">
        <v>1249292.43</v>
      </c>
      <c r="F46" s="116"/>
      <c r="G46" s="117"/>
    </row>
    <row r="47" spans="1:7">
      <c r="A47" s="151" t="s">
        <v>199</v>
      </c>
      <c r="B47" s="117"/>
      <c r="C47" s="58" t="s">
        <v>271</v>
      </c>
      <c r="D47" s="59">
        <v>0</v>
      </c>
      <c r="E47" s="152">
        <v>70814.52</v>
      </c>
      <c r="F47" s="116"/>
      <c r="G47" s="117"/>
    </row>
    <row r="48" spans="1:7">
      <c r="A48" s="151" t="s">
        <v>200</v>
      </c>
      <c r="B48" s="117"/>
      <c r="C48" s="58" t="s">
        <v>272</v>
      </c>
      <c r="D48" s="59">
        <v>0</v>
      </c>
      <c r="E48" s="152">
        <v>657770.06999999995</v>
      </c>
      <c r="F48" s="116"/>
      <c r="G48" s="117"/>
    </row>
    <row r="49" spans="1:7">
      <c r="A49" s="151" t="s">
        <v>201</v>
      </c>
      <c r="B49" s="117"/>
      <c r="C49" s="58" t="s">
        <v>273</v>
      </c>
      <c r="D49" s="59">
        <v>0</v>
      </c>
      <c r="E49" s="152">
        <v>1574909.01</v>
      </c>
      <c r="F49" s="116"/>
      <c r="G49" s="117"/>
    </row>
    <row r="50" spans="1:7">
      <c r="A50" s="151" t="s">
        <v>203</v>
      </c>
      <c r="B50" s="117"/>
      <c r="C50" s="58" t="s">
        <v>274</v>
      </c>
      <c r="D50" s="59">
        <v>0</v>
      </c>
      <c r="E50" s="152">
        <v>203850.23999999999</v>
      </c>
      <c r="F50" s="116"/>
      <c r="G50" s="117"/>
    </row>
    <row r="51" spans="1:7">
      <c r="A51" s="151" t="s">
        <v>275</v>
      </c>
      <c r="B51" s="117"/>
      <c r="C51" s="58" t="s">
        <v>276</v>
      </c>
      <c r="D51" s="59">
        <v>0</v>
      </c>
      <c r="E51" s="152">
        <v>19832.419999999998</v>
      </c>
      <c r="F51" s="116"/>
      <c r="G51" s="117"/>
    </row>
    <row r="52" spans="1:7">
      <c r="A52" s="151" t="s">
        <v>205</v>
      </c>
      <c r="B52" s="117"/>
      <c r="C52" s="58" t="s">
        <v>277</v>
      </c>
      <c r="D52" s="59">
        <v>0</v>
      </c>
      <c r="E52" s="152">
        <v>1167.57</v>
      </c>
      <c r="F52" s="116"/>
      <c r="G52" s="117"/>
    </row>
    <row r="53" spans="1:7">
      <c r="A53" s="151" t="s">
        <v>278</v>
      </c>
      <c r="B53" s="117"/>
      <c r="C53" s="58" t="s">
        <v>279</v>
      </c>
      <c r="D53" s="59">
        <v>0</v>
      </c>
      <c r="E53" s="152">
        <v>366482</v>
      </c>
      <c r="F53" s="116"/>
      <c r="G53" s="117"/>
    </row>
    <row r="54" spans="1:7">
      <c r="A54" s="151" t="s">
        <v>207</v>
      </c>
      <c r="B54" s="117"/>
      <c r="C54" s="58" t="s">
        <v>280</v>
      </c>
      <c r="D54" s="59">
        <v>0</v>
      </c>
      <c r="E54" s="152">
        <v>510</v>
      </c>
      <c r="F54" s="116"/>
      <c r="G54" s="117"/>
    </row>
    <row r="55" spans="1:7">
      <c r="A55" s="151" t="s">
        <v>281</v>
      </c>
      <c r="B55" s="117"/>
      <c r="C55" s="58" t="s">
        <v>282</v>
      </c>
      <c r="D55" s="59">
        <v>0</v>
      </c>
      <c r="E55" s="152">
        <v>12184405</v>
      </c>
      <c r="F55" s="116"/>
      <c r="G55" s="117"/>
    </row>
    <row r="56" spans="1:7">
      <c r="A56" s="151" t="s">
        <v>88</v>
      </c>
      <c r="B56" s="117"/>
      <c r="C56" s="58" t="s">
        <v>283</v>
      </c>
      <c r="D56" s="59">
        <v>6913482</v>
      </c>
      <c r="E56" s="152">
        <v>0</v>
      </c>
      <c r="F56" s="116"/>
      <c r="G56" s="117"/>
    </row>
    <row r="57" spans="1:7">
      <c r="A57" s="151" t="s">
        <v>93</v>
      </c>
      <c r="B57" s="117"/>
      <c r="C57" s="58" t="s">
        <v>284</v>
      </c>
      <c r="D57" s="59">
        <v>1285560</v>
      </c>
      <c r="E57" s="152">
        <v>0</v>
      </c>
      <c r="F57" s="116"/>
      <c r="G57" s="117"/>
    </row>
    <row r="58" spans="1:7">
      <c r="A58" s="151" t="s">
        <v>98</v>
      </c>
      <c r="B58" s="117"/>
      <c r="C58" s="58" t="s">
        <v>285</v>
      </c>
      <c r="D58" s="59">
        <v>2800224</v>
      </c>
      <c r="E58" s="152">
        <v>0</v>
      </c>
      <c r="F58" s="116"/>
      <c r="G58" s="117"/>
    </row>
    <row r="59" spans="1:7">
      <c r="A59" s="151" t="s">
        <v>103</v>
      </c>
      <c r="B59" s="117"/>
      <c r="C59" s="58" t="s">
        <v>286</v>
      </c>
      <c r="D59" s="59">
        <v>97110</v>
      </c>
      <c r="E59" s="152">
        <v>0</v>
      </c>
      <c r="F59" s="116"/>
      <c r="G59" s="117"/>
    </row>
    <row r="60" spans="1:7">
      <c r="A60" s="151" t="s">
        <v>108</v>
      </c>
      <c r="B60" s="117"/>
      <c r="C60" s="58" t="s">
        <v>287</v>
      </c>
      <c r="D60" s="59">
        <v>901947.6</v>
      </c>
      <c r="E60" s="152">
        <v>0</v>
      </c>
      <c r="F60" s="116"/>
      <c r="G60" s="117"/>
    </row>
    <row r="61" spans="1:7">
      <c r="A61" s="151" t="s">
        <v>113</v>
      </c>
      <c r="B61" s="117"/>
      <c r="C61" s="58" t="s">
        <v>288</v>
      </c>
      <c r="D61" s="59">
        <v>877474.55</v>
      </c>
      <c r="E61" s="152">
        <v>0</v>
      </c>
      <c r="F61" s="116"/>
      <c r="G61" s="117"/>
    </row>
    <row r="62" spans="1:7">
      <c r="A62" s="151" t="s">
        <v>118</v>
      </c>
      <c r="B62" s="117"/>
      <c r="C62" s="58" t="s">
        <v>289</v>
      </c>
      <c r="D62" s="59">
        <v>134497.07999999999</v>
      </c>
      <c r="E62" s="152">
        <v>0</v>
      </c>
      <c r="F62" s="116"/>
      <c r="G62" s="117"/>
    </row>
    <row r="63" spans="1:7">
      <c r="A63" s="151" t="s">
        <v>123</v>
      </c>
      <c r="B63" s="117"/>
      <c r="C63" s="58" t="s">
        <v>290</v>
      </c>
      <c r="D63" s="59">
        <v>149506.1</v>
      </c>
      <c r="E63" s="152">
        <v>0</v>
      </c>
      <c r="F63" s="116"/>
      <c r="G63" s="117"/>
    </row>
    <row r="64" spans="1:7">
      <c r="A64" s="151" t="s">
        <v>135</v>
      </c>
      <c r="B64" s="117"/>
      <c r="C64" s="58" t="s">
        <v>291</v>
      </c>
      <c r="D64" s="59">
        <v>852000</v>
      </c>
      <c r="E64" s="152">
        <v>0</v>
      </c>
      <c r="F64" s="116"/>
      <c r="G64" s="117"/>
    </row>
    <row r="65" spans="1:7">
      <c r="A65" s="153" t="s">
        <v>45</v>
      </c>
      <c r="B65" s="154"/>
      <c r="C65" s="131"/>
      <c r="D65" s="60">
        <v>39800681.729999997</v>
      </c>
      <c r="E65" s="155">
        <v>39800681.729999997</v>
      </c>
      <c r="F65" s="116"/>
      <c r="G65" s="117"/>
    </row>
    <row r="66" spans="1:7" ht="0" hidden="1" customHeight="1"/>
    <row r="67" spans="1:7">
      <c r="D67" s="107"/>
      <c r="F67" s="107"/>
    </row>
  </sheetData>
  <mergeCells count="110">
    <mergeCell ref="A64:B64"/>
    <mergeCell ref="E64:G64"/>
    <mergeCell ref="A65:C65"/>
    <mergeCell ref="E65:G65"/>
    <mergeCell ref="A61:B61"/>
    <mergeCell ref="E61:G61"/>
    <mergeCell ref="A62:B62"/>
    <mergeCell ref="E62:G62"/>
    <mergeCell ref="A63:B63"/>
    <mergeCell ref="E63:G63"/>
    <mergeCell ref="A58:B58"/>
    <mergeCell ref="E58:G58"/>
    <mergeCell ref="A59:B59"/>
    <mergeCell ref="E59:G59"/>
    <mergeCell ref="A60:B60"/>
    <mergeCell ref="E60:G60"/>
    <mergeCell ref="A55:B55"/>
    <mergeCell ref="E55:G55"/>
    <mergeCell ref="A56:B56"/>
    <mergeCell ref="E56:G56"/>
    <mergeCell ref="A57:B57"/>
    <mergeCell ref="E57:G57"/>
    <mergeCell ref="A52:B52"/>
    <mergeCell ref="E52:G52"/>
    <mergeCell ref="A53:B53"/>
    <mergeCell ref="E53:G53"/>
    <mergeCell ref="A54:B54"/>
    <mergeCell ref="E54:G54"/>
    <mergeCell ref="A49:B49"/>
    <mergeCell ref="E49:G49"/>
    <mergeCell ref="A50:B50"/>
    <mergeCell ref="E50:G50"/>
    <mergeCell ref="A51:B51"/>
    <mergeCell ref="E51:G51"/>
    <mergeCell ref="A46:B46"/>
    <mergeCell ref="E46:G46"/>
    <mergeCell ref="A47:B47"/>
    <mergeCell ref="E47:G47"/>
    <mergeCell ref="A48:B48"/>
    <mergeCell ref="E48:G48"/>
    <mergeCell ref="A43:B43"/>
    <mergeCell ref="E43:G43"/>
    <mergeCell ref="A44:B44"/>
    <mergeCell ref="E44:G44"/>
    <mergeCell ref="A45:B45"/>
    <mergeCell ref="E45:G45"/>
    <mergeCell ref="A40:B40"/>
    <mergeCell ref="E40:G40"/>
    <mergeCell ref="A41:B41"/>
    <mergeCell ref="E41:G41"/>
    <mergeCell ref="A42:B42"/>
    <mergeCell ref="E42:G42"/>
    <mergeCell ref="A37:B37"/>
    <mergeCell ref="E37:G37"/>
    <mergeCell ref="A38:B38"/>
    <mergeCell ref="E38:G38"/>
    <mergeCell ref="A39:B39"/>
    <mergeCell ref="E39:G39"/>
    <mergeCell ref="A34:B34"/>
    <mergeCell ref="E34:G34"/>
    <mergeCell ref="A35:B35"/>
    <mergeCell ref="E35:G35"/>
    <mergeCell ref="A36:B36"/>
    <mergeCell ref="E36:G36"/>
    <mergeCell ref="A31:B31"/>
    <mergeCell ref="E31:G31"/>
    <mergeCell ref="A32:B32"/>
    <mergeCell ref="E32:G32"/>
    <mergeCell ref="A33:B33"/>
    <mergeCell ref="E33:G33"/>
    <mergeCell ref="A28:B28"/>
    <mergeCell ref="E28:G28"/>
    <mergeCell ref="A29:B29"/>
    <mergeCell ref="E29:G29"/>
    <mergeCell ref="A30:B30"/>
    <mergeCell ref="E30:G30"/>
    <mergeCell ref="A26:B26"/>
    <mergeCell ref="E26:G26"/>
    <mergeCell ref="A27:B27"/>
    <mergeCell ref="E27:G27"/>
    <mergeCell ref="A24:B24"/>
    <mergeCell ref="E24:G24"/>
    <mergeCell ref="A25:B25"/>
    <mergeCell ref="E25:G25"/>
    <mergeCell ref="A20:B20"/>
    <mergeCell ref="E20:G20"/>
    <mergeCell ref="A21:B21"/>
    <mergeCell ref="E21:G21"/>
    <mergeCell ref="A22:B22"/>
    <mergeCell ref="E22:G22"/>
    <mergeCell ref="A19:B19"/>
    <mergeCell ref="E19:G19"/>
    <mergeCell ref="A14:B14"/>
    <mergeCell ref="E14:G14"/>
    <mergeCell ref="A15:B15"/>
    <mergeCell ref="E15:G15"/>
    <mergeCell ref="A16:B16"/>
    <mergeCell ref="E16:G16"/>
    <mergeCell ref="A23:B23"/>
    <mergeCell ref="E23:G23"/>
    <mergeCell ref="A4:F4"/>
    <mergeCell ref="A6:F6"/>
    <mergeCell ref="A8:F8"/>
    <mergeCell ref="A10:F10"/>
    <mergeCell ref="A13:B13"/>
    <mergeCell ref="E13:G13"/>
    <mergeCell ref="A17:B17"/>
    <mergeCell ref="E17:G17"/>
    <mergeCell ref="A18:B18"/>
    <mergeCell ref="E18:G18"/>
  </mergeCells>
  <pageMargins left="0.15748031496062992" right="0.15748031496062992" top="0.47244094488188981" bottom="0.47244094488188981" header="0.47244094488188981" footer="0.4724409448818898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C79"/>
  <sheetViews>
    <sheetView topLeftCell="A46" workbookViewId="0">
      <pane xSplit="6" topLeftCell="AC1" activePane="topRight" state="frozen"/>
      <selection pane="topRight" activeCell="G46" sqref="G1:AI1048576"/>
    </sheetView>
  </sheetViews>
  <sheetFormatPr defaultRowHeight="23.25"/>
  <cols>
    <col min="1" max="1" width="3.375" style="54" customWidth="1"/>
    <col min="2" max="2" width="44.125" style="55" customWidth="1"/>
    <col min="3" max="3" width="9" style="56"/>
    <col min="4" max="6" width="11.875" style="55" customWidth="1"/>
    <col min="7" max="7" width="9.875" style="17" bestFit="1" customWidth="1"/>
    <col min="8" max="21" width="9" style="17"/>
    <col min="22" max="22" width="9.875" style="18" bestFit="1" customWidth="1"/>
    <col min="23" max="23" width="11.875" style="55" customWidth="1"/>
    <col min="24" max="24" width="11" style="17" customWidth="1"/>
    <col min="25" max="25" width="10.5" style="17" customWidth="1"/>
    <col min="26" max="55" width="9" style="17"/>
    <col min="56" max="16384" width="9" style="55"/>
  </cols>
  <sheetData>
    <row r="1" spans="1:23">
      <c r="A1" s="156" t="s">
        <v>0</v>
      </c>
      <c r="B1" s="156"/>
      <c r="C1" s="156"/>
      <c r="D1" s="156"/>
      <c r="E1" s="156"/>
      <c r="F1" s="156"/>
      <c r="W1" s="17"/>
    </row>
    <row r="2" spans="1:23">
      <c r="A2" s="156" t="s">
        <v>168</v>
      </c>
      <c r="B2" s="156"/>
      <c r="C2" s="156"/>
      <c r="D2" s="156"/>
      <c r="E2" s="156"/>
      <c r="F2" s="156"/>
      <c r="W2" s="17"/>
    </row>
    <row r="3" spans="1:23">
      <c r="A3" s="157" t="s">
        <v>415</v>
      </c>
      <c r="B3" s="157"/>
      <c r="C3" s="157"/>
      <c r="D3" s="157"/>
      <c r="E3" s="157"/>
      <c r="F3" s="157"/>
      <c r="W3" s="17"/>
    </row>
    <row r="4" spans="1:23">
      <c r="A4" s="19" t="s">
        <v>169</v>
      </c>
      <c r="B4" s="20"/>
      <c r="C4" s="20"/>
      <c r="D4" s="20"/>
      <c r="E4" s="20"/>
      <c r="F4" s="20"/>
      <c r="W4" s="77"/>
    </row>
    <row r="5" spans="1:23">
      <c r="A5" s="21"/>
      <c r="B5" s="158" t="s">
        <v>2</v>
      </c>
      <c r="C5" s="159" t="s">
        <v>3</v>
      </c>
      <c r="D5" s="159" t="s">
        <v>170</v>
      </c>
      <c r="E5" s="22" t="s">
        <v>171</v>
      </c>
      <c r="F5" s="22" t="s">
        <v>1</v>
      </c>
      <c r="W5" s="22"/>
    </row>
    <row r="6" spans="1:23">
      <c r="A6" s="23"/>
      <c r="B6" s="158"/>
      <c r="C6" s="160"/>
      <c r="D6" s="160"/>
      <c r="E6" s="24" t="s">
        <v>172</v>
      </c>
      <c r="F6" s="24" t="s">
        <v>172</v>
      </c>
      <c r="W6" s="24"/>
    </row>
    <row r="7" spans="1:23">
      <c r="A7" s="25" t="s">
        <v>173</v>
      </c>
      <c r="B7" s="26"/>
      <c r="C7" s="27"/>
      <c r="D7" s="28"/>
      <c r="E7" s="24"/>
      <c r="F7" s="24"/>
      <c r="W7" s="24"/>
    </row>
    <row r="8" spans="1:23">
      <c r="A8" s="29" t="s">
        <v>16</v>
      </c>
      <c r="B8" s="26"/>
      <c r="C8" s="30"/>
      <c r="D8" s="31"/>
      <c r="E8" s="32"/>
      <c r="F8" s="32"/>
      <c r="W8" s="32"/>
    </row>
    <row r="9" spans="1:23">
      <c r="A9" s="33"/>
      <c r="B9" s="26" t="s">
        <v>174</v>
      </c>
      <c r="C9" s="30">
        <v>411001</v>
      </c>
      <c r="D9" s="34">
        <v>80000</v>
      </c>
      <c r="E9" s="35">
        <v>81517.399999999994</v>
      </c>
      <c r="F9" s="35">
        <v>89243.4</v>
      </c>
      <c r="W9" s="35"/>
    </row>
    <row r="10" spans="1:23">
      <c r="A10" s="33"/>
      <c r="B10" s="26" t="s">
        <v>175</v>
      </c>
      <c r="C10" s="30">
        <v>411002</v>
      </c>
      <c r="D10" s="34">
        <v>40000</v>
      </c>
      <c r="E10" s="35">
        <v>9544.2800000000007</v>
      </c>
      <c r="F10" s="35">
        <v>20232.560000000001</v>
      </c>
      <c r="W10" s="35"/>
    </row>
    <row r="11" spans="1:23">
      <c r="A11" s="33"/>
      <c r="B11" s="26" t="s">
        <v>176</v>
      </c>
      <c r="C11" s="30">
        <v>411003</v>
      </c>
      <c r="D11" s="34">
        <v>9000</v>
      </c>
      <c r="E11" s="35">
        <v>6930</v>
      </c>
      <c r="F11" s="35">
        <v>6930</v>
      </c>
      <c r="W11" s="35"/>
    </row>
    <row r="12" spans="1:23">
      <c r="A12" s="33"/>
      <c r="B12" s="26" t="s">
        <v>177</v>
      </c>
      <c r="C12" s="30"/>
      <c r="D12" s="34">
        <v>500</v>
      </c>
      <c r="E12" s="35">
        <v>0</v>
      </c>
      <c r="F12" s="35">
        <v>0</v>
      </c>
      <c r="W12" s="35"/>
    </row>
    <row r="13" spans="1:23">
      <c r="A13" s="33"/>
      <c r="B13" s="36" t="s">
        <v>45</v>
      </c>
      <c r="C13" s="30"/>
      <c r="D13" s="37">
        <f>SUM(D9:D12)</f>
        <v>129500</v>
      </c>
      <c r="E13" s="38">
        <f>SUM(E9:E12)</f>
        <v>97991.679999999993</v>
      </c>
      <c r="F13" s="38">
        <f>SUM(F8:F12)</f>
        <v>116405.95999999999</v>
      </c>
      <c r="W13" s="38"/>
    </row>
    <row r="14" spans="1:23">
      <c r="A14" s="29" t="s">
        <v>178</v>
      </c>
      <c r="B14" s="26"/>
      <c r="C14" s="30"/>
      <c r="D14" s="31"/>
      <c r="E14" s="39"/>
      <c r="F14" s="39"/>
      <c r="W14" s="39"/>
    </row>
    <row r="15" spans="1:23">
      <c r="A15" s="33"/>
      <c r="B15" s="26" t="s">
        <v>179</v>
      </c>
      <c r="C15" s="30">
        <v>412103</v>
      </c>
      <c r="D15" s="34">
        <v>1000</v>
      </c>
      <c r="E15" s="35">
        <v>0</v>
      </c>
      <c r="F15" s="35">
        <v>1028.2</v>
      </c>
      <c r="W15" s="35"/>
    </row>
    <row r="16" spans="1:23">
      <c r="A16" s="33"/>
      <c r="B16" s="26" t="s">
        <v>180</v>
      </c>
      <c r="C16" s="30">
        <v>412104</v>
      </c>
      <c r="D16" s="34">
        <v>1000</v>
      </c>
      <c r="E16" s="35">
        <v>0</v>
      </c>
      <c r="F16" s="35">
        <v>0</v>
      </c>
      <c r="W16" s="35"/>
    </row>
    <row r="17" spans="1:23">
      <c r="A17" s="33"/>
      <c r="B17" s="26" t="s">
        <v>181</v>
      </c>
      <c r="C17" s="30">
        <v>412106</v>
      </c>
      <c r="D17" s="34">
        <v>1000</v>
      </c>
      <c r="E17" s="35">
        <v>0</v>
      </c>
      <c r="F17" s="35">
        <v>0</v>
      </c>
      <c r="W17" s="35"/>
    </row>
    <row r="18" spans="1:23">
      <c r="A18" s="33"/>
      <c r="B18" s="26" t="s">
        <v>182</v>
      </c>
      <c r="C18" s="30">
        <v>412128</v>
      </c>
      <c r="D18" s="34">
        <v>500</v>
      </c>
      <c r="E18" s="35">
        <v>130</v>
      </c>
      <c r="F18" s="35">
        <v>330</v>
      </c>
      <c r="G18" s="87"/>
      <c r="U18" s="87"/>
      <c r="W18" s="35"/>
    </row>
    <row r="19" spans="1:23">
      <c r="A19" s="33"/>
      <c r="B19" s="26" t="s">
        <v>183</v>
      </c>
      <c r="C19" s="30">
        <v>412199</v>
      </c>
      <c r="D19" s="34">
        <v>2000</v>
      </c>
      <c r="E19" s="35">
        <v>112</v>
      </c>
      <c r="F19" s="35">
        <v>187</v>
      </c>
      <c r="J19" s="87"/>
      <c r="U19" s="87"/>
      <c r="W19" s="35"/>
    </row>
    <row r="20" spans="1:23">
      <c r="A20" s="33"/>
      <c r="B20" s="26" t="s">
        <v>184</v>
      </c>
      <c r="C20" s="30">
        <v>412202</v>
      </c>
      <c r="D20" s="34">
        <v>500</v>
      </c>
      <c r="E20" s="35">
        <v>0</v>
      </c>
      <c r="F20" s="35">
        <v>1400</v>
      </c>
      <c r="W20" s="35"/>
    </row>
    <row r="21" spans="1:23">
      <c r="A21" s="33"/>
      <c r="B21" s="26" t="s">
        <v>185</v>
      </c>
      <c r="C21" s="30">
        <v>412210</v>
      </c>
      <c r="D21" s="34">
        <v>40000</v>
      </c>
      <c r="E21" s="35">
        <v>4020</v>
      </c>
      <c r="F21" s="35">
        <v>42134</v>
      </c>
      <c r="J21" s="87"/>
      <c r="K21" s="87"/>
      <c r="W21" s="35"/>
    </row>
    <row r="22" spans="1:23">
      <c r="A22" s="33"/>
      <c r="B22" s="26" t="s">
        <v>186</v>
      </c>
      <c r="C22" s="30">
        <v>412399</v>
      </c>
      <c r="D22" s="34">
        <v>500</v>
      </c>
      <c r="E22" s="35">
        <v>40</v>
      </c>
      <c r="F22" s="35">
        <v>80</v>
      </c>
      <c r="J22" s="87"/>
      <c r="U22" s="87"/>
      <c r="W22" s="35"/>
    </row>
    <row r="23" spans="1:23">
      <c r="A23" s="33"/>
      <c r="B23" s="36" t="s">
        <v>45</v>
      </c>
      <c r="C23" s="40"/>
      <c r="D23" s="37">
        <f>SUM(D15:D22)</f>
        <v>46500</v>
      </c>
      <c r="E23" s="41">
        <f>SUM(E14:E22)</f>
        <v>4302</v>
      </c>
      <c r="F23" s="41">
        <f>SUM(F14:F22)</f>
        <v>45159.199999999997</v>
      </c>
      <c r="W23" s="41"/>
    </row>
    <row r="24" spans="1:23">
      <c r="A24" s="29" t="s">
        <v>187</v>
      </c>
      <c r="B24" s="26"/>
      <c r="C24" s="30"/>
      <c r="D24" s="34"/>
      <c r="E24" s="32"/>
      <c r="F24" s="32"/>
      <c r="W24" s="32"/>
    </row>
    <row r="25" spans="1:23">
      <c r="A25" s="33"/>
      <c r="B25" s="26" t="s">
        <v>188</v>
      </c>
      <c r="C25" s="30">
        <v>413003</v>
      </c>
      <c r="D25" s="34">
        <v>170000</v>
      </c>
      <c r="E25" s="35">
        <v>34930.89</v>
      </c>
      <c r="F25" s="35">
        <v>76239.839999999997</v>
      </c>
      <c r="U25" s="87"/>
      <c r="W25" s="35"/>
    </row>
    <row r="26" spans="1:23">
      <c r="A26" s="33"/>
      <c r="B26" s="26" t="s">
        <v>414</v>
      </c>
      <c r="C26" s="30">
        <v>413004</v>
      </c>
      <c r="D26" s="34"/>
      <c r="E26" s="35">
        <v>282</v>
      </c>
      <c r="F26" s="35">
        <v>282</v>
      </c>
      <c r="T26" s="87"/>
      <c r="W26" s="35"/>
    </row>
    <row r="27" spans="1:23">
      <c r="A27" s="33"/>
      <c r="B27" s="36" t="s">
        <v>45</v>
      </c>
      <c r="C27" s="30"/>
      <c r="D27" s="37">
        <f>SUM(D25:D26)</f>
        <v>170000</v>
      </c>
      <c r="E27" s="41">
        <f>SUM(E25:E26)</f>
        <v>35212.89</v>
      </c>
      <c r="F27" s="41">
        <f>SUM(F25:F26)</f>
        <v>76521.84</v>
      </c>
      <c r="W27" s="41"/>
    </row>
    <row r="28" spans="1:23">
      <c r="A28" s="29" t="s">
        <v>189</v>
      </c>
      <c r="B28" s="26"/>
      <c r="C28" s="30"/>
      <c r="D28" s="34"/>
      <c r="E28" s="39"/>
      <c r="F28" s="39"/>
      <c r="W28" s="39"/>
    </row>
    <row r="29" spans="1:23">
      <c r="A29" s="29"/>
      <c r="B29" s="26"/>
      <c r="C29" s="30"/>
      <c r="D29" s="34">
        <v>0</v>
      </c>
      <c r="E29" s="32">
        <v>0</v>
      </c>
      <c r="F29" s="32"/>
      <c r="W29" s="32"/>
    </row>
    <row r="30" spans="1:23">
      <c r="A30" s="29"/>
      <c r="B30" s="36" t="s">
        <v>45</v>
      </c>
      <c r="C30" s="30"/>
      <c r="D30" s="42">
        <f>SUM(D29)</f>
        <v>0</v>
      </c>
      <c r="E30" s="42">
        <f>SUM(E29)</f>
        <v>0</v>
      </c>
      <c r="F30" s="42">
        <f>SUM(F29)</f>
        <v>0</v>
      </c>
      <c r="W30" s="42"/>
    </row>
    <row r="31" spans="1:23">
      <c r="A31" s="29" t="s">
        <v>190</v>
      </c>
      <c r="B31" s="26"/>
      <c r="C31" s="30"/>
      <c r="D31" s="34"/>
      <c r="E31" s="39"/>
      <c r="F31" s="39"/>
      <c r="W31" s="39"/>
    </row>
    <row r="32" spans="1:23">
      <c r="A32" s="33"/>
      <c r="B32" s="26" t="s">
        <v>191</v>
      </c>
      <c r="C32" s="30">
        <v>415004</v>
      </c>
      <c r="D32" s="34">
        <v>80000</v>
      </c>
      <c r="E32" s="35">
        <v>1000</v>
      </c>
      <c r="F32" s="35">
        <v>16000</v>
      </c>
      <c r="U32" s="87"/>
      <c r="W32" s="35"/>
    </row>
    <row r="33" spans="1:23">
      <c r="A33" s="33"/>
      <c r="B33" s="26" t="s">
        <v>192</v>
      </c>
      <c r="C33" s="30">
        <v>415999</v>
      </c>
      <c r="D33" s="34">
        <v>1500</v>
      </c>
      <c r="E33" s="35">
        <v>0</v>
      </c>
      <c r="F33" s="35">
        <v>300</v>
      </c>
      <c r="W33" s="35"/>
    </row>
    <row r="34" spans="1:23">
      <c r="A34" s="33"/>
      <c r="B34" s="36" t="s">
        <v>45</v>
      </c>
      <c r="C34" s="30"/>
      <c r="D34" s="43">
        <f>SUM(D32:D33)</f>
        <v>81500</v>
      </c>
      <c r="E34" s="43">
        <f>SUM(E32:E33)</f>
        <v>1000</v>
      </c>
      <c r="F34" s="43">
        <f>SUM(F32:F33)</f>
        <v>16300</v>
      </c>
      <c r="W34" s="43"/>
    </row>
    <row r="35" spans="1:23">
      <c r="A35" s="108"/>
      <c r="B35" s="109"/>
      <c r="C35" s="110"/>
      <c r="D35" s="111"/>
      <c r="E35" s="111"/>
      <c r="F35" s="111"/>
      <c r="W35" s="44"/>
    </row>
    <row r="36" spans="1:23">
      <c r="A36" s="45" t="s">
        <v>193</v>
      </c>
      <c r="B36" s="46"/>
      <c r="C36" s="24"/>
      <c r="D36" s="43">
        <v>0</v>
      </c>
      <c r="E36" s="39">
        <v>0</v>
      </c>
      <c r="F36" s="39">
        <v>0</v>
      </c>
      <c r="W36" s="39"/>
    </row>
    <row r="37" spans="1:23">
      <c r="A37" s="29"/>
      <c r="B37" s="36" t="s">
        <v>45</v>
      </c>
      <c r="C37" s="30"/>
      <c r="D37" s="43">
        <f>SUM(D36)</f>
        <v>0</v>
      </c>
      <c r="E37" s="43">
        <f>SUM(E36)</f>
        <v>0</v>
      </c>
      <c r="F37" s="43">
        <f>SUM(F36)</f>
        <v>0</v>
      </c>
      <c r="W37" s="43"/>
    </row>
    <row r="38" spans="1:23">
      <c r="A38" s="29" t="s">
        <v>194</v>
      </c>
      <c r="B38" s="26"/>
      <c r="C38" s="30"/>
      <c r="D38" s="31"/>
      <c r="E38" s="32"/>
      <c r="F38" s="32"/>
      <c r="W38" s="32"/>
    </row>
    <row r="39" spans="1:23">
      <c r="A39" s="29" t="s">
        <v>195</v>
      </c>
      <c r="B39" s="26"/>
      <c r="C39" s="30"/>
      <c r="D39" s="31"/>
      <c r="E39" s="32"/>
      <c r="F39" s="32"/>
      <c r="W39" s="32"/>
    </row>
    <row r="40" spans="1:23">
      <c r="A40" s="33"/>
      <c r="B40" s="26" t="s">
        <v>196</v>
      </c>
      <c r="C40" s="30">
        <v>421001</v>
      </c>
      <c r="D40" s="34">
        <v>350000</v>
      </c>
      <c r="E40" s="35">
        <v>88858.41</v>
      </c>
      <c r="F40" s="35">
        <v>88858.41</v>
      </c>
      <c r="G40" s="87"/>
      <c r="U40" s="87"/>
      <c r="W40" s="35"/>
    </row>
    <row r="41" spans="1:23">
      <c r="A41" s="33"/>
      <c r="B41" s="26" t="s">
        <v>197</v>
      </c>
      <c r="C41" s="30">
        <v>421002</v>
      </c>
      <c r="D41" s="34">
        <v>7600000</v>
      </c>
      <c r="E41" s="35">
        <v>1318355.54</v>
      </c>
      <c r="F41" s="35">
        <v>3909734.82</v>
      </c>
      <c r="G41" s="87"/>
      <c r="U41" s="87"/>
      <c r="W41" s="35"/>
    </row>
    <row r="42" spans="1:23">
      <c r="A42" s="33"/>
      <c r="B42" s="26" t="s">
        <v>198</v>
      </c>
      <c r="C42" s="30">
        <v>421004</v>
      </c>
      <c r="D42" s="34">
        <v>2700000</v>
      </c>
      <c r="E42" s="35">
        <v>128436.19</v>
      </c>
      <c r="F42" s="35">
        <v>1249292.43</v>
      </c>
      <c r="R42" s="87"/>
      <c r="W42" s="35"/>
    </row>
    <row r="43" spans="1:23">
      <c r="A43" s="33"/>
      <c r="B43" s="26" t="s">
        <v>199</v>
      </c>
      <c r="C43" s="30">
        <v>421005</v>
      </c>
      <c r="D43" s="34">
        <v>250000</v>
      </c>
      <c r="E43" s="35">
        <v>45226.080000000002</v>
      </c>
      <c r="F43" s="35">
        <v>70814.52</v>
      </c>
      <c r="T43" s="87"/>
      <c r="W43" s="35"/>
    </row>
    <row r="44" spans="1:23">
      <c r="A44" s="33"/>
      <c r="B44" s="26" t="s">
        <v>200</v>
      </c>
      <c r="C44" s="30">
        <v>421006</v>
      </c>
      <c r="D44" s="34">
        <v>1300000</v>
      </c>
      <c r="E44" s="35">
        <v>119009.48</v>
      </c>
      <c r="F44" s="35">
        <v>657770.06999999995</v>
      </c>
      <c r="R44" s="87"/>
      <c r="W44" s="35"/>
    </row>
    <row r="45" spans="1:23">
      <c r="A45" s="33"/>
      <c r="B45" s="26" t="s">
        <v>201</v>
      </c>
      <c r="C45" s="30">
        <v>421007</v>
      </c>
      <c r="D45" s="34">
        <v>2600000</v>
      </c>
      <c r="E45" s="35">
        <v>280237.46000000002</v>
      </c>
      <c r="F45" s="35">
        <v>1574909.01</v>
      </c>
      <c r="R45" s="87"/>
      <c r="W45" s="35"/>
    </row>
    <row r="46" spans="1:23">
      <c r="A46" s="33"/>
      <c r="B46" s="26" t="s">
        <v>202</v>
      </c>
      <c r="C46" s="30">
        <v>421011</v>
      </c>
      <c r="D46" s="34">
        <v>500</v>
      </c>
      <c r="E46" s="35">
        <v>0</v>
      </c>
      <c r="F46" s="35">
        <v>0</v>
      </c>
      <c r="W46" s="35"/>
    </row>
    <row r="47" spans="1:23">
      <c r="A47" s="33"/>
      <c r="B47" s="26" t="s">
        <v>203</v>
      </c>
      <c r="C47" s="30">
        <v>421012</v>
      </c>
      <c r="D47" s="34">
        <v>100000</v>
      </c>
      <c r="E47" s="35">
        <v>0</v>
      </c>
      <c r="F47" s="35">
        <v>203850.23999999999</v>
      </c>
      <c r="W47" s="35"/>
    </row>
    <row r="48" spans="1:23">
      <c r="A48" s="33"/>
      <c r="B48" s="26" t="s">
        <v>204</v>
      </c>
      <c r="C48" s="30">
        <v>421013</v>
      </c>
      <c r="D48" s="34">
        <v>70000</v>
      </c>
      <c r="E48" s="35">
        <v>0</v>
      </c>
      <c r="F48" s="35">
        <v>19832.419999999998</v>
      </c>
      <c r="W48" s="35"/>
    </row>
    <row r="49" spans="1:23">
      <c r="A49" s="33"/>
      <c r="B49" s="26" t="s">
        <v>205</v>
      </c>
      <c r="C49" s="30">
        <v>421014</v>
      </c>
      <c r="D49" s="34">
        <v>1000</v>
      </c>
      <c r="E49" s="35">
        <v>0</v>
      </c>
      <c r="F49" s="35">
        <v>1167.57</v>
      </c>
      <c r="W49" s="35"/>
    </row>
    <row r="50" spans="1:23">
      <c r="A50" s="33"/>
      <c r="B50" s="26" t="s">
        <v>206</v>
      </c>
      <c r="C50" s="30">
        <v>421015</v>
      </c>
      <c r="D50" s="34">
        <v>600000</v>
      </c>
      <c r="E50" s="47">
        <v>67807</v>
      </c>
      <c r="F50" s="47">
        <v>366482</v>
      </c>
      <c r="T50" s="87"/>
      <c r="W50" s="47"/>
    </row>
    <row r="51" spans="1:23">
      <c r="A51" s="33"/>
      <c r="B51" s="26" t="s">
        <v>207</v>
      </c>
      <c r="C51" s="30"/>
      <c r="D51" s="34">
        <v>500</v>
      </c>
      <c r="E51" s="47">
        <v>0</v>
      </c>
      <c r="F51" s="47">
        <v>510</v>
      </c>
      <c r="G51" s="87"/>
      <c r="W51" s="47"/>
    </row>
    <row r="52" spans="1:23">
      <c r="A52" s="33"/>
      <c r="B52" s="26" t="s">
        <v>208</v>
      </c>
      <c r="C52" s="30">
        <v>421999</v>
      </c>
      <c r="D52" s="48">
        <v>500</v>
      </c>
      <c r="E52" s="49">
        <v>0</v>
      </c>
      <c r="F52" s="49">
        <v>0</v>
      </c>
      <c r="W52" s="49"/>
    </row>
    <row r="53" spans="1:23">
      <c r="A53" s="33"/>
      <c r="B53" s="36" t="s">
        <v>45</v>
      </c>
      <c r="C53" s="30"/>
      <c r="D53" s="37">
        <f>SUM(D40:D52)</f>
        <v>15572500</v>
      </c>
      <c r="E53" s="37">
        <f>SUM(E40:E52)</f>
        <v>2047930.16</v>
      </c>
      <c r="F53" s="37">
        <f>SUM(F40:F52)</f>
        <v>8143221.4900000002</v>
      </c>
      <c r="W53" s="37"/>
    </row>
    <row r="54" spans="1:23">
      <c r="A54" s="29" t="s">
        <v>209</v>
      </c>
      <c r="B54" s="26"/>
      <c r="C54" s="30"/>
      <c r="D54" s="34"/>
      <c r="E54" s="35"/>
      <c r="F54" s="35"/>
      <c r="W54" s="35"/>
    </row>
    <row r="55" spans="1:23">
      <c r="A55" s="29" t="s">
        <v>210</v>
      </c>
      <c r="B55" s="26"/>
      <c r="C55" s="30">
        <v>431002</v>
      </c>
      <c r="D55" s="31"/>
      <c r="E55" s="32"/>
      <c r="F55" s="32"/>
      <c r="W55" s="32"/>
    </row>
    <row r="56" spans="1:23">
      <c r="A56" s="33"/>
      <c r="B56" s="26" t="s">
        <v>211</v>
      </c>
      <c r="C56" s="30"/>
      <c r="D56" s="34">
        <v>24400000</v>
      </c>
      <c r="E56" s="35"/>
      <c r="F56" s="35">
        <v>4449676</v>
      </c>
      <c r="W56" s="35"/>
    </row>
    <row r="57" spans="1:23">
      <c r="A57" s="33"/>
      <c r="B57" s="26" t="s">
        <v>212</v>
      </c>
      <c r="C57" s="30"/>
      <c r="D57" s="34"/>
      <c r="E57" s="35"/>
      <c r="F57" s="35"/>
      <c r="W57" s="35"/>
    </row>
    <row r="58" spans="1:23">
      <c r="A58" s="33"/>
      <c r="B58" s="26" t="s">
        <v>213</v>
      </c>
      <c r="C58" s="30"/>
      <c r="D58" s="34"/>
      <c r="E58" s="35"/>
      <c r="F58" s="35">
        <v>4870400</v>
      </c>
      <c r="W58" s="35"/>
    </row>
    <row r="59" spans="1:23">
      <c r="A59" s="33"/>
      <c r="B59" s="26" t="s">
        <v>214</v>
      </c>
      <c r="C59" s="30"/>
      <c r="D59" s="34"/>
      <c r="E59" s="35"/>
      <c r="F59" s="35"/>
      <c r="W59" s="35"/>
    </row>
    <row r="60" spans="1:23">
      <c r="A60" s="33"/>
      <c r="B60" s="26" t="s">
        <v>215</v>
      </c>
      <c r="C60" s="30"/>
      <c r="D60" s="34"/>
      <c r="E60" s="35"/>
      <c r="F60" s="35">
        <v>1286400</v>
      </c>
      <c r="W60" s="35"/>
    </row>
    <row r="61" spans="1:23">
      <c r="A61" s="33"/>
      <c r="B61" s="26" t="s">
        <v>216</v>
      </c>
      <c r="C61" s="30"/>
      <c r="D61" s="34"/>
      <c r="E61" s="35"/>
      <c r="F61" s="35">
        <v>12000</v>
      </c>
      <c r="W61" s="35"/>
    </row>
    <row r="62" spans="1:23">
      <c r="A62" s="33"/>
      <c r="B62" s="26" t="s">
        <v>217</v>
      </c>
      <c r="C62" s="30"/>
      <c r="D62" s="34"/>
      <c r="E62" s="35"/>
      <c r="F62" s="35"/>
      <c r="W62" s="35"/>
    </row>
    <row r="63" spans="1:23">
      <c r="A63" s="33"/>
      <c r="B63" s="26" t="s">
        <v>218</v>
      </c>
      <c r="C63" s="30"/>
      <c r="D63" s="34"/>
      <c r="E63" s="35">
        <v>0</v>
      </c>
      <c r="F63" s="35">
        <v>45900</v>
      </c>
      <c r="W63" s="35"/>
    </row>
    <row r="64" spans="1:23">
      <c r="A64" s="33"/>
      <c r="B64" s="26" t="s">
        <v>219</v>
      </c>
      <c r="C64" s="30"/>
      <c r="D64" s="34"/>
      <c r="E64" s="35"/>
      <c r="F64" s="35">
        <v>25869</v>
      </c>
      <c r="W64" s="35"/>
    </row>
    <row r="65" spans="1:23">
      <c r="A65" s="33"/>
      <c r="B65" s="26" t="s">
        <v>220</v>
      </c>
      <c r="C65" s="30"/>
      <c r="D65" s="34"/>
      <c r="E65" s="35"/>
      <c r="F65" s="35"/>
      <c r="W65" s="35"/>
    </row>
    <row r="66" spans="1:23">
      <c r="A66" s="33"/>
      <c r="B66" s="26" t="s">
        <v>221</v>
      </c>
      <c r="C66" s="30"/>
      <c r="D66" s="34"/>
      <c r="E66" s="35"/>
      <c r="F66" s="35">
        <v>67500</v>
      </c>
      <c r="W66" s="35"/>
    </row>
    <row r="67" spans="1:23">
      <c r="A67" s="33"/>
      <c r="B67" s="26" t="s">
        <v>222</v>
      </c>
      <c r="C67" s="30"/>
      <c r="D67" s="34"/>
      <c r="E67" s="35"/>
      <c r="F67" s="35"/>
      <c r="W67" s="35"/>
    </row>
    <row r="68" spans="1:23">
      <c r="A68" s="33"/>
      <c r="B68" s="26" t="s">
        <v>223</v>
      </c>
      <c r="C68" s="30"/>
      <c r="D68" s="34"/>
      <c r="E68" s="35"/>
      <c r="F68" s="35">
        <v>174840</v>
      </c>
      <c r="W68" s="35"/>
    </row>
    <row r="69" spans="1:23">
      <c r="A69" s="21"/>
      <c r="B69" s="46" t="s">
        <v>224</v>
      </c>
      <c r="C69" s="24"/>
      <c r="D69" s="112"/>
      <c r="E69" s="113"/>
      <c r="F69" s="113"/>
      <c r="W69" s="49"/>
    </row>
    <row r="70" spans="1:23">
      <c r="A70" s="33"/>
      <c r="B70" s="26" t="s">
        <v>225</v>
      </c>
      <c r="C70" s="30"/>
      <c r="D70" s="34"/>
      <c r="E70" s="35"/>
      <c r="F70" s="35"/>
      <c r="W70" s="35"/>
    </row>
    <row r="71" spans="1:23">
      <c r="A71" s="33"/>
      <c r="B71" s="26" t="s">
        <v>226</v>
      </c>
      <c r="C71" s="30"/>
      <c r="D71" s="34"/>
      <c r="E71" s="35"/>
      <c r="F71" s="35">
        <v>392820</v>
      </c>
      <c r="W71" s="35"/>
    </row>
    <row r="72" spans="1:23">
      <c r="A72" s="33"/>
      <c r="B72" s="26" t="s">
        <v>450</v>
      </c>
      <c r="C72" s="30"/>
      <c r="D72" s="34"/>
      <c r="E72" s="35"/>
      <c r="F72" s="35"/>
      <c r="W72" s="35"/>
    </row>
    <row r="73" spans="1:23">
      <c r="A73" s="33"/>
      <c r="B73" s="26" t="s">
        <v>228</v>
      </c>
      <c r="C73" s="30"/>
      <c r="D73" s="34"/>
      <c r="E73" s="35"/>
      <c r="F73" s="35">
        <v>820000</v>
      </c>
      <c r="W73" s="35"/>
    </row>
    <row r="74" spans="1:23">
      <c r="A74" s="33"/>
      <c r="B74" s="26" t="s">
        <v>227</v>
      </c>
      <c r="C74" s="30"/>
      <c r="D74" s="34"/>
      <c r="E74" s="35"/>
      <c r="F74" s="35"/>
      <c r="W74" s="35"/>
    </row>
    <row r="75" spans="1:23">
      <c r="A75" s="33"/>
      <c r="B75" s="26" t="s">
        <v>229</v>
      </c>
      <c r="C75" s="30"/>
      <c r="D75" s="34"/>
      <c r="E75" s="35">
        <v>0</v>
      </c>
      <c r="F75" s="35">
        <v>39000</v>
      </c>
      <c r="W75" s="35"/>
    </row>
    <row r="76" spans="1:23">
      <c r="A76" s="33"/>
      <c r="B76" s="26" t="s">
        <v>230</v>
      </c>
      <c r="C76" s="30"/>
      <c r="D76" s="34"/>
      <c r="E76" s="35"/>
      <c r="F76" s="35"/>
      <c r="W76" s="35"/>
    </row>
    <row r="77" spans="1:23">
      <c r="A77" s="33"/>
      <c r="B77" s="26" t="s">
        <v>231</v>
      </c>
      <c r="C77" s="30"/>
      <c r="D77" s="34"/>
      <c r="E77" s="35"/>
      <c r="F77" s="35"/>
      <c r="W77" s="35"/>
    </row>
    <row r="78" spans="1:23">
      <c r="A78" s="33"/>
      <c r="B78" s="36" t="s">
        <v>45</v>
      </c>
      <c r="C78" s="30"/>
      <c r="D78" s="37">
        <f>SUM(D56:D57)</f>
        <v>24400000</v>
      </c>
      <c r="E78" s="37">
        <f>SUM(E56:E75)</f>
        <v>0</v>
      </c>
      <c r="F78" s="37">
        <f>SUM(F56:F75)</f>
        <v>12184405</v>
      </c>
      <c r="W78" s="37"/>
    </row>
    <row r="79" spans="1:23" ht="27" customHeight="1">
      <c r="A79" s="50"/>
      <c r="B79" s="51" t="s">
        <v>232</v>
      </c>
      <c r="C79" s="52"/>
      <c r="D79" s="53">
        <f>SUM(D13,D23:D24,D27,D34,D53,D78)</f>
        <v>40400000</v>
      </c>
      <c r="E79" s="53">
        <f>SUM(E13,E23,E27,E30,E34,E37,E53,E78)</f>
        <v>2186436.73</v>
      </c>
      <c r="F79" s="53">
        <f>SUM(F13,F23,F27,F30,F34,F37,F53,F78)</f>
        <v>20582013.490000002</v>
      </c>
      <c r="W79" s="53"/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W22"/>
  <sheetViews>
    <sheetView showGridLines="0" workbookViewId="0">
      <pane ySplit="2" topLeftCell="A3" activePane="bottomLeft" state="frozen"/>
      <selection pane="bottomLeft" activeCell="E26" sqref="E26"/>
    </sheetView>
  </sheetViews>
  <sheetFormatPr defaultRowHeight="14.25"/>
  <cols>
    <col min="1" max="1" width="19.5" customWidth="1"/>
    <col min="2" max="2" width="0.625" customWidth="1"/>
    <col min="3" max="3" width="0.375" customWidth="1"/>
    <col min="4" max="4" width="9.75" customWidth="1"/>
    <col min="5" max="5" width="27.875" customWidth="1"/>
    <col min="6" max="6" width="8.75" customWidth="1"/>
    <col min="7" max="7" width="0" hidden="1" customWidth="1"/>
    <col min="8" max="8" width="0.125" customWidth="1"/>
    <col min="9" max="9" width="1.25" customWidth="1"/>
    <col min="10" max="10" width="0.75" customWidth="1"/>
    <col min="11" max="11" width="15.125" customWidth="1"/>
    <col min="12" max="12" width="0.125" customWidth="1"/>
    <col min="13" max="13" width="17.125" customWidth="1"/>
    <col min="14" max="14" width="0.125" customWidth="1"/>
    <col min="15" max="15" width="15.25" customWidth="1"/>
    <col min="16" max="16" width="1.875" customWidth="1"/>
    <col min="17" max="17" width="0.125" customWidth="1"/>
    <col min="18" max="18" width="17.125" customWidth="1"/>
    <col min="19" max="19" width="0" hidden="1" customWidth="1"/>
    <col min="20" max="20" width="0.125" customWidth="1"/>
    <col min="21" max="21" width="0" hidden="1" customWidth="1"/>
    <col min="22" max="22" width="14.625" customWidth="1"/>
    <col min="23" max="23" width="13.875" customWidth="1"/>
    <col min="24" max="24" width="0.25" customWidth="1"/>
  </cols>
  <sheetData>
    <row r="1" spans="1:23">
      <c r="A1" s="189" t="s">
        <v>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W1" s="1"/>
    </row>
    <row r="2" spans="1:23" ht="15.4" customHeight="1">
      <c r="A2" s="189" t="s">
        <v>420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</row>
    <row r="3" spans="1:23" s="88" customFormat="1">
      <c r="A3" s="189" t="s">
        <v>421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W3" s="1"/>
    </row>
    <row r="4" spans="1:23" ht="10.5" customHeight="1"/>
    <row r="5" spans="1:23" ht="24.75" customHeight="1">
      <c r="A5" s="61"/>
      <c r="B5" s="61"/>
      <c r="C5" s="61"/>
      <c r="D5" s="61"/>
      <c r="E5" s="61"/>
      <c r="F5" s="62"/>
      <c r="H5" s="168" t="s">
        <v>292</v>
      </c>
      <c r="I5" s="169"/>
      <c r="J5" s="169"/>
      <c r="K5" s="170"/>
      <c r="L5" s="168" t="s">
        <v>293</v>
      </c>
      <c r="M5" s="169"/>
      <c r="N5" s="169"/>
      <c r="O5" s="169"/>
      <c r="P5" s="170"/>
      <c r="Q5" s="115" t="s">
        <v>45</v>
      </c>
      <c r="R5" s="127"/>
    </row>
    <row r="6" spans="1:23">
      <c r="A6" s="63"/>
      <c r="B6" s="63"/>
      <c r="C6" s="63"/>
      <c r="D6" s="63"/>
      <c r="E6" s="63"/>
      <c r="F6" s="64"/>
      <c r="H6" s="173" t="s">
        <v>294</v>
      </c>
      <c r="I6" s="174"/>
      <c r="J6" s="174"/>
      <c r="K6" s="175"/>
      <c r="L6" s="173" t="s">
        <v>295</v>
      </c>
      <c r="M6" s="174"/>
      <c r="N6" s="174"/>
      <c r="O6" s="174"/>
      <c r="P6" s="175"/>
      <c r="Q6" s="171"/>
      <c r="R6" s="172"/>
    </row>
    <row r="7" spans="1:23">
      <c r="A7" s="63"/>
      <c r="B7" s="63"/>
      <c r="C7" s="63"/>
      <c r="D7" s="63"/>
      <c r="E7" s="63"/>
      <c r="F7" s="64"/>
      <c r="H7" s="176" t="s">
        <v>296</v>
      </c>
      <c r="I7" s="177"/>
      <c r="J7" s="177"/>
      <c r="K7" s="127"/>
      <c r="L7" s="176" t="s">
        <v>297</v>
      </c>
      <c r="M7" s="127"/>
      <c r="N7" s="176" t="s">
        <v>298</v>
      </c>
      <c r="O7" s="177"/>
      <c r="P7" s="127"/>
      <c r="Q7" s="171"/>
      <c r="R7" s="172"/>
    </row>
    <row r="8" spans="1:23">
      <c r="A8" s="63"/>
      <c r="B8" s="63"/>
      <c r="C8" s="63"/>
      <c r="D8" s="63"/>
      <c r="E8" s="161" t="s">
        <v>299</v>
      </c>
      <c r="F8" s="162"/>
      <c r="H8" s="171"/>
      <c r="I8" s="141"/>
      <c r="J8" s="141"/>
      <c r="K8" s="172"/>
      <c r="L8" s="171"/>
      <c r="M8" s="172"/>
      <c r="N8" s="171"/>
      <c r="O8" s="141"/>
      <c r="P8" s="172"/>
      <c r="Q8" s="171"/>
      <c r="R8" s="172"/>
    </row>
    <row r="9" spans="1:23">
      <c r="A9" s="63"/>
      <c r="B9" s="63"/>
      <c r="C9" s="63"/>
      <c r="D9" s="63"/>
      <c r="E9" s="63"/>
      <c r="F9" s="64"/>
      <c r="H9" s="171"/>
      <c r="I9" s="141"/>
      <c r="J9" s="141"/>
      <c r="K9" s="172"/>
      <c r="L9" s="171"/>
      <c r="M9" s="172"/>
      <c r="N9" s="171"/>
      <c r="O9" s="141"/>
      <c r="P9" s="172"/>
      <c r="Q9" s="171"/>
      <c r="R9" s="172"/>
    </row>
    <row r="10" spans="1:23">
      <c r="A10" s="163"/>
      <c r="B10" s="63"/>
      <c r="C10" s="63"/>
      <c r="D10" s="63"/>
      <c r="E10" s="63"/>
      <c r="F10" s="64"/>
      <c r="H10" s="178"/>
      <c r="I10" s="179"/>
      <c r="J10" s="179"/>
      <c r="K10" s="180"/>
      <c r="L10" s="178"/>
      <c r="M10" s="180"/>
      <c r="N10" s="178"/>
      <c r="O10" s="179"/>
      <c r="P10" s="180"/>
      <c r="Q10" s="171"/>
      <c r="R10" s="172"/>
    </row>
    <row r="11" spans="1:23">
      <c r="A11" s="163"/>
      <c r="B11" s="63"/>
      <c r="C11" s="63"/>
      <c r="D11" s="63"/>
      <c r="E11" s="63"/>
      <c r="F11" s="64"/>
      <c r="H11" s="164" t="s">
        <v>300</v>
      </c>
      <c r="I11" s="165"/>
      <c r="J11" s="165"/>
      <c r="K11" s="166"/>
      <c r="L11" s="164" t="s">
        <v>301</v>
      </c>
      <c r="M11" s="166"/>
      <c r="N11" s="164" t="s">
        <v>302</v>
      </c>
      <c r="O11" s="165"/>
      <c r="P11" s="166"/>
      <c r="Q11" s="171"/>
      <c r="R11" s="172"/>
    </row>
    <row r="12" spans="1:23">
      <c r="A12" s="92" t="s">
        <v>419</v>
      </c>
      <c r="B12" s="65"/>
      <c r="C12" s="65"/>
      <c r="D12" s="65"/>
      <c r="E12" s="65"/>
      <c r="F12" s="66"/>
      <c r="H12" s="167"/>
      <c r="I12" s="154"/>
      <c r="J12" s="154"/>
      <c r="K12" s="131"/>
      <c r="L12" s="167"/>
      <c r="M12" s="131"/>
      <c r="N12" s="167"/>
      <c r="O12" s="154"/>
      <c r="P12" s="131"/>
      <c r="Q12" s="167"/>
      <c r="R12" s="131"/>
    </row>
    <row r="13" spans="1:23">
      <c r="A13" s="181" t="s">
        <v>108</v>
      </c>
      <c r="B13" s="127"/>
      <c r="C13" s="67" t="s">
        <v>9</v>
      </c>
      <c r="D13" s="184" t="s">
        <v>303</v>
      </c>
      <c r="E13" s="185"/>
      <c r="F13" s="114" t="s">
        <v>304</v>
      </c>
      <c r="H13" s="186">
        <v>0</v>
      </c>
      <c r="I13" s="116"/>
      <c r="J13" s="116"/>
      <c r="K13" s="117"/>
      <c r="L13" s="186">
        <v>246796.05</v>
      </c>
      <c r="M13" s="117"/>
      <c r="N13" s="186">
        <v>0</v>
      </c>
      <c r="O13" s="116"/>
      <c r="P13" s="117"/>
      <c r="Q13" s="186">
        <v>246796.05</v>
      </c>
      <c r="R13" s="117"/>
    </row>
    <row r="14" spans="1:23" ht="27" customHeight="1">
      <c r="A14" s="182"/>
      <c r="B14" s="172"/>
      <c r="C14" s="67" t="s">
        <v>9</v>
      </c>
      <c r="D14" s="184" t="s">
        <v>305</v>
      </c>
      <c r="E14" s="185"/>
      <c r="F14" s="114" t="s">
        <v>306</v>
      </c>
      <c r="H14" s="186">
        <v>0</v>
      </c>
      <c r="I14" s="116"/>
      <c r="J14" s="116"/>
      <c r="K14" s="117"/>
      <c r="L14" s="186">
        <v>0</v>
      </c>
      <c r="M14" s="117"/>
      <c r="N14" s="186">
        <v>0</v>
      </c>
      <c r="O14" s="116"/>
      <c r="P14" s="117"/>
      <c r="Q14" s="186">
        <v>0</v>
      </c>
      <c r="R14" s="117"/>
    </row>
    <row r="15" spans="1:23">
      <c r="A15" s="182"/>
      <c r="B15" s="172"/>
      <c r="C15" s="67" t="s">
        <v>9</v>
      </c>
      <c r="D15" s="184" t="s">
        <v>307</v>
      </c>
      <c r="E15" s="185"/>
      <c r="F15" s="114" t="s">
        <v>308</v>
      </c>
      <c r="H15" s="186">
        <v>0</v>
      </c>
      <c r="I15" s="116"/>
      <c r="J15" s="116"/>
      <c r="K15" s="117"/>
      <c r="L15" s="186">
        <v>200000</v>
      </c>
      <c r="M15" s="117"/>
      <c r="N15" s="186">
        <v>0</v>
      </c>
      <c r="O15" s="116"/>
      <c r="P15" s="117"/>
      <c r="Q15" s="186">
        <v>200000</v>
      </c>
      <c r="R15" s="117"/>
    </row>
    <row r="16" spans="1:23">
      <c r="A16" s="183"/>
      <c r="B16" s="131"/>
      <c r="C16" s="187" t="s">
        <v>309</v>
      </c>
      <c r="D16" s="116"/>
      <c r="E16" s="116"/>
      <c r="F16" s="117"/>
      <c r="H16" s="186">
        <v>0</v>
      </c>
      <c r="I16" s="116"/>
      <c r="J16" s="116"/>
      <c r="K16" s="117"/>
      <c r="L16" s="186">
        <v>446796.05</v>
      </c>
      <c r="M16" s="117"/>
      <c r="N16" s="186">
        <v>0</v>
      </c>
      <c r="O16" s="116"/>
      <c r="P16" s="117"/>
      <c r="Q16" s="186">
        <v>446796.05</v>
      </c>
      <c r="R16" s="117"/>
    </row>
    <row r="17" spans="1:20">
      <c r="A17" s="187" t="s">
        <v>310</v>
      </c>
      <c r="B17" s="116"/>
      <c r="C17" s="116"/>
      <c r="D17" s="116"/>
      <c r="E17" s="116"/>
      <c r="F17" s="117"/>
      <c r="H17" s="186">
        <v>657300</v>
      </c>
      <c r="I17" s="116"/>
      <c r="J17" s="116"/>
      <c r="K17" s="117"/>
      <c r="L17" s="186">
        <v>446796.05</v>
      </c>
      <c r="M17" s="117"/>
      <c r="N17" s="186">
        <v>0</v>
      </c>
      <c r="O17" s="116"/>
      <c r="P17" s="117"/>
      <c r="Q17" s="186">
        <v>1104096.05</v>
      </c>
      <c r="R17" s="117"/>
    </row>
    <row r="18" spans="1:20">
      <c r="A18" s="181" t="s">
        <v>128</v>
      </c>
      <c r="B18" s="127"/>
      <c r="C18" s="67" t="s">
        <v>9</v>
      </c>
      <c r="D18" s="184" t="s">
        <v>233</v>
      </c>
      <c r="E18" s="185"/>
      <c r="F18" s="68" t="s">
        <v>311</v>
      </c>
      <c r="H18" s="186">
        <v>0</v>
      </c>
      <c r="I18" s="116"/>
      <c r="J18" s="116"/>
      <c r="K18" s="117"/>
      <c r="L18" s="186">
        <v>0</v>
      </c>
      <c r="M18" s="117"/>
      <c r="N18" s="186">
        <v>1186800</v>
      </c>
      <c r="O18" s="116"/>
      <c r="P18" s="117"/>
      <c r="Q18" s="186">
        <v>1186800</v>
      </c>
      <c r="R18" s="117"/>
    </row>
    <row r="19" spans="1:20">
      <c r="A19" s="183"/>
      <c r="B19" s="131"/>
      <c r="C19" s="187" t="s">
        <v>309</v>
      </c>
      <c r="D19" s="116"/>
      <c r="E19" s="116"/>
      <c r="F19" s="117"/>
      <c r="H19" s="186">
        <v>0</v>
      </c>
      <c r="I19" s="116"/>
      <c r="J19" s="116"/>
      <c r="K19" s="117"/>
      <c r="L19" s="186">
        <v>0</v>
      </c>
      <c r="M19" s="117"/>
      <c r="N19" s="186">
        <v>1186800</v>
      </c>
      <c r="O19" s="116"/>
      <c r="P19" s="117"/>
      <c r="Q19" s="186">
        <v>1186800</v>
      </c>
      <c r="R19" s="117"/>
    </row>
    <row r="20" spans="1:20" ht="19.5" customHeight="1">
      <c r="A20" s="187" t="s">
        <v>310</v>
      </c>
      <c r="B20" s="116"/>
      <c r="C20" s="116"/>
      <c r="D20" s="116"/>
      <c r="E20" s="116"/>
      <c r="F20" s="117"/>
      <c r="H20" s="186">
        <v>0</v>
      </c>
      <c r="I20" s="116"/>
      <c r="J20" s="116"/>
      <c r="K20" s="117"/>
      <c r="L20" s="186">
        <v>662000</v>
      </c>
      <c r="M20" s="117"/>
      <c r="N20" s="186">
        <v>6556600</v>
      </c>
      <c r="O20" s="116"/>
      <c r="P20" s="117"/>
      <c r="Q20" s="186">
        <v>7218600</v>
      </c>
      <c r="R20" s="117"/>
    </row>
    <row r="21" spans="1:20" ht="18" customHeight="1">
      <c r="A21" s="116"/>
      <c r="B21" s="116"/>
      <c r="C21" s="116"/>
      <c r="D21" s="116"/>
      <c r="E21" s="116"/>
      <c r="F21" s="116"/>
      <c r="G21" s="116"/>
      <c r="H21" s="117"/>
      <c r="I21" s="188">
        <v>0</v>
      </c>
      <c r="J21" s="116"/>
      <c r="K21" s="116"/>
      <c r="L21" s="117"/>
      <c r="M21" s="188">
        <v>446796.05</v>
      </c>
      <c r="N21" s="117"/>
      <c r="O21" s="188">
        <v>1186800</v>
      </c>
      <c r="P21" s="116"/>
      <c r="Q21" s="117"/>
      <c r="R21" s="188">
        <v>1633596.05</v>
      </c>
      <c r="S21" s="116"/>
      <c r="T21" s="117"/>
    </row>
    <row r="22" spans="1:20" ht="18" customHeight="1">
      <c r="A22" s="116"/>
      <c r="B22" s="116"/>
      <c r="C22" s="116"/>
      <c r="D22" s="116"/>
      <c r="E22" s="116"/>
      <c r="F22" s="116"/>
      <c r="G22" s="116"/>
      <c r="H22" s="117"/>
      <c r="I22" s="188">
        <v>657300</v>
      </c>
      <c r="J22" s="116"/>
      <c r="K22" s="116"/>
      <c r="L22" s="117"/>
      <c r="M22" s="188">
        <v>1108796.05</v>
      </c>
      <c r="N22" s="117"/>
      <c r="O22" s="188">
        <v>6556600</v>
      </c>
      <c r="P22" s="116"/>
      <c r="Q22" s="117"/>
      <c r="R22" s="188">
        <v>8322696.0499999998</v>
      </c>
      <c r="S22" s="116"/>
      <c r="T22" s="117"/>
    </row>
  </sheetData>
  <mergeCells count="68">
    <mergeCell ref="A1:R1"/>
    <mergeCell ref="A2:R2"/>
    <mergeCell ref="A3:R3"/>
    <mergeCell ref="A21:H21"/>
    <mergeCell ref="I21:L21"/>
    <mergeCell ref="M21:N21"/>
    <mergeCell ref="O21:Q21"/>
    <mergeCell ref="R21:T21"/>
    <mergeCell ref="N18:P18"/>
    <mergeCell ref="Q18:R18"/>
    <mergeCell ref="C19:F19"/>
    <mergeCell ref="H19:K19"/>
    <mergeCell ref="L19:M19"/>
    <mergeCell ref="N19:P19"/>
    <mergeCell ref="Q19:R19"/>
    <mergeCell ref="A20:F20"/>
    <mergeCell ref="A22:H22"/>
    <mergeCell ref="I22:L22"/>
    <mergeCell ref="M22:N22"/>
    <mergeCell ref="O22:Q22"/>
    <mergeCell ref="R22:T22"/>
    <mergeCell ref="N17:P17"/>
    <mergeCell ref="H20:K20"/>
    <mergeCell ref="L20:M20"/>
    <mergeCell ref="N20:P20"/>
    <mergeCell ref="Q20:R20"/>
    <mergeCell ref="Q17:R17"/>
    <mergeCell ref="A18:B19"/>
    <mergeCell ref="D18:E18"/>
    <mergeCell ref="H18:K18"/>
    <mergeCell ref="L18:M18"/>
    <mergeCell ref="A17:F17"/>
    <mergeCell ref="H17:K17"/>
    <mergeCell ref="L17:M17"/>
    <mergeCell ref="Q13:R13"/>
    <mergeCell ref="D14:E14"/>
    <mergeCell ref="H14:K14"/>
    <mergeCell ref="L14:M14"/>
    <mergeCell ref="N14:P14"/>
    <mergeCell ref="Q14:R14"/>
    <mergeCell ref="N13:P13"/>
    <mergeCell ref="Q15:R15"/>
    <mergeCell ref="C16:F16"/>
    <mergeCell ref="H16:K16"/>
    <mergeCell ref="L16:M16"/>
    <mergeCell ref="N16:P16"/>
    <mergeCell ref="N15:P15"/>
    <mergeCell ref="Q16:R16"/>
    <mergeCell ref="A13:B16"/>
    <mergeCell ref="D13:E13"/>
    <mergeCell ref="H13:K13"/>
    <mergeCell ref="L13:M13"/>
    <mergeCell ref="D15:E15"/>
    <mergeCell ref="H15:K15"/>
    <mergeCell ref="L15:M15"/>
    <mergeCell ref="Q5:R12"/>
    <mergeCell ref="H6:K6"/>
    <mergeCell ref="L6:P6"/>
    <mergeCell ref="H7:K10"/>
    <mergeCell ref="L7:M10"/>
    <mergeCell ref="N7:P10"/>
    <mergeCell ref="N11:P12"/>
    <mergeCell ref="E8:F8"/>
    <mergeCell ref="A10:A11"/>
    <mergeCell ref="H11:K12"/>
    <mergeCell ref="L11:M12"/>
    <mergeCell ref="H5:K5"/>
    <mergeCell ref="L5:P5"/>
  </mergeCells>
  <pageMargins left="0.17" right="0.17" top="0.47244094488188981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P73"/>
  <sheetViews>
    <sheetView showGridLines="0" topLeftCell="B1" workbookViewId="0">
      <pane ySplit="3" topLeftCell="A4" activePane="bottomLeft" state="frozen"/>
      <selection pane="bottomLeft" activeCell="M75" sqref="M75"/>
    </sheetView>
  </sheetViews>
  <sheetFormatPr defaultRowHeight="14.25"/>
  <cols>
    <col min="1" max="1" width="13" style="93" customWidth="1"/>
    <col min="2" max="2" width="21.375" style="93" customWidth="1"/>
    <col min="3" max="3" width="8.125" style="93" customWidth="1"/>
    <col min="4" max="4" width="6.625" style="93" customWidth="1"/>
    <col min="5" max="5" width="7.375" style="93" customWidth="1"/>
    <col min="6" max="6" width="11.375" style="93" bestFit="1" customWidth="1"/>
    <col min="7" max="7" width="11.75" style="93" bestFit="1" customWidth="1"/>
    <col min="8" max="8" width="9.75" style="93" customWidth="1"/>
    <col min="9" max="9" width="9.625" style="93" customWidth="1"/>
    <col min="10" max="10" width="11.125" style="93" customWidth="1"/>
    <col min="11" max="12" width="9.5" style="93" customWidth="1"/>
    <col min="13" max="13" width="9.875" style="93" customWidth="1"/>
    <col min="14" max="14" width="11.375" style="93" customWidth="1"/>
    <col min="15" max="15" width="12.5" style="93" customWidth="1"/>
    <col min="16" max="16" width="12.375" style="93" bestFit="1" customWidth="1"/>
    <col min="17" max="16384" width="9" style="93"/>
  </cols>
  <sheetData>
    <row r="1" spans="1:15" ht="9" customHeight="1"/>
    <row r="2" spans="1:15">
      <c r="A2" s="210" t="s">
        <v>0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</row>
    <row r="3" spans="1:15" ht="21.2" customHeight="1">
      <c r="A3" s="210" t="s">
        <v>423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</row>
    <row r="4" spans="1:15" ht="21.2" customHeight="1">
      <c r="A4" s="210" t="s">
        <v>421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</row>
    <row r="5" spans="1:15" ht="6.75" customHeight="1"/>
    <row r="6" spans="1:15" ht="56.25" customHeight="1">
      <c r="A6" s="103"/>
      <c r="B6" s="101"/>
      <c r="C6" s="101"/>
      <c r="D6" s="208" t="s">
        <v>422</v>
      </c>
      <c r="E6" s="209"/>
      <c r="F6" s="211" t="s">
        <v>314</v>
      </c>
      <c r="G6" s="212"/>
      <c r="H6" s="211" t="s">
        <v>315</v>
      </c>
      <c r="I6" s="212"/>
      <c r="J6" s="94" t="s">
        <v>293</v>
      </c>
      <c r="K6" s="94" t="s">
        <v>316</v>
      </c>
      <c r="L6" s="211" t="s">
        <v>317</v>
      </c>
      <c r="M6" s="212"/>
      <c r="N6" s="94" t="s">
        <v>318</v>
      </c>
      <c r="O6" s="213" t="s">
        <v>45</v>
      </c>
    </row>
    <row r="7" spans="1:15">
      <c r="A7" s="104"/>
      <c r="B7" s="102"/>
      <c r="C7" s="102"/>
      <c r="D7" s="102"/>
      <c r="E7" s="102"/>
      <c r="F7" s="215" t="s">
        <v>319</v>
      </c>
      <c r="G7" s="216"/>
      <c r="H7" s="215" t="s">
        <v>320</v>
      </c>
      <c r="I7" s="216"/>
      <c r="J7" s="215" t="s">
        <v>295</v>
      </c>
      <c r="K7" s="215" t="s">
        <v>321</v>
      </c>
      <c r="L7" s="215" t="s">
        <v>322</v>
      </c>
      <c r="M7" s="216"/>
      <c r="N7" s="215" t="s">
        <v>323</v>
      </c>
      <c r="O7" s="199"/>
    </row>
    <row r="8" spans="1:15">
      <c r="A8" s="104"/>
      <c r="B8" s="102"/>
      <c r="C8" s="102"/>
      <c r="D8" s="102"/>
      <c r="E8" s="205"/>
      <c r="F8" s="217"/>
      <c r="G8" s="218"/>
      <c r="H8" s="217"/>
      <c r="I8" s="218"/>
      <c r="J8" s="217"/>
      <c r="K8" s="214"/>
      <c r="L8" s="217"/>
      <c r="M8" s="218"/>
      <c r="N8" s="214"/>
      <c r="O8" s="199"/>
    </row>
    <row r="9" spans="1:15">
      <c r="A9" s="104"/>
      <c r="B9" s="102"/>
      <c r="C9" s="102"/>
      <c r="D9" s="102"/>
      <c r="E9" s="205"/>
      <c r="F9" s="198" t="s">
        <v>324</v>
      </c>
      <c r="G9" s="198" t="s">
        <v>325</v>
      </c>
      <c r="H9" s="198" t="s">
        <v>326</v>
      </c>
      <c r="I9" s="198" t="s">
        <v>327</v>
      </c>
      <c r="J9" s="198" t="s">
        <v>297</v>
      </c>
      <c r="K9" s="198" t="s">
        <v>328</v>
      </c>
      <c r="L9" s="198" t="s">
        <v>329</v>
      </c>
      <c r="M9" s="198" t="s">
        <v>330</v>
      </c>
      <c r="N9" s="198" t="s">
        <v>88</v>
      </c>
      <c r="O9" s="199"/>
    </row>
    <row r="10" spans="1:15">
      <c r="A10" s="104"/>
      <c r="B10" s="102"/>
      <c r="C10" s="102"/>
      <c r="D10" s="102"/>
      <c r="E10" s="102"/>
      <c r="F10" s="199"/>
      <c r="G10" s="199"/>
      <c r="H10" s="206"/>
      <c r="I10" s="199"/>
      <c r="J10" s="206"/>
      <c r="K10" s="199"/>
      <c r="L10" s="199"/>
      <c r="M10" s="199"/>
      <c r="N10" s="199"/>
      <c r="O10" s="199"/>
    </row>
    <row r="11" spans="1:15" ht="39" customHeight="1">
      <c r="A11" s="201" t="s">
        <v>419</v>
      </c>
      <c r="B11" s="202"/>
      <c r="C11" s="102"/>
      <c r="D11" s="102"/>
      <c r="E11" s="102"/>
      <c r="F11" s="200"/>
      <c r="G11" s="200"/>
      <c r="H11" s="207"/>
      <c r="I11" s="200"/>
      <c r="J11" s="207"/>
      <c r="K11" s="200"/>
      <c r="L11" s="200"/>
      <c r="M11" s="200"/>
      <c r="N11" s="200"/>
      <c r="O11" s="199"/>
    </row>
    <row r="12" spans="1:15" ht="12.75" customHeight="1">
      <c r="A12" s="203"/>
      <c r="B12" s="204"/>
      <c r="C12" s="105"/>
      <c r="D12" s="105"/>
      <c r="E12" s="105"/>
      <c r="F12" s="100" t="s">
        <v>331</v>
      </c>
      <c r="G12" s="100" t="s">
        <v>332</v>
      </c>
      <c r="H12" s="100" t="s">
        <v>333</v>
      </c>
      <c r="I12" s="100" t="s">
        <v>334</v>
      </c>
      <c r="J12" s="100" t="s">
        <v>301</v>
      </c>
      <c r="K12" s="100" t="s">
        <v>335</v>
      </c>
      <c r="L12" s="100" t="s">
        <v>336</v>
      </c>
      <c r="M12" s="100" t="s">
        <v>337</v>
      </c>
      <c r="N12" s="100" t="s">
        <v>338</v>
      </c>
      <c r="O12" s="214"/>
    </row>
    <row r="13" spans="1:15" ht="14.25" customHeight="1">
      <c r="A13" s="190" t="s">
        <v>88</v>
      </c>
      <c r="B13" s="98" t="s">
        <v>339</v>
      </c>
      <c r="C13" s="97" t="s">
        <v>340</v>
      </c>
      <c r="D13" s="190" t="s">
        <v>341</v>
      </c>
      <c r="E13" s="191"/>
      <c r="F13" s="95">
        <v>0</v>
      </c>
      <c r="G13" s="95">
        <v>0</v>
      </c>
      <c r="H13" s="95">
        <v>0</v>
      </c>
      <c r="I13" s="95">
        <v>0</v>
      </c>
      <c r="J13" s="95">
        <v>0</v>
      </c>
      <c r="K13" s="95">
        <v>0</v>
      </c>
      <c r="L13" s="95">
        <v>0</v>
      </c>
      <c r="M13" s="95">
        <v>0</v>
      </c>
      <c r="N13" s="95">
        <v>4936</v>
      </c>
      <c r="O13" s="95">
        <v>4936</v>
      </c>
    </row>
    <row r="14" spans="1:15" ht="14.25" customHeight="1">
      <c r="A14" s="196"/>
      <c r="B14" s="98" t="s">
        <v>342</v>
      </c>
      <c r="C14" s="97" t="s">
        <v>343</v>
      </c>
      <c r="D14" s="190" t="s">
        <v>341</v>
      </c>
      <c r="E14" s="191"/>
      <c r="F14" s="95">
        <v>0</v>
      </c>
      <c r="G14" s="95">
        <v>0</v>
      </c>
      <c r="H14" s="95">
        <v>0</v>
      </c>
      <c r="I14" s="95">
        <v>0</v>
      </c>
      <c r="J14" s="95">
        <v>0</v>
      </c>
      <c r="K14" s="95">
        <v>0</v>
      </c>
      <c r="L14" s="95">
        <v>0</v>
      </c>
      <c r="M14" s="95">
        <v>0</v>
      </c>
      <c r="N14" s="95">
        <v>687600</v>
      </c>
      <c r="O14" s="95">
        <v>687600</v>
      </c>
    </row>
    <row r="15" spans="1:15" ht="14.25" customHeight="1">
      <c r="A15" s="196"/>
      <c r="B15" s="98" t="s">
        <v>344</v>
      </c>
      <c r="C15" s="97" t="s">
        <v>345</v>
      </c>
      <c r="D15" s="190" t="s">
        <v>341</v>
      </c>
      <c r="E15" s="191"/>
      <c r="F15" s="95">
        <v>0</v>
      </c>
      <c r="G15" s="95">
        <v>0</v>
      </c>
      <c r="H15" s="95">
        <v>0</v>
      </c>
      <c r="I15" s="95">
        <v>0</v>
      </c>
      <c r="J15" s="95">
        <v>0</v>
      </c>
      <c r="K15" s="95">
        <v>0</v>
      </c>
      <c r="L15" s="95">
        <v>0</v>
      </c>
      <c r="M15" s="95">
        <v>0</v>
      </c>
      <c r="N15" s="95">
        <v>236800</v>
      </c>
      <c r="O15" s="95">
        <v>236800</v>
      </c>
    </row>
    <row r="16" spans="1:15" ht="14.25" customHeight="1">
      <c r="A16" s="196"/>
      <c r="B16" s="98" t="s">
        <v>346</v>
      </c>
      <c r="C16" s="97" t="s">
        <v>347</v>
      </c>
      <c r="D16" s="190" t="s">
        <v>341</v>
      </c>
      <c r="E16" s="191"/>
      <c r="F16" s="95">
        <v>0</v>
      </c>
      <c r="G16" s="95">
        <v>0</v>
      </c>
      <c r="H16" s="95">
        <v>0</v>
      </c>
      <c r="I16" s="95">
        <v>0</v>
      </c>
      <c r="J16" s="95">
        <v>0</v>
      </c>
      <c r="K16" s="95">
        <v>0</v>
      </c>
      <c r="L16" s="95">
        <v>0</v>
      </c>
      <c r="M16" s="95">
        <v>0</v>
      </c>
      <c r="N16" s="95">
        <v>2000</v>
      </c>
      <c r="O16" s="95">
        <v>2000</v>
      </c>
    </row>
    <row r="17" spans="1:16" ht="14.25" customHeight="1">
      <c r="A17" s="196"/>
      <c r="B17" s="98" t="s">
        <v>348</v>
      </c>
      <c r="C17" s="97" t="s">
        <v>349</v>
      </c>
      <c r="D17" s="190" t="s">
        <v>341</v>
      </c>
      <c r="E17" s="191"/>
      <c r="F17" s="95">
        <v>0</v>
      </c>
      <c r="G17" s="95">
        <v>0</v>
      </c>
      <c r="H17" s="95">
        <v>0</v>
      </c>
      <c r="I17" s="95">
        <v>0</v>
      </c>
      <c r="J17" s="95">
        <v>0</v>
      </c>
      <c r="K17" s="95">
        <v>0</v>
      </c>
      <c r="L17" s="95">
        <v>0</v>
      </c>
      <c r="M17" s="95">
        <v>0</v>
      </c>
      <c r="N17" s="95">
        <v>362000</v>
      </c>
      <c r="O17" s="95">
        <v>362000</v>
      </c>
    </row>
    <row r="18" spans="1:16" ht="14.25" customHeight="1">
      <c r="A18" s="196"/>
      <c r="B18" s="98" t="s">
        <v>350</v>
      </c>
      <c r="C18" s="97" t="s">
        <v>351</v>
      </c>
      <c r="D18" s="190" t="s">
        <v>341</v>
      </c>
      <c r="E18" s="191"/>
      <c r="F18" s="95">
        <v>0</v>
      </c>
      <c r="G18" s="95">
        <v>0</v>
      </c>
      <c r="H18" s="95">
        <v>0</v>
      </c>
      <c r="I18" s="95">
        <v>0</v>
      </c>
      <c r="J18" s="95">
        <v>0</v>
      </c>
      <c r="K18" s="95">
        <v>0</v>
      </c>
      <c r="L18" s="95">
        <v>0</v>
      </c>
      <c r="M18" s="95">
        <v>0</v>
      </c>
      <c r="N18" s="95">
        <v>0</v>
      </c>
      <c r="O18" s="95">
        <v>0</v>
      </c>
    </row>
    <row r="19" spans="1:16" ht="27" customHeight="1">
      <c r="A19" s="196"/>
      <c r="B19" s="98" t="s">
        <v>352</v>
      </c>
      <c r="C19" s="97" t="s">
        <v>353</v>
      </c>
      <c r="D19" s="190" t="s">
        <v>341</v>
      </c>
      <c r="E19" s="191"/>
      <c r="F19" s="95">
        <v>0</v>
      </c>
      <c r="G19" s="95">
        <v>0</v>
      </c>
      <c r="H19" s="95">
        <v>0</v>
      </c>
      <c r="I19" s="95">
        <v>0</v>
      </c>
      <c r="J19" s="95">
        <v>0</v>
      </c>
      <c r="K19" s="95">
        <v>0</v>
      </c>
      <c r="L19" s="95">
        <v>0</v>
      </c>
      <c r="M19" s="95">
        <v>0</v>
      </c>
      <c r="N19" s="95">
        <v>0</v>
      </c>
      <c r="O19" s="95">
        <v>0</v>
      </c>
    </row>
    <row r="20" spans="1:16">
      <c r="A20" s="197"/>
      <c r="B20" s="192" t="s">
        <v>309</v>
      </c>
      <c r="C20" s="193"/>
      <c r="D20" s="193"/>
      <c r="E20" s="194"/>
      <c r="F20" s="96">
        <v>0</v>
      </c>
      <c r="G20" s="96">
        <v>0</v>
      </c>
      <c r="H20" s="96">
        <v>0</v>
      </c>
      <c r="I20" s="96">
        <v>0</v>
      </c>
      <c r="J20" s="96">
        <v>0</v>
      </c>
      <c r="K20" s="96">
        <v>0</v>
      </c>
      <c r="L20" s="96">
        <v>0</v>
      </c>
      <c r="M20" s="96">
        <v>0</v>
      </c>
      <c r="N20" s="96">
        <f>SUM(N13:N19)</f>
        <v>1293336</v>
      </c>
      <c r="O20" s="96">
        <f>SUM(O13:O19)</f>
        <v>1293336</v>
      </c>
      <c r="P20" s="99">
        <f>SUM(F20:N20)</f>
        <v>1293336</v>
      </c>
    </row>
    <row r="21" spans="1:16">
      <c r="A21" s="195" t="s">
        <v>310</v>
      </c>
      <c r="B21" s="191"/>
      <c r="C21" s="191"/>
      <c r="D21" s="191"/>
      <c r="E21" s="191"/>
      <c r="F21" s="96">
        <v>0</v>
      </c>
      <c r="G21" s="96">
        <v>0</v>
      </c>
      <c r="H21" s="96">
        <v>0</v>
      </c>
      <c r="I21" s="96">
        <v>0</v>
      </c>
      <c r="J21" s="96">
        <v>0</v>
      </c>
      <c r="K21" s="96">
        <v>0</v>
      </c>
      <c r="L21" s="96">
        <v>0</v>
      </c>
      <c r="M21" s="96">
        <v>0</v>
      </c>
      <c r="N21" s="96">
        <v>6913482</v>
      </c>
      <c r="O21" s="96">
        <f>SUM(F21:N21)</f>
        <v>6913482</v>
      </c>
      <c r="P21" s="99">
        <f>SUM(F21:N21)</f>
        <v>6913482</v>
      </c>
    </row>
    <row r="22" spans="1:16" ht="14.25" customHeight="1">
      <c r="A22" s="190" t="s">
        <v>93</v>
      </c>
      <c r="B22" s="98" t="s">
        <v>354</v>
      </c>
      <c r="C22" s="97" t="s">
        <v>355</v>
      </c>
      <c r="D22" s="190" t="s">
        <v>341</v>
      </c>
      <c r="E22" s="191"/>
      <c r="F22" s="95">
        <v>42840</v>
      </c>
      <c r="G22" s="95">
        <v>0</v>
      </c>
      <c r="H22" s="95">
        <v>0</v>
      </c>
      <c r="I22" s="95">
        <v>0</v>
      </c>
      <c r="J22" s="95">
        <v>0</v>
      </c>
      <c r="K22" s="95">
        <v>0</v>
      </c>
      <c r="L22" s="95">
        <v>0</v>
      </c>
      <c r="M22" s="95">
        <v>0</v>
      </c>
      <c r="N22" s="95">
        <v>0</v>
      </c>
      <c r="O22" s="95">
        <v>42840</v>
      </c>
    </row>
    <row r="23" spans="1:16" ht="14.25" customHeight="1">
      <c r="A23" s="196"/>
      <c r="B23" s="98" t="s">
        <v>356</v>
      </c>
      <c r="C23" s="97" t="s">
        <v>357</v>
      </c>
      <c r="D23" s="190" t="s">
        <v>341</v>
      </c>
      <c r="E23" s="191"/>
      <c r="F23" s="95">
        <v>3510</v>
      </c>
      <c r="G23" s="95">
        <v>0</v>
      </c>
      <c r="H23" s="95">
        <v>0</v>
      </c>
      <c r="I23" s="95">
        <v>0</v>
      </c>
      <c r="J23" s="95">
        <v>0</v>
      </c>
      <c r="K23" s="95">
        <v>0</v>
      </c>
      <c r="L23" s="95">
        <v>0</v>
      </c>
      <c r="M23" s="95">
        <v>0</v>
      </c>
      <c r="N23" s="95">
        <v>0</v>
      </c>
      <c r="O23" s="95">
        <v>3510</v>
      </c>
    </row>
    <row r="24" spans="1:16" ht="16.5" customHeight="1">
      <c r="A24" s="196"/>
      <c r="B24" s="98" t="s">
        <v>358</v>
      </c>
      <c r="C24" s="97" t="s">
        <v>359</v>
      </c>
      <c r="D24" s="190" t="s">
        <v>341</v>
      </c>
      <c r="E24" s="191"/>
      <c r="F24" s="95">
        <v>3510</v>
      </c>
      <c r="G24" s="95">
        <v>0</v>
      </c>
      <c r="H24" s="95">
        <v>0</v>
      </c>
      <c r="I24" s="95">
        <v>0</v>
      </c>
      <c r="J24" s="95">
        <v>0</v>
      </c>
      <c r="K24" s="95">
        <v>0</v>
      </c>
      <c r="L24" s="95">
        <v>0</v>
      </c>
      <c r="M24" s="95">
        <v>0</v>
      </c>
      <c r="N24" s="95">
        <v>0</v>
      </c>
      <c r="O24" s="95">
        <v>3510</v>
      </c>
    </row>
    <row r="25" spans="1:16" ht="38.25" customHeight="1">
      <c r="A25" s="196"/>
      <c r="B25" s="98" t="s">
        <v>360</v>
      </c>
      <c r="C25" s="97" t="s">
        <v>361</v>
      </c>
      <c r="D25" s="190" t="s">
        <v>341</v>
      </c>
      <c r="E25" s="191"/>
      <c r="F25" s="95">
        <v>7200</v>
      </c>
      <c r="G25" s="95">
        <v>0</v>
      </c>
      <c r="H25" s="95">
        <v>0</v>
      </c>
      <c r="I25" s="95">
        <v>0</v>
      </c>
      <c r="J25" s="95">
        <v>0</v>
      </c>
      <c r="K25" s="95">
        <v>0</v>
      </c>
      <c r="L25" s="95">
        <v>0</v>
      </c>
      <c r="M25" s="95">
        <v>0</v>
      </c>
      <c r="N25" s="95">
        <v>0</v>
      </c>
      <c r="O25" s="95">
        <v>7200</v>
      </c>
    </row>
    <row r="26" spans="1:16" ht="27" customHeight="1">
      <c r="A26" s="196"/>
      <c r="B26" s="98" t="s">
        <v>362</v>
      </c>
      <c r="C26" s="97" t="s">
        <v>363</v>
      </c>
      <c r="D26" s="190" t="s">
        <v>341</v>
      </c>
      <c r="E26" s="191"/>
      <c r="F26" s="95">
        <v>157200</v>
      </c>
      <c r="G26" s="95">
        <v>0</v>
      </c>
      <c r="H26" s="95">
        <v>0</v>
      </c>
      <c r="I26" s="95">
        <v>0</v>
      </c>
      <c r="J26" s="95">
        <v>0</v>
      </c>
      <c r="K26" s="95">
        <v>0</v>
      </c>
      <c r="L26" s="95">
        <v>0</v>
      </c>
      <c r="M26" s="95">
        <v>0</v>
      </c>
      <c r="N26" s="95">
        <v>0</v>
      </c>
      <c r="O26" s="95">
        <v>157200</v>
      </c>
    </row>
    <row r="27" spans="1:16">
      <c r="A27" s="197"/>
      <c r="B27" s="192" t="s">
        <v>309</v>
      </c>
      <c r="C27" s="193"/>
      <c r="D27" s="193"/>
      <c r="E27" s="194"/>
      <c r="F27" s="96">
        <f>SUM(F22:F26)</f>
        <v>214260</v>
      </c>
      <c r="G27" s="96">
        <f t="shared" ref="G27:N27" si="0">SUM(G22:G26)</f>
        <v>0</v>
      </c>
      <c r="H27" s="96">
        <f t="shared" si="0"/>
        <v>0</v>
      </c>
      <c r="I27" s="96">
        <f t="shared" si="0"/>
        <v>0</v>
      </c>
      <c r="J27" s="96">
        <f t="shared" si="0"/>
        <v>0</v>
      </c>
      <c r="K27" s="96">
        <f t="shared" si="0"/>
        <v>0</v>
      </c>
      <c r="L27" s="96">
        <f t="shared" si="0"/>
        <v>0</v>
      </c>
      <c r="M27" s="96">
        <f t="shared" si="0"/>
        <v>0</v>
      </c>
      <c r="N27" s="96">
        <f t="shared" si="0"/>
        <v>0</v>
      </c>
      <c r="O27" s="96">
        <f>SUM(O22:O26)</f>
        <v>214260</v>
      </c>
      <c r="P27" s="99">
        <f>SUM(F27:N27)</f>
        <v>214260</v>
      </c>
    </row>
    <row r="28" spans="1:16">
      <c r="A28" s="195" t="s">
        <v>310</v>
      </c>
      <c r="B28" s="191"/>
      <c r="C28" s="191"/>
      <c r="D28" s="191"/>
      <c r="E28" s="191"/>
      <c r="F28" s="96">
        <v>1285560</v>
      </c>
      <c r="G28" s="96">
        <v>0</v>
      </c>
      <c r="H28" s="96">
        <v>0</v>
      </c>
      <c r="I28" s="96">
        <v>0</v>
      </c>
      <c r="J28" s="96">
        <v>0</v>
      </c>
      <c r="K28" s="96">
        <v>0</v>
      </c>
      <c r="L28" s="96">
        <v>0</v>
      </c>
      <c r="M28" s="96">
        <v>0</v>
      </c>
      <c r="N28" s="96">
        <v>0</v>
      </c>
      <c r="O28" s="96">
        <v>1285560</v>
      </c>
      <c r="P28" s="99">
        <f>SUM(F28:N28)</f>
        <v>1285560</v>
      </c>
    </row>
    <row r="29" spans="1:16" ht="14.25" customHeight="1">
      <c r="A29" s="190" t="s">
        <v>98</v>
      </c>
      <c r="B29" s="98" t="s">
        <v>364</v>
      </c>
      <c r="C29" s="97" t="s">
        <v>365</v>
      </c>
      <c r="D29" s="190" t="s">
        <v>341</v>
      </c>
      <c r="E29" s="191"/>
      <c r="F29" s="95">
        <v>176080</v>
      </c>
      <c r="G29" s="95">
        <v>109460</v>
      </c>
      <c r="H29" s="95">
        <v>16670</v>
      </c>
      <c r="I29" s="95">
        <v>0</v>
      </c>
      <c r="J29" s="95">
        <v>45470</v>
      </c>
      <c r="K29" s="95">
        <v>0</v>
      </c>
      <c r="L29" s="95">
        <v>0</v>
      </c>
      <c r="M29" s="95">
        <v>0</v>
      </c>
      <c r="N29" s="95">
        <v>0</v>
      </c>
      <c r="O29" s="95">
        <v>347680</v>
      </c>
    </row>
    <row r="30" spans="1:16" ht="14.25" customHeight="1">
      <c r="A30" s="196"/>
      <c r="B30" s="98" t="s">
        <v>366</v>
      </c>
      <c r="C30" s="97" t="s">
        <v>367</v>
      </c>
      <c r="D30" s="190" t="s">
        <v>341</v>
      </c>
      <c r="E30" s="191"/>
      <c r="F30" s="95">
        <v>0</v>
      </c>
      <c r="G30" s="95">
        <v>0</v>
      </c>
      <c r="H30" s="95">
        <v>0</v>
      </c>
      <c r="I30" s="95">
        <v>0</v>
      </c>
      <c r="J30" s="95">
        <v>815</v>
      </c>
      <c r="K30" s="95">
        <v>0</v>
      </c>
      <c r="L30" s="95">
        <v>0</v>
      </c>
      <c r="M30" s="95">
        <v>0</v>
      </c>
      <c r="N30" s="95">
        <v>0</v>
      </c>
      <c r="O30" s="95">
        <v>815</v>
      </c>
    </row>
    <row r="31" spans="1:16" ht="14.25" customHeight="1">
      <c r="A31" s="196"/>
      <c r="B31" s="98" t="s">
        <v>368</v>
      </c>
      <c r="C31" s="97" t="s">
        <v>369</v>
      </c>
      <c r="D31" s="190" t="s">
        <v>341</v>
      </c>
      <c r="E31" s="191"/>
      <c r="F31" s="95">
        <v>17500</v>
      </c>
      <c r="G31" s="95">
        <v>3500</v>
      </c>
      <c r="H31" s="95">
        <v>0</v>
      </c>
      <c r="I31" s="95">
        <v>0</v>
      </c>
      <c r="J31" s="95">
        <v>3500</v>
      </c>
      <c r="K31" s="95">
        <v>0</v>
      </c>
      <c r="L31" s="95">
        <v>0</v>
      </c>
      <c r="M31" s="95">
        <v>0</v>
      </c>
      <c r="N31" s="95">
        <v>0</v>
      </c>
      <c r="O31" s="95">
        <v>24500</v>
      </c>
    </row>
    <row r="32" spans="1:16" ht="14.25" customHeight="1">
      <c r="A32" s="196"/>
      <c r="B32" s="98" t="s">
        <v>370</v>
      </c>
      <c r="C32" s="97" t="s">
        <v>371</v>
      </c>
      <c r="D32" s="190" t="s">
        <v>341</v>
      </c>
      <c r="E32" s="191"/>
      <c r="F32" s="95">
        <v>38900</v>
      </c>
      <c r="G32" s="95">
        <v>25690</v>
      </c>
      <c r="H32" s="95">
        <v>11420</v>
      </c>
      <c r="I32" s="95">
        <v>0</v>
      </c>
      <c r="J32" s="95">
        <v>11500</v>
      </c>
      <c r="K32" s="95">
        <v>0</v>
      </c>
      <c r="L32" s="95">
        <v>0</v>
      </c>
      <c r="M32" s="95">
        <v>0</v>
      </c>
      <c r="N32" s="95">
        <v>0</v>
      </c>
      <c r="O32" s="95">
        <v>87510</v>
      </c>
    </row>
    <row r="33" spans="1:16" ht="14.25" customHeight="1">
      <c r="A33" s="196"/>
      <c r="B33" s="98" t="s">
        <v>372</v>
      </c>
      <c r="C33" s="97" t="s">
        <v>373</v>
      </c>
      <c r="D33" s="190" t="s">
        <v>341</v>
      </c>
      <c r="E33" s="191"/>
      <c r="F33" s="95">
        <v>5785</v>
      </c>
      <c r="G33" s="95">
        <v>1785</v>
      </c>
      <c r="H33" s="95">
        <v>1865</v>
      </c>
      <c r="I33" s="95">
        <v>0</v>
      </c>
      <c r="J33" s="95">
        <v>1785</v>
      </c>
      <c r="K33" s="95">
        <v>0</v>
      </c>
      <c r="L33" s="95">
        <v>0</v>
      </c>
      <c r="M33" s="95">
        <v>0</v>
      </c>
      <c r="N33" s="95">
        <v>0</v>
      </c>
      <c r="O33" s="95">
        <v>11220</v>
      </c>
    </row>
    <row r="34" spans="1:16" ht="14.25" customHeight="1">
      <c r="A34" s="197"/>
      <c r="B34" s="192" t="s">
        <v>309</v>
      </c>
      <c r="C34" s="193"/>
      <c r="D34" s="193"/>
      <c r="E34" s="194"/>
      <c r="F34" s="96">
        <f>SUM(F29:F33)</f>
        <v>238265</v>
      </c>
      <c r="G34" s="96">
        <f t="shared" ref="G34:N34" si="1">SUM(G29:G33)</f>
        <v>140435</v>
      </c>
      <c r="H34" s="96">
        <f t="shared" si="1"/>
        <v>29955</v>
      </c>
      <c r="I34" s="96">
        <f t="shared" si="1"/>
        <v>0</v>
      </c>
      <c r="J34" s="96">
        <f t="shared" si="1"/>
        <v>63070</v>
      </c>
      <c r="K34" s="96">
        <f t="shared" si="1"/>
        <v>0</v>
      </c>
      <c r="L34" s="96">
        <f t="shared" si="1"/>
        <v>0</v>
      </c>
      <c r="M34" s="96">
        <f t="shared" si="1"/>
        <v>0</v>
      </c>
      <c r="N34" s="96">
        <f t="shared" si="1"/>
        <v>0</v>
      </c>
      <c r="O34" s="96">
        <f>SUM(O29:O33)</f>
        <v>471725</v>
      </c>
      <c r="P34" s="99">
        <f>SUM(F34:N34)</f>
        <v>471725</v>
      </c>
    </row>
    <row r="35" spans="1:16" ht="14.25" customHeight="1">
      <c r="A35" s="195" t="s">
        <v>310</v>
      </c>
      <c r="B35" s="191"/>
      <c r="C35" s="191"/>
      <c r="D35" s="191"/>
      <c r="E35" s="191"/>
      <c r="F35" s="96">
        <v>1419590</v>
      </c>
      <c r="G35" s="96">
        <v>842610</v>
      </c>
      <c r="H35" s="96">
        <v>179520</v>
      </c>
      <c r="I35" s="96">
        <v>0</v>
      </c>
      <c r="J35" s="96">
        <v>358504</v>
      </c>
      <c r="K35" s="96">
        <v>0</v>
      </c>
      <c r="L35" s="96">
        <v>0</v>
      </c>
      <c r="M35" s="96">
        <v>0</v>
      </c>
      <c r="N35" s="96">
        <v>0</v>
      </c>
      <c r="O35" s="96">
        <v>2800224</v>
      </c>
      <c r="P35" s="99">
        <f>SUM(F35:N35)</f>
        <v>2800224</v>
      </c>
    </row>
    <row r="36" spans="1:16" ht="41.25" customHeight="1">
      <c r="A36" s="190" t="s">
        <v>103</v>
      </c>
      <c r="B36" s="98" t="s">
        <v>374</v>
      </c>
      <c r="C36" s="97" t="s">
        <v>375</v>
      </c>
      <c r="D36" s="190" t="s">
        <v>341</v>
      </c>
      <c r="E36" s="191"/>
      <c r="F36" s="95">
        <v>0</v>
      </c>
      <c r="G36" s="95">
        <v>0</v>
      </c>
      <c r="H36" s="95">
        <v>0</v>
      </c>
      <c r="I36" s="95">
        <v>0</v>
      </c>
      <c r="J36" s="95">
        <v>0</v>
      </c>
      <c r="K36" s="95">
        <v>0</v>
      </c>
      <c r="L36" s="95">
        <v>0</v>
      </c>
      <c r="M36" s="95">
        <v>0</v>
      </c>
      <c r="N36" s="95">
        <v>0</v>
      </c>
      <c r="O36" s="95">
        <v>0</v>
      </c>
    </row>
    <row r="37" spans="1:16" ht="14.25" customHeight="1">
      <c r="A37" s="196"/>
      <c r="B37" s="98" t="s">
        <v>376</v>
      </c>
      <c r="C37" s="97" t="s">
        <v>377</v>
      </c>
      <c r="D37" s="190" t="s">
        <v>341</v>
      </c>
      <c r="E37" s="191"/>
      <c r="F37" s="95">
        <v>0</v>
      </c>
      <c r="G37" s="95">
        <v>0</v>
      </c>
      <c r="H37" s="95">
        <v>0</v>
      </c>
      <c r="I37" s="95">
        <v>0</v>
      </c>
      <c r="J37" s="95">
        <v>0</v>
      </c>
      <c r="K37" s="95">
        <v>0</v>
      </c>
      <c r="L37" s="95">
        <v>0</v>
      </c>
      <c r="M37" s="95">
        <v>0</v>
      </c>
      <c r="N37" s="95">
        <v>0</v>
      </c>
      <c r="O37" s="95">
        <v>0</v>
      </c>
    </row>
    <row r="38" spans="1:16" ht="14.25" customHeight="1">
      <c r="A38" s="196"/>
      <c r="B38" s="98" t="s">
        <v>378</v>
      </c>
      <c r="C38" s="97" t="s">
        <v>379</v>
      </c>
      <c r="D38" s="190" t="s">
        <v>341</v>
      </c>
      <c r="E38" s="191"/>
      <c r="F38" s="95">
        <v>0</v>
      </c>
      <c r="G38" s="95">
        <v>2200</v>
      </c>
      <c r="H38" s="95">
        <v>0</v>
      </c>
      <c r="I38" s="95">
        <v>0</v>
      </c>
      <c r="J38" s="95">
        <v>3500</v>
      </c>
      <c r="K38" s="95">
        <v>0</v>
      </c>
      <c r="L38" s="95">
        <v>0</v>
      </c>
      <c r="M38" s="95">
        <v>0</v>
      </c>
      <c r="N38" s="95">
        <v>0</v>
      </c>
      <c r="O38" s="95">
        <v>5700</v>
      </c>
    </row>
    <row r="39" spans="1:16" ht="14.25" customHeight="1">
      <c r="A39" s="196"/>
      <c r="B39" s="98" t="s">
        <v>380</v>
      </c>
      <c r="C39" s="97" t="s">
        <v>381</v>
      </c>
      <c r="D39" s="190" t="s">
        <v>341</v>
      </c>
      <c r="E39" s="191"/>
      <c r="F39" s="95">
        <v>0</v>
      </c>
      <c r="G39" s="95">
        <v>0</v>
      </c>
      <c r="H39" s="95">
        <v>0</v>
      </c>
      <c r="I39" s="95">
        <v>0</v>
      </c>
      <c r="J39" s="95">
        <v>0</v>
      </c>
      <c r="K39" s="95">
        <v>0</v>
      </c>
      <c r="L39" s="95">
        <v>0</v>
      </c>
      <c r="M39" s="95">
        <v>0</v>
      </c>
      <c r="N39" s="95">
        <v>0</v>
      </c>
      <c r="O39" s="95">
        <v>0</v>
      </c>
    </row>
    <row r="40" spans="1:16" ht="14.25" customHeight="1">
      <c r="A40" s="197"/>
      <c r="B40" s="192" t="s">
        <v>309</v>
      </c>
      <c r="C40" s="193"/>
      <c r="D40" s="193"/>
      <c r="E40" s="194"/>
      <c r="F40" s="96">
        <f>SUM(F36:F39)</f>
        <v>0</v>
      </c>
      <c r="G40" s="96">
        <f t="shared" ref="G40:N40" si="2">SUM(G36:G39)</f>
        <v>2200</v>
      </c>
      <c r="H40" s="96">
        <f t="shared" si="2"/>
        <v>0</v>
      </c>
      <c r="I40" s="96">
        <f t="shared" si="2"/>
        <v>0</v>
      </c>
      <c r="J40" s="96">
        <f t="shared" si="2"/>
        <v>3500</v>
      </c>
      <c r="K40" s="96">
        <f t="shared" si="2"/>
        <v>0</v>
      </c>
      <c r="L40" s="96">
        <f t="shared" si="2"/>
        <v>0</v>
      </c>
      <c r="M40" s="96">
        <f t="shared" si="2"/>
        <v>0</v>
      </c>
      <c r="N40" s="96">
        <f t="shared" si="2"/>
        <v>0</v>
      </c>
      <c r="O40" s="96">
        <f>SUM(O36:O39)</f>
        <v>5700</v>
      </c>
      <c r="P40" s="99">
        <f>SUM(F40:N40)</f>
        <v>5700</v>
      </c>
    </row>
    <row r="41" spans="1:16" ht="14.25" customHeight="1">
      <c r="A41" s="195" t="s">
        <v>310</v>
      </c>
      <c r="B41" s="191"/>
      <c r="C41" s="191"/>
      <c r="D41" s="191"/>
      <c r="E41" s="191"/>
      <c r="F41" s="96">
        <v>21560</v>
      </c>
      <c r="G41" s="96">
        <v>14150</v>
      </c>
      <c r="H41" s="96">
        <v>0</v>
      </c>
      <c r="I41" s="96">
        <v>0</v>
      </c>
      <c r="J41" s="96">
        <v>61400</v>
      </c>
      <c r="K41" s="96">
        <v>0</v>
      </c>
      <c r="L41" s="96">
        <v>0</v>
      </c>
      <c r="M41" s="96">
        <v>0</v>
      </c>
      <c r="N41" s="96">
        <v>0</v>
      </c>
      <c r="O41" s="96">
        <v>97110</v>
      </c>
      <c r="P41" s="99">
        <f>SUM(F41:N41)</f>
        <v>97110</v>
      </c>
    </row>
    <row r="42" spans="1:16" ht="14.25" customHeight="1">
      <c r="A42" s="190" t="s">
        <v>108</v>
      </c>
      <c r="B42" s="98" t="s">
        <v>303</v>
      </c>
      <c r="C42" s="97" t="s">
        <v>304</v>
      </c>
      <c r="D42" s="190" t="s">
        <v>341</v>
      </c>
      <c r="E42" s="191"/>
      <c r="F42" s="95">
        <v>5700</v>
      </c>
      <c r="G42" s="95">
        <v>0</v>
      </c>
      <c r="H42" s="95">
        <v>0</v>
      </c>
      <c r="I42" s="95">
        <v>0</v>
      </c>
      <c r="J42" s="95">
        <v>0</v>
      </c>
      <c r="K42" s="95">
        <v>0</v>
      </c>
      <c r="L42" s="95">
        <v>0</v>
      </c>
      <c r="M42" s="95">
        <v>0</v>
      </c>
      <c r="N42" s="95">
        <v>0</v>
      </c>
      <c r="O42" s="95">
        <v>5700</v>
      </c>
    </row>
    <row r="43" spans="1:16" ht="16.5" customHeight="1">
      <c r="A43" s="196"/>
      <c r="B43" s="98" t="s">
        <v>382</v>
      </c>
      <c r="C43" s="97" t="s">
        <v>383</v>
      </c>
      <c r="D43" s="190" t="s">
        <v>341</v>
      </c>
      <c r="E43" s="191"/>
      <c r="F43" s="95">
        <v>0</v>
      </c>
      <c r="G43" s="95">
        <v>0</v>
      </c>
      <c r="H43" s="95">
        <v>0</v>
      </c>
      <c r="I43" s="95">
        <v>0</v>
      </c>
      <c r="J43" s="95">
        <v>0</v>
      </c>
      <c r="K43" s="95">
        <v>0</v>
      </c>
      <c r="L43" s="95">
        <v>0</v>
      </c>
      <c r="M43" s="95">
        <v>0</v>
      </c>
      <c r="N43" s="95">
        <v>0</v>
      </c>
      <c r="O43" s="95">
        <v>0</v>
      </c>
    </row>
    <row r="44" spans="1:16" ht="40.5" customHeight="1">
      <c r="A44" s="196"/>
      <c r="B44" s="98" t="s">
        <v>305</v>
      </c>
      <c r="C44" s="97" t="s">
        <v>306</v>
      </c>
      <c r="D44" s="190" t="s">
        <v>341</v>
      </c>
      <c r="E44" s="191"/>
      <c r="F44" s="95">
        <v>12552</v>
      </c>
      <c r="G44" s="95">
        <v>25992</v>
      </c>
      <c r="H44" s="95">
        <v>0</v>
      </c>
      <c r="I44" s="95">
        <v>0</v>
      </c>
      <c r="J44" s="95">
        <v>0</v>
      </c>
      <c r="K44" s="95">
        <v>0</v>
      </c>
      <c r="L44" s="95">
        <v>42630</v>
      </c>
      <c r="M44" s="95">
        <v>0</v>
      </c>
      <c r="N44" s="95">
        <v>0</v>
      </c>
      <c r="O44" s="95">
        <v>81174</v>
      </c>
    </row>
    <row r="45" spans="1:16" ht="14.25" customHeight="1">
      <c r="A45" s="196"/>
      <c r="B45" s="98" t="s">
        <v>307</v>
      </c>
      <c r="C45" s="97" t="s">
        <v>308</v>
      </c>
      <c r="D45" s="190" t="s">
        <v>341</v>
      </c>
      <c r="E45" s="191"/>
      <c r="F45" s="95">
        <v>0</v>
      </c>
      <c r="G45" s="95">
        <v>0</v>
      </c>
      <c r="H45" s="95">
        <v>0</v>
      </c>
      <c r="I45" s="95">
        <v>0</v>
      </c>
      <c r="J45" s="95">
        <v>224000</v>
      </c>
      <c r="K45" s="95">
        <v>0</v>
      </c>
      <c r="L45" s="95">
        <v>0</v>
      </c>
      <c r="M45" s="95">
        <v>0</v>
      </c>
      <c r="N45" s="95">
        <v>0</v>
      </c>
      <c r="O45" s="95">
        <v>224000</v>
      </c>
    </row>
    <row r="46" spans="1:16" ht="14.25" customHeight="1">
      <c r="A46" s="197"/>
      <c r="B46" s="192" t="s">
        <v>309</v>
      </c>
      <c r="C46" s="193"/>
      <c r="D46" s="193"/>
      <c r="E46" s="194"/>
      <c r="F46" s="96">
        <f>SUM(F42:F45)</f>
        <v>18252</v>
      </c>
      <c r="G46" s="96">
        <f t="shared" ref="G46:N46" si="3">SUM(G42:G45)</f>
        <v>25992</v>
      </c>
      <c r="H46" s="96">
        <f t="shared" si="3"/>
        <v>0</v>
      </c>
      <c r="I46" s="96">
        <f t="shared" si="3"/>
        <v>0</v>
      </c>
      <c r="J46" s="96">
        <f t="shared" si="3"/>
        <v>224000</v>
      </c>
      <c r="K46" s="96">
        <f t="shared" si="3"/>
        <v>0</v>
      </c>
      <c r="L46" s="96">
        <f t="shared" si="3"/>
        <v>42630</v>
      </c>
      <c r="M46" s="96">
        <f t="shared" si="3"/>
        <v>0</v>
      </c>
      <c r="N46" s="96">
        <f t="shared" si="3"/>
        <v>0</v>
      </c>
      <c r="O46" s="96">
        <f>SUM(O42:O45)</f>
        <v>310874</v>
      </c>
      <c r="P46" s="99">
        <f>SUM(F46:N46)</f>
        <v>310874</v>
      </c>
    </row>
    <row r="47" spans="1:16" ht="14.25" customHeight="1">
      <c r="A47" s="195" t="s">
        <v>310</v>
      </c>
      <c r="B47" s="191"/>
      <c r="C47" s="191"/>
      <c r="D47" s="191"/>
      <c r="E47" s="191"/>
      <c r="F47" s="96">
        <v>250028</v>
      </c>
      <c r="G47" s="96">
        <v>70524</v>
      </c>
      <c r="H47" s="96">
        <v>0</v>
      </c>
      <c r="I47" s="96">
        <v>74940</v>
      </c>
      <c r="J47" s="96">
        <v>270023.59999999998</v>
      </c>
      <c r="K47" s="96">
        <v>33902</v>
      </c>
      <c r="L47" s="96">
        <v>42630</v>
      </c>
      <c r="M47" s="96">
        <v>159900</v>
      </c>
      <c r="N47" s="96">
        <v>0</v>
      </c>
      <c r="O47" s="96">
        <v>901947.6</v>
      </c>
      <c r="P47" s="99">
        <f>SUM(F47:N47)</f>
        <v>901947.6</v>
      </c>
    </row>
    <row r="48" spans="1:16" ht="14.25" customHeight="1">
      <c r="A48" s="190" t="s">
        <v>113</v>
      </c>
      <c r="B48" s="98" t="s">
        <v>384</v>
      </c>
      <c r="C48" s="97" t="s">
        <v>385</v>
      </c>
      <c r="D48" s="190" t="s">
        <v>341</v>
      </c>
      <c r="E48" s="191"/>
      <c r="F48" s="95">
        <v>0</v>
      </c>
      <c r="G48" s="95">
        <v>0</v>
      </c>
      <c r="H48" s="95">
        <v>0</v>
      </c>
      <c r="I48" s="95">
        <v>0</v>
      </c>
      <c r="J48" s="95">
        <v>0</v>
      </c>
      <c r="K48" s="95">
        <v>0</v>
      </c>
      <c r="L48" s="95">
        <v>0</v>
      </c>
      <c r="M48" s="95">
        <v>0</v>
      </c>
      <c r="N48" s="95">
        <v>0</v>
      </c>
      <c r="O48" s="95">
        <v>0</v>
      </c>
    </row>
    <row r="49" spans="1:16" ht="14.25" customHeight="1">
      <c r="A49" s="196"/>
      <c r="B49" s="98" t="s">
        <v>386</v>
      </c>
      <c r="C49" s="97" t="s">
        <v>387</v>
      </c>
      <c r="D49" s="190" t="s">
        <v>341</v>
      </c>
      <c r="E49" s="191"/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</row>
    <row r="50" spans="1:16" ht="14.25" customHeight="1">
      <c r="A50" s="196"/>
      <c r="B50" s="98" t="s">
        <v>388</v>
      </c>
      <c r="C50" s="97" t="s">
        <v>389</v>
      </c>
      <c r="D50" s="190" t="s">
        <v>341</v>
      </c>
      <c r="E50" s="191"/>
      <c r="F50" s="95">
        <v>0</v>
      </c>
      <c r="G50" s="95">
        <v>0</v>
      </c>
      <c r="H50" s="95">
        <v>0</v>
      </c>
      <c r="I50" s="95">
        <v>0</v>
      </c>
      <c r="J50" s="95">
        <v>42515</v>
      </c>
      <c r="K50" s="95">
        <v>0</v>
      </c>
      <c r="L50" s="95">
        <v>0</v>
      </c>
      <c r="M50" s="95">
        <v>0</v>
      </c>
      <c r="N50" s="95">
        <v>0</v>
      </c>
      <c r="O50" s="95">
        <v>42515</v>
      </c>
    </row>
    <row r="51" spans="1:16" ht="14.25" customHeight="1">
      <c r="A51" s="196"/>
      <c r="B51" s="98" t="s">
        <v>390</v>
      </c>
      <c r="C51" s="97" t="s">
        <v>391</v>
      </c>
      <c r="D51" s="190" t="s">
        <v>341</v>
      </c>
      <c r="E51" s="191"/>
      <c r="F51" s="95">
        <v>0</v>
      </c>
      <c r="G51" s="95">
        <v>0</v>
      </c>
      <c r="H51" s="95">
        <v>0</v>
      </c>
      <c r="I51" s="95">
        <v>0</v>
      </c>
      <c r="J51" s="95">
        <v>0</v>
      </c>
      <c r="K51" s="95">
        <v>0</v>
      </c>
      <c r="L51" s="95">
        <v>0</v>
      </c>
      <c r="M51" s="95">
        <v>0</v>
      </c>
      <c r="N51" s="95">
        <v>0</v>
      </c>
      <c r="O51" s="95">
        <v>0</v>
      </c>
    </row>
    <row r="52" spans="1:16" ht="14.25" customHeight="1">
      <c r="A52" s="196"/>
      <c r="B52" s="98" t="s">
        <v>392</v>
      </c>
      <c r="C52" s="97" t="s">
        <v>393</v>
      </c>
      <c r="D52" s="190" t="s">
        <v>341</v>
      </c>
      <c r="E52" s="191"/>
      <c r="F52" s="95">
        <v>10300</v>
      </c>
      <c r="G52" s="95">
        <v>0</v>
      </c>
      <c r="H52" s="95">
        <v>0</v>
      </c>
      <c r="I52" s="95">
        <v>0</v>
      </c>
      <c r="J52" s="95">
        <v>40000</v>
      </c>
      <c r="K52" s="95">
        <v>0</v>
      </c>
      <c r="L52" s="95">
        <v>0</v>
      </c>
      <c r="M52" s="95">
        <v>0</v>
      </c>
      <c r="N52" s="95">
        <v>0</v>
      </c>
      <c r="O52" s="95">
        <v>50300</v>
      </c>
    </row>
    <row r="53" spans="1:16" ht="14.25" customHeight="1">
      <c r="A53" s="196"/>
      <c r="B53" s="98" t="s">
        <v>394</v>
      </c>
      <c r="C53" s="97" t="s">
        <v>395</v>
      </c>
      <c r="D53" s="190" t="s">
        <v>341</v>
      </c>
      <c r="E53" s="191"/>
      <c r="F53" s="95">
        <v>0</v>
      </c>
      <c r="G53" s="95">
        <v>0</v>
      </c>
      <c r="H53" s="95">
        <v>0</v>
      </c>
      <c r="I53" s="95">
        <v>0</v>
      </c>
      <c r="J53" s="95">
        <v>7419</v>
      </c>
      <c r="K53" s="95">
        <v>0</v>
      </c>
      <c r="L53" s="95">
        <v>0</v>
      </c>
      <c r="M53" s="95">
        <v>0</v>
      </c>
      <c r="N53" s="95">
        <v>0</v>
      </c>
      <c r="O53" s="95">
        <v>7419</v>
      </c>
    </row>
    <row r="54" spans="1:16" ht="14.25" customHeight="1">
      <c r="A54" s="197"/>
      <c r="B54" s="192" t="s">
        <v>309</v>
      </c>
      <c r="C54" s="193"/>
      <c r="D54" s="193"/>
      <c r="E54" s="194"/>
      <c r="F54" s="96">
        <f>SUM(F48:F53)</f>
        <v>10300</v>
      </c>
      <c r="G54" s="96">
        <f t="shared" ref="G54:N54" si="4">SUM(G48:G53)</f>
        <v>0</v>
      </c>
      <c r="H54" s="96">
        <f t="shared" si="4"/>
        <v>0</v>
      </c>
      <c r="I54" s="96">
        <f t="shared" si="4"/>
        <v>0</v>
      </c>
      <c r="J54" s="96">
        <f t="shared" si="4"/>
        <v>89934</v>
      </c>
      <c r="K54" s="96">
        <f t="shared" si="4"/>
        <v>0</v>
      </c>
      <c r="L54" s="96">
        <f t="shared" si="4"/>
        <v>0</v>
      </c>
      <c r="M54" s="96">
        <f t="shared" si="4"/>
        <v>0</v>
      </c>
      <c r="N54" s="96">
        <f t="shared" si="4"/>
        <v>0</v>
      </c>
      <c r="O54" s="96">
        <f>SUM(O48:O53)</f>
        <v>100234</v>
      </c>
      <c r="P54" s="99">
        <f>SUM(F54:N54)</f>
        <v>100234</v>
      </c>
    </row>
    <row r="55" spans="1:16" ht="14.25" customHeight="1">
      <c r="A55" s="195" t="s">
        <v>310</v>
      </c>
      <c r="B55" s="191"/>
      <c r="C55" s="191"/>
      <c r="D55" s="191"/>
      <c r="E55" s="191"/>
      <c r="F55" s="96">
        <v>126790.5</v>
      </c>
      <c r="G55" s="96">
        <v>15464.05</v>
      </c>
      <c r="H55" s="96">
        <v>0</v>
      </c>
      <c r="I55" s="96">
        <v>0</v>
      </c>
      <c r="J55" s="96">
        <v>735220</v>
      </c>
      <c r="K55" s="96">
        <v>0</v>
      </c>
      <c r="L55" s="96">
        <v>0</v>
      </c>
      <c r="M55" s="96">
        <v>0</v>
      </c>
      <c r="N55" s="96">
        <v>0</v>
      </c>
      <c r="O55" s="96">
        <v>877474.55</v>
      </c>
      <c r="P55" s="99">
        <f>SUM(F55:N55)</f>
        <v>877474.55</v>
      </c>
    </row>
    <row r="56" spans="1:16">
      <c r="A56" s="190" t="s">
        <v>118</v>
      </c>
      <c r="B56" s="98" t="s">
        <v>396</v>
      </c>
      <c r="C56" s="97" t="s">
        <v>397</v>
      </c>
      <c r="D56" s="190" t="s">
        <v>341</v>
      </c>
      <c r="E56" s="191"/>
      <c r="F56" s="95">
        <v>15770.07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15770.07</v>
      </c>
    </row>
    <row r="57" spans="1:16" ht="14.25" customHeight="1">
      <c r="A57" s="196"/>
      <c r="B57" s="98" t="s">
        <v>398</v>
      </c>
      <c r="C57" s="97" t="s">
        <v>399</v>
      </c>
      <c r="D57" s="190" t="s">
        <v>341</v>
      </c>
      <c r="E57" s="191"/>
      <c r="F57" s="95">
        <v>0</v>
      </c>
      <c r="G57" s="95">
        <v>0</v>
      </c>
      <c r="H57" s="95">
        <v>0</v>
      </c>
      <c r="I57" s="95">
        <v>0</v>
      </c>
      <c r="J57" s="95">
        <v>0</v>
      </c>
      <c r="K57" s="95">
        <v>0</v>
      </c>
      <c r="L57" s="95">
        <v>0</v>
      </c>
      <c r="M57" s="95">
        <v>0</v>
      </c>
      <c r="N57" s="95">
        <v>0</v>
      </c>
      <c r="O57" s="95">
        <v>0</v>
      </c>
    </row>
    <row r="58" spans="1:16" ht="14.25" customHeight="1">
      <c r="A58" s="196"/>
      <c r="B58" s="98" t="s">
        <v>400</v>
      </c>
      <c r="C58" s="97" t="s">
        <v>401</v>
      </c>
      <c r="D58" s="190" t="s">
        <v>341</v>
      </c>
      <c r="E58" s="191"/>
      <c r="F58" s="95">
        <v>91.49</v>
      </c>
      <c r="G58" s="95">
        <v>0</v>
      </c>
      <c r="H58" s="95">
        <v>0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91.49</v>
      </c>
    </row>
    <row r="59" spans="1:16" ht="14.25" customHeight="1">
      <c r="A59" s="196"/>
      <c r="B59" s="98" t="s">
        <v>402</v>
      </c>
      <c r="C59" s="97" t="s">
        <v>403</v>
      </c>
      <c r="D59" s="190" t="s">
        <v>341</v>
      </c>
      <c r="E59" s="191"/>
      <c r="F59" s="95">
        <v>0</v>
      </c>
      <c r="G59" s="95">
        <v>0</v>
      </c>
      <c r="H59" s="95">
        <v>0</v>
      </c>
      <c r="I59" s="95">
        <v>0</v>
      </c>
      <c r="J59" s="95">
        <v>0</v>
      </c>
      <c r="K59" s="95">
        <v>0</v>
      </c>
      <c r="L59" s="95">
        <v>0</v>
      </c>
      <c r="M59" s="95">
        <v>0</v>
      </c>
      <c r="N59" s="95">
        <v>0</v>
      </c>
      <c r="O59" s="95">
        <v>0</v>
      </c>
    </row>
    <row r="60" spans="1:16" ht="14.25" customHeight="1">
      <c r="A60" s="196"/>
      <c r="B60" s="98" t="s">
        <v>404</v>
      </c>
      <c r="C60" s="97" t="s">
        <v>405</v>
      </c>
      <c r="D60" s="190" t="s">
        <v>341</v>
      </c>
      <c r="E60" s="191"/>
      <c r="F60" s="95">
        <v>5210.8999999999996</v>
      </c>
      <c r="G60" s="95">
        <v>0</v>
      </c>
      <c r="H60" s="95">
        <v>0</v>
      </c>
      <c r="I60" s="95">
        <v>0</v>
      </c>
      <c r="J60" s="95">
        <v>0</v>
      </c>
      <c r="K60" s="95">
        <v>0</v>
      </c>
      <c r="L60" s="95">
        <v>0</v>
      </c>
      <c r="M60" s="95">
        <v>0</v>
      </c>
      <c r="N60" s="95">
        <v>0</v>
      </c>
      <c r="O60" s="95">
        <v>5210.8999999999996</v>
      </c>
    </row>
    <row r="61" spans="1:16">
      <c r="A61" s="197"/>
      <c r="B61" s="192" t="s">
        <v>309</v>
      </c>
      <c r="C61" s="193"/>
      <c r="D61" s="193"/>
      <c r="E61" s="194"/>
      <c r="F61" s="96">
        <f>SUM(F56:F60)</f>
        <v>21072.46</v>
      </c>
      <c r="G61" s="96">
        <f t="shared" ref="G61:N61" si="5">SUM(G56:G60)</f>
        <v>0</v>
      </c>
      <c r="H61" s="96">
        <f t="shared" si="5"/>
        <v>0</v>
      </c>
      <c r="I61" s="96">
        <f t="shared" si="5"/>
        <v>0</v>
      </c>
      <c r="J61" s="96">
        <f t="shared" si="5"/>
        <v>0</v>
      </c>
      <c r="K61" s="96">
        <f t="shared" si="5"/>
        <v>0</v>
      </c>
      <c r="L61" s="96">
        <f t="shared" si="5"/>
        <v>0</v>
      </c>
      <c r="M61" s="96">
        <f t="shared" si="5"/>
        <v>0</v>
      </c>
      <c r="N61" s="96">
        <f t="shared" si="5"/>
        <v>0</v>
      </c>
      <c r="O61" s="96">
        <f>SUM(O56:O60)</f>
        <v>21072.46</v>
      </c>
      <c r="P61" s="99">
        <f>SUM(F61:N61)</f>
        <v>21072.46</v>
      </c>
    </row>
    <row r="62" spans="1:16">
      <c r="A62" s="195" t="s">
        <v>310</v>
      </c>
      <c r="B62" s="191"/>
      <c r="C62" s="191"/>
      <c r="D62" s="191"/>
      <c r="E62" s="191"/>
      <c r="F62" s="96">
        <v>134497.07999999999</v>
      </c>
      <c r="G62" s="96">
        <v>0</v>
      </c>
      <c r="H62" s="96">
        <v>0</v>
      </c>
      <c r="I62" s="96">
        <v>0</v>
      </c>
      <c r="J62" s="96">
        <v>0</v>
      </c>
      <c r="K62" s="96">
        <v>0</v>
      </c>
      <c r="L62" s="96">
        <v>0</v>
      </c>
      <c r="M62" s="96">
        <v>0</v>
      </c>
      <c r="N62" s="96">
        <v>0</v>
      </c>
      <c r="O62" s="96">
        <v>134497.07999999999</v>
      </c>
      <c r="P62" s="99">
        <f>SUM(F62:N62)</f>
        <v>134497.07999999999</v>
      </c>
    </row>
    <row r="63" spans="1:16" ht="14.25" customHeight="1">
      <c r="A63" s="190" t="s">
        <v>123</v>
      </c>
      <c r="B63" s="98" t="s">
        <v>406</v>
      </c>
      <c r="C63" s="97" t="s">
        <v>407</v>
      </c>
      <c r="D63" s="190" t="s">
        <v>341</v>
      </c>
      <c r="E63" s="191"/>
      <c r="F63" s="95">
        <v>0</v>
      </c>
      <c r="G63" s="95">
        <v>24900</v>
      </c>
      <c r="H63" s="95">
        <v>0</v>
      </c>
      <c r="I63" s="95">
        <v>0</v>
      </c>
      <c r="J63" s="95">
        <v>0</v>
      </c>
      <c r="K63" s="95">
        <v>0</v>
      </c>
      <c r="L63" s="95">
        <v>0</v>
      </c>
      <c r="M63" s="95">
        <v>0</v>
      </c>
      <c r="N63" s="95">
        <v>0</v>
      </c>
      <c r="O63" s="95">
        <v>24900</v>
      </c>
    </row>
    <row r="64" spans="1:16" ht="16.5" customHeight="1">
      <c r="A64" s="196"/>
      <c r="B64" s="98" t="s">
        <v>408</v>
      </c>
      <c r="C64" s="97" t="s">
        <v>409</v>
      </c>
      <c r="D64" s="190" t="s">
        <v>341</v>
      </c>
      <c r="E64" s="191"/>
      <c r="F64" s="95">
        <v>0</v>
      </c>
      <c r="G64" s="95">
        <v>0</v>
      </c>
      <c r="H64" s="95">
        <v>0</v>
      </c>
      <c r="I64" s="95">
        <v>0</v>
      </c>
      <c r="J64" s="95">
        <v>0</v>
      </c>
      <c r="K64" s="95">
        <v>0</v>
      </c>
      <c r="L64" s="95">
        <v>0</v>
      </c>
      <c r="M64" s="95">
        <v>0</v>
      </c>
      <c r="N64" s="95">
        <v>0</v>
      </c>
      <c r="O64" s="95">
        <v>0</v>
      </c>
    </row>
    <row r="65" spans="1:16">
      <c r="A65" s="197"/>
      <c r="B65" s="192" t="s">
        <v>309</v>
      </c>
      <c r="C65" s="193"/>
      <c r="D65" s="193"/>
      <c r="E65" s="194"/>
      <c r="F65" s="96">
        <f>SUM(F63:F64)</f>
        <v>0</v>
      </c>
      <c r="G65" s="96">
        <f t="shared" ref="G65:N65" si="6">SUM(G63:G64)</f>
        <v>24900</v>
      </c>
      <c r="H65" s="96">
        <f t="shared" si="6"/>
        <v>0</v>
      </c>
      <c r="I65" s="96">
        <f t="shared" si="6"/>
        <v>0</v>
      </c>
      <c r="J65" s="96">
        <f t="shared" si="6"/>
        <v>0</v>
      </c>
      <c r="K65" s="96">
        <f t="shared" si="6"/>
        <v>0</v>
      </c>
      <c r="L65" s="96">
        <f t="shared" si="6"/>
        <v>0</v>
      </c>
      <c r="M65" s="96">
        <f t="shared" si="6"/>
        <v>0</v>
      </c>
      <c r="N65" s="96">
        <f t="shared" si="6"/>
        <v>0</v>
      </c>
      <c r="O65" s="96">
        <f>SUM(O63:O64)</f>
        <v>24900</v>
      </c>
      <c r="P65" s="99">
        <f>SUM(F65:N65)</f>
        <v>24900</v>
      </c>
    </row>
    <row r="66" spans="1:16" ht="14.25" customHeight="1">
      <c r="A66" s="195" t="s">
        <v>310</v>
      </c>
      <c r="B66" s="191"/>
      <c r="C66" s="191"/>
      <c r="D66" s="191"/>
      <c r="E66" s="191"/>
      <c r="F66" s="96">
        <v>0</v>
      </c>
      <c r="G66" s="96">
        <v>24900</v>
      </c>
      <c r="H66" s="96">
        <v>0</v>
      </c>
      <c r="I66" s="96">
        <v>0</v>
      </c>
      <c r="J66" s="96">
        <v>124606.1</v>
      </c>
      <c r="K66" s="96">
        <v>0</v>
      </c>
      <c r="L66" s="96">
        <v>0</v>
      </c>
      <c r="M66" s="96">
        <v>0</v>
      </c>
      <c r="N66" s="96">
        <v>0</v>
      </c>
      <c r="O66" s="96">
        <v>149506.1</v>
      </c>
      <c r="P66" s="99">
        <f>SUM(F66:N66)</f>
        <v>149506.1</v>
      </c>
    </row>
    <row r="67" spans="1:16" ht="27" customHeight="1">
      <c r="A67" s="190" t="s">
        <v>135</v>
      </c>
      <c r="B67" s="98" t="s">
        <v>410</v>
      </c>
      <c r="C67" s="97" t="s">
        <v>411</v>
      </c>
      <c r="D67" s="190" t="s">
        <v>341</v>
      </c>
      <c r="E67" s="191"/>
      <c r="F67" s="95">
        <v>0</v>
      </c>
      <c r="G67" s="95">
        <v>0</v>
      </c>
      <c r="H67" s="95">
        <v>0</v>
      </c>
      <c r="I67" s="95">
        <v>0</v>
      </c>
      <c r="J67" s="95">
        <v>0</v>
      </c>
      <c r="K67" s="95">
        <v>0</v>
      </c>
      <c r="L67" s="95">
        <v>0</v>
      </c>
      <c r="M67" s="95">
        <v>0</v>
      </c>
      <c r="N67" s="95">
        <v>0</v>
      </c>
      <c r="O67" s="95">
        <v>0</v>
      </c>
    </row>
    <row r="68" spans="1:16" ht="15.75" customHeight="1">
      <c r="A68" s="196"/>
      <c r="B68" s="98" t="s">
        <v>412</v>
      </c>
      <c r="C68" s="97" t="s">
        <v>413</v>
      </c>
      <c r="D68" s="190" t="s">
        <v>341</v>
      </c>
      <c r="E68" s="191"/>
      <c r="F68" s="95">
        <v>0</v>
      </c>
      <c r="G68" s="95">
        <v>0</v>
      </c>
      <c r="H68" s="95">
        <v>0</v>
      </c>
      <c r="I68" s="95">
        <v>0</v>
      </c>
      <c r="J68" s="95">
        <v>0</v>
      </c>
      <c r="K68" s="95">
        <v>0</v>
      </c>
      <c r="L68" s="95">
        <v>0</v>
      </c>
      <c r="M68" s="95">
        <v>0</v>
      </c>
      <c r="N68" s="95">
        <v>0</v>
      </c>
      <c r="O68" s="95">
        <v>0</v>
      </c>
    </row>
    <row r="69" spans="1:16">
      <c r="A69" s="197"/>
      <c r="B69" s="192" t="s">
        <v>309</v>
      </c>
      <c r="C69" s="193"/>
      <c r="D69" s="193"/>
      <c r="E69" s="194"/>
      <c r="F69" s="96">
        <f>SUM(F67:F68)</f>
        <v>0</v>
      </c>
      <c r="G69" s="96">
        <f t="shared" ref="G69:N69" si="7">SUM(G67:G68)</f>
        <v>0</v>
      </c>
      <c r="H69" s="96">
        <f t="shared" si="7"/>
        <v>0</v>
      </c>
      <c r="I69" s="96">
        <f t="shared" si="7"/>
        <v>0</v>
      </c>
      <c r="J69" s="96">
        <f t="shared" si="7"/>
        <v>0</v>
      </c>
      <c r="K69" s="96">
        <f t="shared" si="7"/>
        <v>0</v>
      </c>
      <c r="L69" s="96">
        <f t="shared" si="7"/>
        <v>0</v>
      </c>
      <c r="M69" s="96">
        <f t="shared" si="7"/>
        <v>0</v>
      </c>
      <c r="N69" s="96">
        <f t="shared" si="7"/>
        <v>0</v>
      </c>
      <c r="O69" s="96">
        <f>SUM(O67:O68)</f>
        <v>0</v>
      </c>
      <c r="P69" s="99">
        <f>SUM(F69:N69)</f>
        <v>0</v>
      </c>
    </row>
    <row r="70" spans="1:16" ht="25.5">
      <c r="A70" s="195" t="s">
        <v>310</v>
      </c>
      <c r="B70" s="191"/>
      <c r="C70" s="191"/>
      <c r="D70" s="191"/>
      <c r="E70" s="191"/>
      <c r="F70" s="96">
        <v>35000</v>
      </c>
      <c r="G70" s="96">
        <v>0</v>
      </c>
      <c r="H70" s="96">
        <v>0</v>
      </c>
      <c r="I70" s="96">
        <v>814000</v>
      </c>
      <c r="J70" s="96">
        <v>0</v>
      </c>
      <c r="K70" s="96">
        <v>0</v>
      </c>
      <c r="L70" s="96">
        <v>0</v>
      </c>
      <c r="M70" s="96">
        <v>3000</v>
      </c>
      <c r="N70" s="96">
        <v>0</v>
      </c>
      <c r="O70" s="96">
        <v>852000</v>
      </c>
      <c r="P70" s="99">
        <f>SUM(F70:N70)</f>
        <v>852000</v>
      </c>
    </row>
    <row r="71" spans="1:16" ht="14.25" customHeight="1">
      <c r="A71" s="195" t="s">
        <v>312</v>
      </c>
      <c r="B71" s="191"/>
      <c r="C71" s="191"/>
      <c r="D71" s="191"/>
      <c r="E71" s="191"/>
      <c r="F71" s="96">
        <f>SUM(F20,F27,F34,F40,F46,F54,F61,F65,F69)</f>
        <v>502149.46</v>
      </c>
      <c r="G71" s="96">
        <f t="shared" ref="G71:N71" si="8">SUM(G20,G27,G34,G40,G46,G54,G61,G65,G69)</f>
        <v>193527</v>
      </c>
      <c r="H71" s="96">
        <f t="shared" si="8"/>
        <v>29955</v>
      </c>
      <c r="I71" s="96">
        <f t="shared" si="8"/>
        <v>0</v>
      </c>
      <c r="J71" s="96">
        <f t="shared" si="8"/>
        <v>380504</v>
      </c>
      <c r="K71" s="96">
        <f t="shared" si="8"/>
        <v>0</v>
      </c>
      <c r="L71" s="96">
        <f t="shared" si="8"/>
        <v>42630</v>
      </c>
      <c r="M71" s="96">
        <f t="shared" si="8"/>
        <v>0</v>
      </c>
      <c r="N71" s="96">
        <f t="shared" si="8"/>
        <v>1293336</v>
      </c>
      <c r="O71" s="96">
        <f>SUM(O20,O27,O34,O40,O46,O54,O61,O65,O69)</f>
        <v>2442101.46</v>
      </c>
      <c r="P71" s="99">
        <f>SUM(F71:N71)</f>
        <v>2442101.46</v>
      </c>
    </row>
    <row r="72" spans="1:16" ht="14.25" customHeight="1">
      <c r="A72" s="195" t="s">
        <v>313</v>
      </c>
      <c r="B72" s="191"/>
      <c r="C72" s="191"/>
      <c r="D72" s="191"/>
      <c r="E72" s="191"/>
      <c r="F72" s="96">
        <f>SUM(F21,F28,F35,F41,F47,F55,F62,F66,F70)</f>
        <v>3273025.58</v>
      </c>
      <c r="G72" s="96">
        <f t="shared" ref="G72:N72" si="9">SUM(G21,G28,G35,G41,G47,G55,G62,G66,G70)</f>
        <v>967648.05</v>
      </c>
      <c r="H72" s="96">
        <f t="shared" si="9"/>
        <v>179520</v>
      </c>
      <c r="I72" s="96">
        <f t="shared" si="9"/>
        <v>888940</v>
      </c>
      <c r="J72" s="96">
        <f t="shared" si="9"/>
        <v>1549753.7000000002</v>
      </c>
      <c r="K72" s="96">
        <f t="shared" si="9"/>
        <v>33902</v>
      </c>
      <c r="L72" s="96">
        <f t="shared" si="9"/>
        <v>42630</v>
      </c>
      <c r="M72" s="96">
        <f t="shared" si="9"/>
        <v>162900</v>
      </c>
      <c r="N72" s="96">
        <f t="shared" si="9"/>
        <v>6913482</v>
      </c>
      <c r="O72" s="96">
        <f>SUM(O21,O28,O35,O41,O47,O55,O62,O66,O70)</f>
        <v>14011801.33</v>
      </c>
      <c r="P72" s="99">
        <f>SUM(F72:N72)</f>
        <v>14011801.33</v>
      </c>
    </row>
    <row r="73" spans="1:16" ht="0" hidden="1" customHeight="1"/>
  </sheetData>
  <mergeCells count="94">
    <mergeCell ref="D6:E6"/>
    <mergeCell ref="A2:O2"/>
    <mergeCell ref="A3:O3"/>
    <mergeCell ref="A4:O4"/>
    <mergeCell ref="F6:G6"/>
    <mergeCell ref="H6:I6"/>
    <mergeCell ref="L6:M6"/>
    <mergeCell ref="O6:O12"/>
    <mergeCell ref="F7:G8"/>
    <mergeCell ref="H7:I8"/>
    <mergeCell ref="J7:J8"/>
    <mergeCell ref="K7:K8"/>
    <mergeCell ref="L7:M8"/>
    <mergeCell ref="N7:N8"/>
    <mergeCell ref="K9:K11"/>
    <mergeCell ref="L9:L11"/>
    <mergeCell ref="D15:E15"/>
    <mergeCell ref="B20:E20"/>
    <mergeCell ref="D26:E26"/>
    <mergeCell ref="M9:M11"/>
    <mergeCell ref="N9:N11"/>
    <mergeCell ref="A11:B12"/>
    <mergeCell ref="E8:E9"/>
    <mergeCell ref="F9:F11"/>
    <mergeCell ref="G9:G11"/>
    <mergeCell ref="H9:H11"/>
    <mergeCell ref="I9:I11"/>
    <mergeCell ref="J9:J11"/>
    <mergeCell ref="A35:E35"/>
    <mergeCell ref="D32:E32"/>
    <mergeCell ref="D33:E33"/>
    <mergeCell ref="A21:E21"/>
    <mergeCell ref="D18:E18"/>
    <mergeCell ref="D19:E19"/>
    <mergeCell ref="D24:E24"/>
    <mergeCell ref="D25:E25"/>
    <mergeCell ref="A22:A27"/>
    <mergeCell ref="D22:E22"/>
    <mergeCell ref="D23:E23"/>
    <mergeCell ref="A13:A20"/>
    <mergeCell ref="D13:E13"/>
    <mergeCell ref="D14:E14"/>
    <mergeCell ref="D16:E16"/>
    <mergeCell ref="D17:E17"/>
    <mergeCell ref="A29:A34"/>
    <mergeCell ref="D29:E29"/>
    <mergeCell ref="B34:E34"/>
    <mergeCell ref="B27:E27"/>
    <mergeCell ref="D30:E30"/>
    <mergeCell ref="D31:E31"/>
    <mergeCell ref="A28:E28"/>
    <mergeCell ref="A41:E41"/>
    <mergeCell ref="D38:E38"/>
    <mergeCell ref="D39:E39"/>
    <mergeCell ref="A42:A46"/>
    <mergeCell ref="D42:E42"/>
    <mergeCell ref="D43:E43"/>
    <mergeCell ref="B46:E46"/>
    <mergeCell ref="A36:A40"/>
    <mergeCell ref="D36:E36"/>
    <mergeCell ref="D37:E37"/>
    <mergeCell ref="B40:E40"/>
    <mergeCell ref="A47:E47"/>
    <mergeCell ref="D44:E44"/>
    <mergeCell ref="D45:E45"/>
    <mergeCell ref="A48:A54"/>
    <mergeCell ref="D48:E48"/>
    <mergeCell ref="D49:E49"/>
    <mergeCell ref="B54:E54"/>
    <mergeCell ref="A55:E55"/>
    <mergeCell ref="D60:E60"/>
    <mergeCell ref="D50:E50"/>
    <mergeCell ref="D51:E51"/>
    <mergeCell ref="D58:E58"/>
    <mergeCell ref="D59:E59"/>
    <mergeCell ref="D52:E52"/>
    <mergeCell ref="D53:E53"/>
    <mergeCell ref="A62:E62"/>
    <mergeCell ref="A63:A65"/>
    <mergeCell ref="D63:E63"/>
    <mergeCell ref="A56:A61"/>
    <mergeCell ref="D56:E56"/>
    <mergeCell ref="D57:E57"/>
    <mergeCell ref="B61:E61"/>
    <mergeCell ref="D64:E64"/>
    <mergeCell ref="B65:E65"/>
    <mergeCell ref="D68:E68"/>
    <mergeCell ref="B69:E69"/>
    <mergeCell ref="A66:E66"/>
    <mergeCell ref="A72:E72"/>
    <mergeCell ref="A70:E70"/>
    <mergeCell ref="A71:E71"/>
    <mergeCell ref="A67:A69"/>
    <mergeCell ref="D67:E67"/>
  </mergeCells>
  <pageMargins left="0.15748031496062992" right="0.15748031496062992" top="0.47244094488188981" bottom="0.47244094488188981" header="0.47244094488188981" footer="0.47244094488188981"/>
  <pageSetup paperSize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S77"/>
  <sheetViews>
    <sheetView showGridLines="0" tabSelected="1" zoomScale="150" zoomScaleNormal="150" workbookViewId="0">
      <selection activeCell="B16" sqref="B16"/>
    </sheetView>
  </sheetViews>
  <sheetFormatPr defaultRowHeight="8.25"/>
  <cols>
    <col min="1" max="1" width="10.75" style="219" customWidth="1"/>
    <col min="2" max="2" width="14.375" style="219" customWidth="1"/>
    <col min="3" max="3" width="9" style="219" customWidth="1"/>
    <col min="4" max="4" width="8.25" style="219" customWidth="1"/>
    <col min="5" max="5" width="8.125" style="219" customWidth="1"/>
    <col min="6" max="6" width="8.375" style="219" customWidth="1"/>
    <col min="7" max="7" width="9.375" style="219" customWidth="1"/>
    <col min="8" max="9" width="9.125" style="219" customWidth="1"/>
    <col min="10" max="10" width="10.75" style="219" customWidth="1"/>
    <col min="11" max="11" width="8.875" style="219" customWidth="1"/>
    <col min="12" max="12" width="9.25" style="219" customWidth="1"/>
    <col min="13" max="13" width="8.25" style="219" customWidth="1"/>
    <col min="14" max="14" width="8.125" style="219" customWidth="1"/>
    <col min="15" max="15" width="7.875" style="219" customWidth="1"/>
    <col min="16" max="16" width="7.375" style="219" customWidth="1"/>
    <col min="17" max="17" width="8.125" style="219" customWidth="1"/>
    <col min="18" max="18" width="8.25" style="219" customWidth="1"/>
    <col min="19" max="16384" width="9" style="219"/>
  </cols>
  <sheetData>
    <row r="1" spans="1:18" ht="5.25" customHeight="1"/>
    <row r="2" spans="1:18" ht="10.5" customHeight="1">
      <c r="A2" s="255" t="s">
        <v>0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</row>
    <row r="3" spans="1:18" ht="10.5" customHeight="1">
      <c r="A3" s="255" t="s">
        <v>424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</row>
    <row r="4" spans="1:18" ht="10.5" customHeight="1">
      <c r="A4" s="255" t="s">
        <v>421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</row>
    <row r="5" spans="1:18" ht="8.25" customHeight="1">
      <c r="A5" s="256"/>
      <c r="B5" s="256"/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</row>
    <row r="6" spans="1:18" ht="25.5" customHeight="1">
      <c r="A6" s="220"/>
      <c r="B6" s="251" t="s">
        <v>422</v>
      </c>
      <c r="C6" s="221" t="s">
        <v>314</v>
      </c>
      <c r="D6" s="222"/>
      <c r="E6" s="223" t="s">
        <v>292</v>
      </c>
      <c r="F6" s="221" t="s">
        <v>315</v>
      </c>
      <c r="G6" s="224"/>
      <c r="H6" s="223" t="s">
        <v>425</v>
      </c>
      <c r="I6" s="223" t="s">
        <v>426</v>
      </c>
      <c r="J6" s="221" t="s">
        <v>293</v>
      </c>
      <c r="K6" s="222"/>
      <c r="L6" s="223" t="s">
        <v>316</v>
      </c>
      <c r="M6" s="221" t="s">
        <v>317</v>
      </c>
      <c r="N6" s="224"/>
      <c r="O6" s="222"/>
      <c r="P6" s="223" t="s">
        <v>427</v>
      </c>
      <c r="Q6" s="223" t="s">
        <v>318</v>
      </c>
      <c r="R6" s="225" t="s">
        <v>45</v>
      </c>
    </row>
    <row r="7" spans="1:18">
      <c r="A7" s="226"/>
      <c r="B7" s="226"/>
      <c r="C7" s="227" t="s">
        <v>319</v>
      </c>
      <c r="D7" s="228"/>
      <c r="E7" s="227" t="s">
        <v>294</v>
      </c>
      <c r="F7" s="227" t="s">
        <v>320</v>
      </c>
      <c r="G7" s="229"/>
      <c r="H7" s="227" t="s">
        <v>428</v>
      </c>
      <c r="I7" s="227" t="s">
        <v>429</v>
      </c>
      <c r="J7" s="227" t="s">
        <v>295</v>
      </c>
      <c r="K7" s="228"/>
      <c r="L7" s="227" t="s">
        <v>321</v>
      </c>
      <c r="M7" s="227" t="s">
        <v>322</v>
      </c>
      <c r="N7" s="229"/>
      <c r="O7" s="228"/>
      <c r="P7" s="227" t="s">
        <v>430</v>
      </c>
      <c r="Q7" s="227" t="s">
        <v>323</v>
      </c>
      <c r="R7" s="230"/>
    </row>
    <row r="8" spans="1:18" ht="14.25" customHeight="1">
      <c r="A8" s="226"/>
      <c r="B8" s="226"/>
      <c r="C8" s="231"/>
      <c r="D8" s="232"/>
      <c r="E8" s="231"/>
      <c r="F8" s="231"/>
      <c r="G8" s="233"/>
      <c r="H8" s="231"/>
      <c r="I8" s="234"/>
      <c r="J8" s="231"/>
      <c r="K8" s="232"/>
      <c r="L8" s="234"/>
      <c r="M8" s="231"/>
      <c r="N8" s="233"/>
      <c r="O8" s="232"/>
      <c r="P8" s="234"/>
      <c r="Q8" s="234"/>
      <c r="R8" s="230"/>
    </row>
    <row r="9" spans="1:18">
      <c r="A9" s="226"/>
      <c r="B9" s="226"/>
      <c r="C9" s="235" t="s">
        <v>324</v>
      </c>
      <c r="D9" s="235" t="s">
        <v>325</v>
      </c>
      <c r="E9" s="235" t="s">
        <v>296</v>
      </c>
      <c r="F9" s="235" t="s">
        <v>326</v>
      </c>
      <c r="G9" s="235" t="s">
        <v>327</v>
      </c>
      <c r="H9" s="235" t="s">
        <v>431</v>
      </c>
      <c r="I9" s="235" t="s">
        <v>432</v>
      </c>
      <c r="J9" s="235" t="s">
        <v>297</v>
      </c>
      <c r="K9" s="235" t="s">
        <v>298</v>
      </c>
      <c r="L9" s="235" t="s">
        <v>328</v>
      </c>
      <c r="M9" s="235" t="s">
        <v>433</v>
      </c>
      <c r="N9" s="235" t="s">
        <v>329</v>
      </c>
      <c r="O9" s="235" t="s">
        <v>330</v>
      </c>
      <c r="P9" s="235" t="s">
        <v>434</v>
      </c>
      <c r="Q9" s="235" t="s">
        <v>88</v>
      </c>
      <c r="R9" s="230"/>
    </row>
    <row r="10" spans="1:18">
      <c r="A10" s="226"/>
      <c r="B10" s="226"/>
      <c r="C10" s="236"/>
      <c r="D10" s="230"/>
      <c r="E10" s="236"/>
      <c r="F10" s="230"/>
      <c r="G10" s="236"/>
      <c r="H10" s="236"/>
      <c r="I10" s="230"/>
      <c r="J10" s="230"/>
      <c r="K10" s="230"/>
      <c r="L10" s="230"/>
      <c r="M10" s="230"/>
      <c r="N10" s="230"/>
      <c r="O10" s="230"/>
      <c r="P10" s="230"/>
      <c r="Q10" s="230"/>
      <c r="R10" s="230"/>
    </row>
    <row r="11" spans="1:18" ht="22.5" customHeight="1">
      <c r="A11" s="252" t="s">
        <v>451</v>
      </c>
      <c r="B11" s="226"/>
      <c r="C11" s="237"/>
      <c r="D11" s="238"/>
      <c r="E11" s="237"/>
      <c r="F11" s="238"/>
      <c r="G11" s="237"/>
      <c r="H11" s="237"/>
      <c r="I11" s="238"/>
      <c r="J11" s="238"/>
      <c r="K11" s="238"/>
      <c r="L11" s="238"/>
      <c r="M11" s="238"/>
      <c r="N11" s="238"/>
      <c r="O11" s="238"/>
      <c r="P11" s="238"/>
      <c r="Q11" s="238"/>
      <c r="R11" s="230"/>
    </row>
    <row r="12" spans="1:18" ht="14.25" customHeight="1">
      <c r="A12" s="253"/>
      <c r="B12" s="239"/>
      <c r="C12" s="240" t="s">
        <v>331</v>
      </c>
      <c r="D12" s="240" t="s">
        <v>332</v>
      </c>
      <c r="E12" s="240" t="s">
        <v>300</v>
      </c>
      <c r="F12" s="240" t="s">
        <v>333</v>
      </c>
      <c r="G12" s="240" t="s">
        <v>334</v>
      </c>
      <c r="H12" s="240" t="s">
        <v>435</v>
      </c>
      <c r="I12" s="240" t="s">
        <v>436</v>
      </c>
      <c r="J12" s="240" t="s">
        <v>301</v>
      </c>
      <c r="K12" s="240" t="s">
        <v>302</v>
      </c>
      <c r="L12" s="240" t="s">
        <v>335</v>
      </c>
      <c r="M12" s="240" t="s">
        <v>437</v>
      </c>
      <c r="N12" s="240" t="s">
        <v>336</v>
      </c>
      <c r="O12" s="240" t="s">
        <v>337</v>
      </c>
      <c r="P12" s="240" t="s">
        <v>438</v>
      </c>
      <c r="Q12" s="240" t="s">
        <v>338</v>
      </c>
      <c r="R12" s="234"/>
    </row>
    <row r="13" spans="1:18" ht="0" hidden="1" customHeight="1"/>
    <row r="14" spans="1:18" ht="14.25" customHeight="1">
      <c r="A14" s="241" t="s">
        <v>93</v>
      </c>
      <c r="B14" s="248" t="s">
        <v>354</v>
      </c>
      <c r="C14" s="242">
        <v>257040</v>
      </c>
      <c r="D14" s="242">
        <v>0</v>
      </c>
      <c r="E14" s="242">
        <v>0</v>
      </c>
      <c r="F14" s="242">
        <v>0</v>
      </c>
      <c r="G14" s="242">
        <v>0</v>
      </c>
      <c r="H14" s="242">
        <v>0</v>
      </c>
      <c r="I14" s="242">
        <v>0</v>
      </c>
      <c r="J14" s="242">
        <v>0</v>
      </c>
      <c r="K14" s="242">
        <v>0</v>
      </c>
      <c r="L14" s="242">
        <v>0</v>
      </c>
      <c r="M14" s="242">
        <v>0</v>
      </c>
      <c r="N14" s="242">
        <v>0</v>
      </c>
      <c r="O14" s="242">
        <v>0</v>
      </c>
      <c r="P14" s="242">
        <v>0</v>
      </c>
      <c r="Q14" s="242">
        <v>0</v>
      </c>
      <c r="R14" s="242">
        <f>SUM(C14:Q14)</f>
        <v>257040</v>
      </c>
    </row>
    <row r="15" spans="1:18" ht="17.25" customHeight="1">
      <c r="A15" s="249"/>
      <c r="B15" s="248" t="s">
        <v>356</v>
      </c>
      <c r="C15" s="242">
        <v>21060</v>
      </c>
      <c r="D15" s="242">
        <v>0</v>
      </c>
      <c r="E15" s="242">
        <v>0</v>
      </c>
      <c r="F15" s="242">
        <v>0</v>
      </c>
      <c r="G15" s="242">
        <v>0</v>
      </c>
      <c r="H15" s="242">
        <v>0</v>
      </c>
      <c r="I15" s="242">
        <v>0</v>
      </c>
      <c r="J15" s="242">
        <v>0</v>
      </c>
      <c r="K15" s="242">
        <v>0</v>
      </c>
      <c r="L15" s="242">
        <v>0</v>
      </c>
      <c r="M15" s="242">
        <v>0</v>
      </c>
      <c r="N15" s="242">
        <v>0</v>
      </c>
      <c r="O15" s="242">
        <v>0</v>
      </c>
      <c r="P15" s="242">
        <v>0</v>
      </c>
      <c r="Q15" s="242">
        <v>0</v>
      </c>
      <c r="R15" s="242">
        <f t="shared" ref="R15:R18" si="0">SUM(C15:Q15)</f>
        <v>21060</v>
      </c>
    </row>
    <row r="16" spans="1:18" ht="18.75" customHeight="1">
      <c r="A16" s="249"/>
      <c r="B16" s="248" t="s">
        <v>358</v>
      </c>
      <c r="C16" s="242">
        <v>21060</v>
      </c>
      <c r="D16" s="242">
        <v>0</v>
      </c>
      <c r="E16" s="242">
        <v>0</v>
      </c>
      <c r="F16" s="242">
        <v>0</v>
      </c>
      <c r="G16" s="242">
        <v>0</v>
      </c>
      <c r="H16" s="242">
        <v>0</v>
      </c>
      <c r="I16" s="242">
        <v>0</v>
      </c>
      <c r="J16" s="242">
        <v>0</v>
      </c>
      <c r="K16" s="242">
        <v>0</v>
      </c>
      <c r="L16" s="242">
        <v>0</v>
      </c>
      <c r="M16" s="242">
        <v>0</v>
      </c>
      <c r="N16" s="242">
        <v>0</v>
      </c>
      <c r="O16" s="242">
        <v>0</v>
      </c>
      <c r="P16" s="242">
        <v>0</v>
      </c>
      <c r="Q16" s="242">
        <v>0</v>
      </c>
      <c r="R16" s="242">
        <f t="shared" si="0"/>
        <v>21060</v>
      </c>
    </row>
    <row r="17" spans="1:19" ht="26.25" customHeight="1">
      <c r="A17" s="249"/>
      <c r="B17" s="248" t="s">
        <v>360</v>
      </c>
      <c r="C17" s="242">
        <v>43200</v>
      </c>
      <c r="D17" s="242">
        <v>0</v>
      </c>
      <c r="E17" s="242">
        <v>0</v>
      </c>
      <c r="F17" s="242">
        <v>0</v>
      </c>
      <c r="G17" s="242">
        <v>0</v>
      </c>
      <c r="H17" s="242">
        <v>0</v>
      </c>
      <c r="I17" s="242">
        <v>0</v>
      </c>
      <c r="J17" s="242">
        <v>0</v>
      </c>
      <c r="K17" s="242">
        <v>0</v>
      </c>
      <c r="L17" s="242">
        <v>0</v>
      </c>
      <c r="M17" s="242">
        <v>0</v>
      </c>
      <c r="N17" s="242">
        <v>0</v>
      </c>
      <c r="O17" s="242">
        <v>0</v>
      </c>
      <c r="P17" s="242">
        <v>0</v>
      </c>
      <c r="Q17" s="242">
        <v>0</v>
      </c>
      <c r="R17" s="242">
        <f t="shared" si="0"/>
        <v>43200</v>
      </c>
    </row>
    <row r="18" spans="1:19" ht="18" customHeight="1">
      <c r="A18" s="249"/>
      <c r="B18" s="248" t="s">
        <v>362</v>
      </c>
      <c r="C18" s="242">
        <v>1029600</v>
      </c>
      <c r="D18" s="242">
        <v>0</v>
      </c>
      <c r="E18" s="242">
        <v>0</v>
      </c>
      <c r="F18" s="242">
        <v>0</v>
      </c>
      <c r="G18" s="242">
        <v>0</v>
      </c>
      <c r="H18" s="242">
        <v>0</v>
      </c>
      <c r="I18" s="242">
        <v>0</v>
      </c>
      <c r="J18" s="242">
        <v>0</v>
      </c>
      <c r="K18" s="242">
        <v>0</v>
      </c>
      <c r="L18" s="242">
        <v>0</v>
      </c>
      <c r="M18" s="242">
        <v>0</v>
      </c>
      <c r="N18" s="242">
        <v>0</v>
      </c>
      <c r="O18" s="242">
        <v>0</v>
      </c>
      <c r="P18" s="242">
        <v>0</v>
      </c>
      <c r="Q18" s="242">
        <v>0</v>
      </c>
      <c r="R18" s="242">
        <f t="shared" si="0"/>
        <v>1029600</v>
      </c>
    </row>
    <row r="19" spans="1:19" ht="14.25" customHeight="1">
      <c r="A19" s="250"/>
      <c r="B19" s="243"/>
      <c r="C19" s="244">
        <f>SUM(C14:C18)</f>
        <v>1371960</v>
      </c>
      <c r="D19" s="244">
        <f t="shared" ref="D19:Q19" si="1">SUM(D14:D18)</f>
        <v>0</v>
      </c>
      <c r="E19" s="244">
        <f t="shared" si="1"/>
        <v>0</v>
      </c>
      <c r="F19" s="244">
        <f t="shared" si="1"/>
        <v>0</v>
      </c>
      <c r="G19" s="244">
        <f t="shared" si="1"/>
        <v>0</v>
      </c>
      <c r="H19" s="244">
        <f t="shared" si="1"/>
        <v>0</v>
      </c>
      <c r="I19" s="244">
        <f t="shared" si="1"/>
        <v>0</v>
      </c>
      <c r="J19" s="244">
        <f t="shared" si="1"/>
        <v>0</v>
      </c>
      <c r="K19" s="244">
        <f t="shared" si="1"/>
        <v>0</v>
      </c>
      <c r="L19" s="244">
        <f t="shared" si="1"/>
        <v>0</v>
      </c>
      <c r="M19" s="244">
        <f t="shared" si="1"/>
        <v>0</v>
      </c>
      <c r="N19" s="244">
        <f t="shared" si="1"/>
        <v>0</v>
      </c>
      <c r="O19" s="244">
        <f t="shared" si="1"/>
        <v>0</v>
      </c>
      <c r="P19" s="244">
        <f t="shared" si="1"/>
        <v>0</v>
      </c>
      <c r="Q19" s="244">
        <f t="shared" si="1"/>
        <v>0</v>
      </c>
      <c r="R19" s="244">
        <f>SUM(R14:R18)</f>
        <v>1371960</v>
      </c>
      <c r="S19" s="254">
        <f>SUM(C19:Q19)</f>
        <v>1371960</v>
      </c>
    </row>
    <row r="20" spans="1:19" ht="14.25" customHeight="1">
      <c r="A20" s="241" t="s">
        <v>98</v>
      </c>
      <c r="B20" s="248" t="s">
        <v>364</v>
      </c>
      <c r="C20" s="242">
        <v>1113840</v>
      </c>
      <c r="D20" s="242">
        <v>685880</v>
      </c>
      <c r="E20" s="242">
        <v>0</v>
      </c>
      <c r="F20" s="242">
        <v>112470</v>
      </c>
      <c r="G20" s="242">
        <v>0</v>
      </c>
      <c r="H20" s="242">
        <v>0</v>
      </c>
      <c r="I20" s="242">
        <v>0</v>
      </c>
      <c r="J20" s="242">
        <v>596486</v>
      </c>
      <c r="K20" s="242">
        <v>0</v>
      </c>
      <c r="L20" s="242">
        <v>0</v>
      </c>
      <c r="M20" s="242">
        <v>0</v>
      </c>
      <c r="N20" s="242">
        <v>0</v>
      </c>
      <c r="O20" s="242">
        <v>0</v>
      </c>
      <c r="P20" s="242">
        <v>0</v>
      </c>
      <c r="Q20" s="242">
        <v>0</v>
      </c>
      <c r="R20" s="242">
        <f t="shared" ref="R20:R24" si="2">SUM(C20:Q20)</f>
        <v>2508676</v>
      </c>
    </row>
    <row r="21" spans="1:19" ht="14.25" customHeight="1">
      <c r="A21" s="249"/>
      <c r="B21" s="248" t="s">
        <v>366</v>
      </c>
      <c r="C21" s="242">
        <v>0</v>
      </c>
      <c r="D21" s="242">
        <v>20000</v>
      </c>
      <c r="E21" s="242">
        <v>0</v>
      </c>
      <c r="F21" s="242">
        <v>0</v>
      </c>
      <c r="G21" s="242">
        <v>0</v>
      </c>
      <c r="H21" s="242">
        <v>0</v>
      </c>
      <c r="I21" s="242">
        <v>0</v>
      </c>
      <c r="J21" s="242">
        <v>20740</v>
      </c>
      <c r="K21" s="242">
        <v>0</v>
      </c>
      <c r="L21" s="242">
        <v>0</v>
      </c>
      <c r="M21" s="242">
        <v>0</v>
      </c>
      <c r="N21" s="242">
        <v>0</v>
      </c>
      <c r="O21" s="242">
        <v>0</v>
      </c>
      <c r="P21" s="242">
        <v>0</v>
      </c>
      <c r="Q21" s="242">
        <v>0</v>
      </c>
      <c r="R21" s="242">
        <f t="shared" si="2"/>
        <v>40740</v>
      </c>
    </row>
    <row r="22" spans="1:19" ht="14.25" customHeight="1">
      <c r="A22" s="249"/>
      <c r="B22" s="248" t="s">
        <v>368</v>
      </c>
      <c r="C22" s="242">
        <v>105000</v>
      </c>
      <c r="D22" s="242">
        <v>21000</v>
      </c>
      <c r="E22" s="242">
        <v>0</v>
      </c>
      <c r="F22" s="242">
        <v>0</v>
      </c>
      <c r="G22" s="242">
        <v>0</v>
      </c>
      <c r="H22" s="242">
        <v>0</v>
      </c>
      <c r="I22" s="242">
        <v>0</v>
      </c>
      <c r="J22" s="242">
        <v>21000</v>
      </c>
      <c r="K22" s="242">
        <v>0</v>
      </c>
      <c r="L22" s="242">
        <v>0</v>
      </c>
      <c r="M22" s="242">
        <v>0</v>
      </c>
      <c r="N22" s="242">
        <v>0</v>
      </c>
      <c r="O22" s="242">
        <v>0</v>
      </c>
      <c r="P22" s="242">
        <v>0</v>
      </c>
      <c r="Q22" s="242">
        <v>0</v>
      </c>
      <c r="R22" s="242">
        <f t="shared" si="2"/>
        <v>147000</v>
      </c>
    </row>
    <row r="23" spans="1:19" ht="14.25" customHeight="1">
      <c r="A23" s="249"/>
      <c r="B23" s="248" t="s">
        <v>370</v>
      </c>
      <c r="C23" s="242">
        <v>242400</v>
      </c>
      <c r="D23" s="242">
        <v>147540</v>
      </c>
      <c r="E23" s="242">
        <v>0</v>
      </c>
      <c r="F23" s="242">
        <v>63480</v>
      </c>
      <c r="G23" s="242">
        <v>0</v>
      </c>
      <c r="H23" s="242">
        <v>0</v>
      </c>
      <c r="I23" s="242">
        <v>0</v>
      </c>
      <c r="J23" s="242">
        <v>85000</v>
      </c>
      <c r="K23" s="242">
        <v>0</v>
      </c>
      <c r="L23" s="242">
        <v>0</v>
      </c>
      <c r="M23" s="242">
        <v>0</v>
      </c>
      <c r="N23" s="242">
        <v>0</v>
      </c>
      <c r="O23" s="242">
        <v>0</v>
      </c>
      <c r="P23" s="242">
        <v>0</v>
      </c>
      <c r="Q23" s="242">
        <v>0</v>
      </c>
      <c r="R23" s="242">
        <f t="shared" si="2"/>
        <v>538420</v>
      </c>
    </row>
    <row r="24" spans="1:19" ht="14.25" customHeight="1">
      <c r="A24" s="249"/>
      <c r="B24" s="248" t="s">
        <v>372</v>
      </c>
      <c r="C24" s="242">
        <v>35710</v>
      </c>
      <c r="D24" s="242">
        <v>10710</v>
      </c>
      <c r="E24" s="242">
        <v>0</v>
      </c>
      <c r="F24" s="242">
        <v>12810</v>
      </c>
      <c r="G24" s="242">
        <v>0</v>
      </c>
      <c r="H24" s="242">
        <v>0</v>
      </c>
      <c r="I24" s="242">
        <v>0</v>
      </c>
      <c r="J24" s="242">
        <v>8430</v>
      </c>
      <c r="K24" s="242">
        <v>0</v>
      </c>
      <c r="L24" s="242">
        <v>0</v>
      </c>
      <c r="M24" s="242">
        <v>0</v>
      </c>
      <c r="N24" s="242">
        <v>0</v>
      </c>
      <c r="O24" s="242">
        <v>0</v>
      </c>
      <c r="P24" s="242">
        <v>0</v>
      </c>
      <c r="Q24" s="242">
        <v>0</v>
      </c>
      <c r="R24" s="242">
        <f t="shared" si="2"/>
        <v>67660</v>
      </c>
    </row>
    <row r="25" spans="1:19" ht="14.25" customHeight="1">
      <c r="A25" s="250"/>
      <c r="B25" s="243"/>
      <c r="C25" s="244">
        <f>SUM(C20:C24)</f>
        <v>1496950</v>
      </c>
      <c r="D25" s="244">
        <f t="shared" ref="D25:Q25" si="3">SUM(D20:D24)</f>
        <v>885130</v>
      </c>
      <c r="E25" s="244">
        <f t="shared" si="3"/>
        <v>0</v>
      </c>
      <c r="F25" s="244">
        <f t="shared" si="3"/>
        <v>188760</v>
      </c>
      <c r="G25" s="244">
        <f t="shared" si="3"/>
        <v>0</v>
      </c>
      <c r="H25" s="244">
        <f t="shared" si="3"/>
        <v>0</v>
      </c>
      <c r="I25" s="244">
        <f t="shared" si="3"/>
        <v>0</v>
      </c>
      <c r="J25" s="244">
        <f t="shared" si="3"/>
        <v>731656</v>
      </c>
      <c r="K25" s="244">
        <f t="shared" si="3"/>
        <v>0</v>
      </c>
      <c r="L25" s="244">
        <f t="shared" si="3"/>
        <v>0</v>
      </c>
      <c r="M25" s="244">
        <f t="shared" si="3"/>
        <v>0</v>
      </c>
      <c r="N25" s="244">
        <f t="shared" si="3"/>
        <v>0</v>
      </c>
      <c r="O25" s="244">
        <f t="shared" si="3"/>
        <v>0</v>
      </c>
      <c r="P25" s="244">
        <f t="shared" si="3"/>
        <v>0</v>
      </c>
      <c r="Q25" s="244">
        <f t="shared" si="3"/>
        <v>0</v>
      </c>
      <c r="R25" s="244">
        <f>SUM(R20:R24)</f>
        <v>3302496</v>
      </c>
      <c r="S25" s="254">
        <f>SUM(C25:Q25)</f>
        <v>3302496</v>
      </c>
    </row>
    <row r="26" spans="1:19" ht="25.5" customHeight="1">
      <c r="A26" s="241" t="s">
        <v>103</v>
      </c>
      <c r="B26" s="248" t="s">
        <v>374</v>
      </c>
      <c r="C26" s="242">
        <v>125000</v>
      </c>
      <c r="D26" s="242">
        <v>80000</v>
      </c>
      <c r="E26" s="242">
        <v>30000</v>
      </c>
      <c r="F26" s="242">
        <v>0</v>
      </c>
      <c r="G26" s="242">
        <v>0</v>
      </c>
      <c r="H26" s="242">
        <v>0</v>
      </c>
      <c r="I26" s="242">
        <v>0</v>
      </c>
      <c r="J26" s="242">
        <v>79600</v>
      </c>
      <c r="K26" s="242">
        <v>0</v>
      </c>
      <c r="L26" s="242">
        <v>0</v>
      </c>
      <c r="M26" s="242">
        <v>0</v>
      </c>
      <c r="N26" s="242">
        <v>0</v>
      </c>
      <c r="O26" s="242">
        <v>0</v>
      </c>
      <c r="P26" s="242">
        <v>0</v>
      </c>
      <c r="Q26" s="242">
        <v>0</v>
      </c>
      <c r="R26" s="242">
        <f t="shared" ref="R26:R29" si="4">SUM(C26:Q26)</f>
        <v>314600</v>
      </c>
    </row>
    <row r="27" spans="1:19" ht="18.75" customHeight="1">
      <c r="A27" s="249"/>
      <c r="B27" s="248" t="s">
        <v>376</v>
      </c>
      <c r="C27" s="242">
        <v>31600</v>
      </c>
      <c r="D27" s="242">
        <v>40000</v>
      </c>
      <c r="E27" s="242">
        <v>0</v>
      </c>
      <c r="F27" s="242">
        <v>0</v>
      </c>
      <c r="G27" s="242">
        <v>0</v>
      </c>
      <c r="H27" s="242">
        <v>0</v>
      </c>
      <c r="I27" s="242">
        <v>0</v>
      </c>
      <c r="J27" s="242">
        <v>20000</v>
      </c>
      <c r="K27" s="242">
        <v>0</v>
      </c>
      <c r="L27" s="242">
        <v>0</v>
      </c>
      <c r="M27" s="242">
        <v>0</v>
      </c>
      <c r="N27" s="242">
        <v>0</v>
      </c>
      <c r="O27" s="242">
        <v>0</v>
      </c>
      <c r="P27" s="242">
        <v>0</v>
      </c>
      <c r="Q27" s="242">
        <v>0</v>
      </c>
      <c r="R27" s="242">
        <f t="shared" si="4"/>
        <v>91600</v>
      </c>
    </row>
    <row r="28" spans="1:19" ht="14.25" customHeight="1">
      <c r="A28" s="249"/>
      <c r="B28" s="248" t="s">
        <v>378</v>
      </c>
      <c r="C28" s="242">
        <v>3000</v>
      </c>
      <c r="D28" s="242">
        <v>28800</v>
      </c>
      <c r="E28" s="242">
        <v>0</v>
      </c>
      <c r="F28" s="242">
        <v>0</v>
      </c>
      <c r="G28" s="242">
        <v>0</v>
      </c>
      <c r="H28" s="242">
        <v>0</v>
      </c>
      <c r="I28" s="242">
        <v>0</v>
      </c>
      <c r="J28" s="242">
        <v>21000</v>
      </c>
      <c r="K28" s="242">
        <v>0</v>
      </c>
      <c r="L28" s="242">
        <v>0</v>
      </c>
      <c r="M28" s="242">
        <v>0</v>
      </c>
      <c r="N28" s="242">
        <v>0</v>
      </c>
      <c r="O28" s="242">
        <v>0</v>
      </c>
      <c r="P28" s="242">
        <v>0</v>
      </c>
      <c r="Q28" s="242">
        <v>0</v>
      </c>
      <c r="R28" s="242">
        <f t="shared" si="4"/>
        <v>52800</v>
      </c>
    </row>
    <row r="29" spans="1:19" ht="14.25" customHeight="1">
      <c r="A29" s="249"/>
      <c r="B29" s="248" t="s">
        <v>380</v>
      </c>
      <c r="C29" s="242">
        <v>16840</v>
      </c>
      <c r="D29" s="242">
        <v>19050</v>
      </c>
      <c r="E29" s="242">
        <v>0</v>
      </c>
      <c r="F29" s="242">
        <v>0</v>
      </c>
      <c r="G29" s="242">
        <v>0</v>
      </c>
      <c r="H29" s="242">
        <v>0</v>
      </c>
      <c r="I29" s="242">
        <v>0</v>
      </c>
      <c r="J29" s="242">
        <v>10000</v>
      </c>
      <c r="K29" s="242">
        <v>0</v>
      </c>
      <c r="L29" s="242">
        <v>0</v>
      </c>
      <c r="M29" s="242">
        <v>0</v>
      </c>
      <c r="N29" s="242">
        <v>0</v>
      </c>
      <c r="O29" s="242">
        <v>0</v>
      </c>
      <c r="P29" s="242">
        <v>0</v>
      </c>
      <c r="Q29" s="242">
        <v>0</v>
      </c>
      <c r="R29" s="242">
        <f t="shared" si="4"/>
        <v>45890</v>
      </c>
    </row>
    <row r="30" spans="1:19" ht="14.25" customHeight="1">
      <c r="A30" s="250"/>
      <c r="B30" s="243"/>
      <c r="C30" s="244">
        <f>SUM(C26:C29)</f>
        <v>176440</v>
      </c>
      <c r="D30" s="244">
        <f t="shared" ref="D30:Q30" si="5">SUM(D26:D29)</f>
        <v>167850</v>
      </c>
      <c r="E30" s="244">
        <f t="shared" si="5"/>
        <v>30000</v>
      </c>
      <c r="F30" s="244">
        <f t="shared" si="5"/>
        <v>0</v>
      </c>
      <c r="G30" s="244">
        <f t="shared" si="5"/>
        <v>0</v>
      </c>
      <c r="H30" s="244">
        <f t="shared" si="5"/>
        <v>0</v>
      </c>
      <c r="I30" s="244">
        <f t="shared" si="5"/>
        <v>0</v>
      </c>
      <c r="J30" s="244">
        <f t="shared" si="5"/>
        <v>130600</v>
      </c>
      <c r="K30" s="244">
        <f t="shared" si="5"/>
        <v>0</v>
      </c>
      <c r="L30" s="244">
        <f t="shared" si="5"/>
        <v>0</v>
      </c>
      <c r="M30" s="244">
        <f t="shared" si="5"/>
        <v>0</v>
      </c>
      <c r="N30" s="244">
        <f t="shared" si="5"/>
        <v>0</v>
      </c>
      <c r="O30" s="244">
        <f t="shared" si="5"/>
        <v>0</v>
      </c>
      <c r="P30" s="244">
        <f t="shared" si="5"/>
        <v>0</v>
      </c>
      <c r="Q30" s="244">
        <f t="shared" si="5"/>
        <v>0</v>
      </c>
      <c r="R30" s="244">
        <f>SUM(R26:R29)</f>
        <v>504890</v>
      </c>
      <c r="S30" s="254">
        <f>SUM(C30:Q30)</f>
        <v>504890</v>
      </c>
    </row>
    <row r="31" spans="1:19" ht="14.25" customHeight="1">
      <c r="A31" s="241" t="s">
        <v>108</v>
      </c>
      <c r="B31" s="248" t="s">
        <v>303</v>
      </c>
      <c r="C31" s="242">
        <v>301919</v>
      </c>
      <c r="D31" s="242">
        <v>257644</v>
      </c>
      <c r="E31" s="242">
        <v>0</v>
      </c>
      <c r="F31" s="242">
        <v>0</v>
      </c>
      <c r="G31" s="242">
        <v>0</v>
      </c>
      <c r="H31" s="242">
        <v>0</v>
      </c>
      <c r="I31" s="242">
        <v>0</v>
      </c>
      <c r="J31" s="242">
        <v>661400</v>
      </c>
      <c r="K31" s="242">
        <v>0</v>
      </c>
      <c r="L31" s="242">
        <v>0</v>
      </c>
      <c r="M31" s="242">
        <v>0</v>
      </c>
      <c r="N31" s="242">
        <v>0</v>
      </c>
      <c r="O31" s="242">
        <v>0</v>
      </c>
      <c r="P31" s="242">
        <v>0</v>
      </c>
      <c r="Q31" s="242">
        <v>0</v>
      </c>
      <c r="R31" s="242">
        <f t="shared" ref="R31:R34" si="6">SUM(C31:Q31)</f>
        <v>1220963</v>
      </c>
    </row>
    <row r="32" spans="1:19" ht="17.25" customHeight="1">
      <c r="A32" s="249"/>
      <c r="B32" s="248" t="s">
        <v>382</v>
      </c>
      <c r="C32" s="242">
        <v>28625</v>
      </c>
      <c r="D32" s="242">
        <v>0</v>
      </c>
      <c r="E32" s="242">
        <v>0</v>
      </c>
      <c r="F32" s="242">
        <v>0</v>
      </c>
      <c r="G32" s="242">
        <v>0</v>
      </c>
      <c r="H32" s="242">
        <v>0</v>
      </c>
      <c r="I32" s="242">
        <v>0</v>
      </c>
      <c r="J32" s="242">
        <v>0</v>
      </c>
      <c r="K32" s="242">
        <v>0</v>
      </c>
      <c r="L32" s="242">
        <v>0</v>
      </c>
      <c r="M32" s="242">
        <v>0</v>
      </c>
      <c r="N32" s="242">
        <v>0</v>
      </c>
      <c r="O32" s="242">
        <v>0</v>
      </c>
      <c r="P32" s="242">
        <v>0</v>
      </c>
      <c r="Q32" s="242">
        <v>0</v>
      </c>
      <c r="R32" s="242">
        <f t="shared" si="6"/>
        <v>28625</v>
      </c>
    </row>
    <row r="33" spans="1:19" ht="27" customHeight="1">
      <c r="A33" s="249"/>
      <c r="B33" s="248" t="s">
        <v>305</v>
      </c>
      <c r="C33" s="242">
        <v>260558</v>
      </c>
      <c r="D33" s="242">
        <v>264672</v>
      </c>
      <c r="E33" s="242">
        <v>10000</v>
      </c>
      <c r="F33" s="242">
        <v>0</v>
      </c>
      <c r="G33" s="242">
        <v>286160</v>
      </c>
      <c r="H33" s="242">
        <v>0</v>
      </c>
      <c r="I33" s="242">
        <v>15000</v>
      </c>
      <c r="J33" s="242">
        <v>60000</v>
      </c>
      <c r="K33" s="242">
        <v>0</v>
      </c>
      <c r="L33" s="242">
        <v>211098</v>
      </c>
      <c r="M33" s="242">
        <v>0</v>
      </c>
      <c r="N33" s="242">
        <v>407370</v>
      </c>
      <c r="O33" s="242">
        <v>300100</v>
      </c>
      <c r="P33" s="242">
        <v>0</v>
      </c>
      <c r="Q33" s="242">
        <v>0</v>
      </c>
      <c r="R33" s="242">
        <f t="shared" si="6"/>
        <v>1814958</v>
      </c>
    </row>
    <row r="34" spans="1:19" ht="14.25" customHeight="1">
      <c r="A34" s="249"/>
      <c r="B34" s="248" t="s">
        <v>307</v>
      </c>
      <c r="C34" s="242">
        <v>178970</v>
      </c>
      <c r="D34" s="242">
        <v>74160</v>
      </c>
      <c r="E34" s="242">
        <v>0</v>
      </c>
      <c r="F34" s="242">
        <v>0</v>
      </c>
      <c r="G34" s="242">
        <v>0</v>
      </c>
      <c r="H34" s="242">
        <v>0</v>
      </c>
      <c r="I34" s="242">
        <v>0</v>
      </c>
      <c r="J34" s="242">
        <v>103576.4</v>
      </c>
      <c r="K34" s="242">
        <v>0</v>
      </c>
      <c r="L34" s="242">
        <v>0</v>
      </c>
      <c r="M34" s="242">
        <v>0</v>
      </c>
      <c r="N34" s="242">
        <v>0</v>
      </c>
      <c r="O34" s="242">
        <v>0</v>
      </c>
      <c r="P34" s="242">
        <v>0</v>
      </c>
      <c r="Q34" s="242">
        <v>0</v>
      </c>
      <c r="R34" s="242">
        <f t="shared" si="6"/>
        <v>356706.4</v>
      </c>
    </row>
    <row r="35" spans="1:19" ht="14.25" customHeight="1">
      <c r="A35" s="250"/>
      <c r="B35" s="243"/>
      <c r="C35" s="244">
        <f>SUM(C31:C34)</f>
        <v>770072</v>
      </c>
      <c r="D35" s="244">
        <f t="shared" ref="D35:Q35" si="7">SUM(D31:D34)</f>
        <v>596476</v>
      </c>
      <c r="E35" s="244">
        <f t="shared" si="7"/>
        <v>10000</v>
      </c>
      <c r="F35" s="244">
        <f t="shared" si="7"/>
        <v>0</v>
      </c>
      <c r="G35" s="244">
        <f t="shared" si="7"/>
        <v>286160</v>
      </c>
      <c r="H35" s="244">
        <f t="shared" si="7"/>
        <v>0</v>
      </c>
      <c r="I35" s="244">
        <f t="shared" si="7"/>
        <v>15000</v>
      </c>
      <c r="J35" s="244">
        <f t="shared" si="7"/>
        <v>824976.4</v>
      </c>
      <c r="K35" s="244">
        <f t="shared" si="7"/>
        <v>0</v>
      </c>
      <c r="L35" s="244">
        <f t="shared" si="7"/>
        <v>211098</v>
      </c>
      <c r="M35" s="244">
        <f t="shared" si="7"/>
        <v>0</v>
      </c>
      <c r="N35" s="244">
        <f t="shared" si="7"/>
        <v>407370</v>
      </c>
      <c r="O35" s="244">
        <f t="shared" si="7"/>
        <v>300100</v>
      </c>
      <c r="P35" s="244">
        <f t="shared" si="7"/>
        <v>0</v>
      </c>
      <c r="Q35" s="244">
        <f t="shared" si="7"/>
        <v>0</v>
      </c>
      <c r="R35" s="244">
        <f>SUM(R31:R34)</f>
        <v>3421252.4</v>
      </c>
      <c r="S35" s="254">
        <f>SUM(C35:Q35)</f>
        <v>3421252.4</v>
      </c>
    </row>
    <row r="36" spans="1:19" ht="14.25" customHeight="1">
      <c r="A36" s="241" t="s">
        <v>113</v>
      </c>
      <c r="B36" s="248" t="s">
        <v>384</v>
      </c>
      <c r="C36" s="242">
        <v>60102</v>
      </c>
      <c r="D36" s="242">
        <v>34535.949999999997</v>
      </c>
      <c r="E36" s="242">
        <v>0</v>
      </c>
      <c r="F36" s="242">
        <v>0</v>
      </c>
      <c r="G36" s="242">
        <v>0</v>
      </c>
      <c r="H36" s="242">
        <v>0</v>
      </c>
      <c r="I36" s="242">
        <v>0</v>
      </c>
      <c r="J36" s="242">
        <v>28494</v>
      </c>
      <c r="K36" s="242">
        <v>0</v>
      </c>
      <c r="L36" s="242">
        <v>0</v>
      </c>
      <c r="M36" s="242">
        <v>0</v>
      </c>
      <c r="N36" s="242">
        <v>0</v>
      </c>
      <c r="O36" s="242">
        <v>0</v>
      </c>
      <c r="P36" s="242">
        <v>0</v>
      </c>
      <c r="Q36" s="242">
        <v>0</v>
      </c>
      <c r="R36" s="242">
        <f t="shared" ref="R36:R46" si="8">SUM(C36:Q36)</f>
        <v>123131.95</v>
      </c>
    </row>
    <row r="37" spans="1:19" ht="14.25" customHeight="1">
      <c r="A37" s="249"/>
      <c r="B37" s="248" t="s">
        <v>439</v>
      </c>
      <c r="C37" s="242">
        <v>0</v>
      </c>
      <c r="D37" s="242">
        <v>0</v>
      </c>
      <c r="E37" s="242">
        <v>0</v>
      </c>
      <c r="F37" s="242">
        <v>0</v>
      </c>
      <c r="G37" s="242">
        <v>0</v>
      </c>
      <c r="H37" s="242">
        <v>0</v>
      </c>
      <c r="I37" s="242">
        <v>0</v>
      </c>
      <c r="J37" s="242">
        <v>40000</v>
      </c>
      <c r="K37" s="242">
        <v>0</v>
      </c>
      <c r="L37" s="242">
        <v>0</v>
      </c>
      <c r="M37" s="242">
        <v>0</v>
      </c>
      <c r="N37" s="242">
        <v>0</v>
      </c>
      <c r="O37" s="242">
        <v>0</v>
      </c>
      <c r="P37" s="242">
        <v>0</v>
      </c>
      <c r="Q37" s="242">
        <v>0</v>
      </c>
      <c r="R37" s="242">
        <f t="shared" si="8"/>
        <v>40000</v>
      </c>
    </row>
    <row r="38" spans="1:19" ht="14.25" customHeight="1">
      <c r="A38" s="249"/>
      <c r="B38" s="248" t="s">
        <v>386</v>
      </c>
      <c r="C38" s="242">
        <v>18140</v>
      </c>
      <c r="D38" s="242">
        <v>0</v>
      </c>
      <c r="E38" s="242">
        <v>0</v>
      </c>
      <c r="F38" s="242">
        <v>0</v>
      </c>
      <c r="G38" s="242">
        <v>0</v>
      </c>
      <c r="H38" s="242">
        <v>0</v>
      </c>
      <c r="I38" s="242">
        <v>0</v>
      </c>
      <c r="J38" s="242">
        <v>0</v>
      </c>
      <c r="K38" s="242">
        <v>0</v>
      </c>
      <c r="L38" s="242">
        <v>0</v>
      </c>
      <c r="M38" s="242">
        <v>0</v>
      </c>
      <c r="N38" s="242">
        <v>0</v>
      </c>
      <c r="O38" s="242">
        <v>0</v>
      </c>
      <c r="P38" s="242">
        <v>0</v>
      </c>
      <c r="Q38" s="242">
        <v>0</v>
      </c>
      <c r="R38" s="242">
        <f t="shared" si="8"/>
        <v>18140</v>
      </c>
    </row>
    <row r="39" spans="1:19" ht="14.25" customHeight="1">
      <c r="A39" s="249"/>
      <c r="B39" s="248" t="s">
        <v>440</v>
      </c>
      <c r="C39" s="242">
        <v>0</v>
      </c>
      <c r="D39" s="242">
        <v>0</v>
      </c>
      <c r="E39" s="242">
        <v>0</v>
      </c>
      <c r="F39" s="242">
        <v>0</v>
      </c>
      <c r="G39" s="242">
        <v>843276</v>
      </c>
      <c r="H39" s="242">
        <v>0</v>
      </c>
      <c r="I39" s="242">
        <v>0</v>
      </c>
      <c r="J39" s="242">
        <v>0</v>
      </c>
      <c r="K39" s="242">
        <v>0</v>
      </c>
      <c r="L39" s="242">
        <v>0</v>
      </c>
      <c r="M39" s="242">
        <v>0</v>
      </c>
      <c r="N39" s="242">
        <v>0</v>
      </c>
      <c r="O39" s="242">
        <v>0</v>
      </c>
      <c r="P39" s="242">
        <v>0</v>
      </c>
      <c r="Q39" s="242">
        <v>0</v>
      </c>
      <c r="R39" s="242">
        <f t="shared" si="8"/>
        <v>843276</v>
      </c>
    </row>
    <row r="40" spans="1:19" ht="14.25" customHeight="1">
      <c r="A40" s="249"/>
      <c r="B40" s="248" t="s">
        <v>388</v>
      </c>
      <c r="C40" s="242">
        <v>93637.5</v>
      </c>
      <c r="D40" s="242">
        <v>0</v>
      </c>
      <c r="E40" s="242">
        <v>0</v>
      </c>
      <c r="F40" s="242">
        <v>0</v>
      </c>
      <c r="G40" s="242">
        <v>0</v>
      </c>
      <c r="H40" s="242">
        <v>0</v>
      </c>
      <c r="I40" s="242">
        <v>0</v>
      </c>
      <c r="J40" s="242">
        <v>119925</v>
      </c>
      <c r="K40" s="242">
        <v>0</v>
      </c>
      <c r="L40" s="242">
        <v>0</v>
      </c>
      <c r="M40" s="242">
        <v>0</v>
      </c>
      <c r="N40" s="242">
        <v>0</v>
      </c>
      <c r="O40" s="242">
        <v>0</v>
      </c>
      <c r="P40" s="242">
        <v>0</v>
      </c>
      <c r="Q40" s="242">
        <v>0</v>
      </c>
      <c r="R40" s="242">
        <f t="shared" si="8"/>
        <v>213562.5</v>
      </c>
    </row>
    <row r="41" spans="1:19" ht="14.25" customHeight="1">
      <c r="A41" s="249"/>
      <c r="B41" s="248" t="s">
        <v>390</v>
      </c>
      <c r="C41" s="242">
        <v>50000</v>
      </c>
      <c r="D41" s="242">
        <v>0</v>
      </c>
      <c r="E41" s="242">
        <v>0</v>
      </c>
      <c r="F41" s="242">
        <v>0</v>
      </c>
      <c r="G41" s="242">
        <v>0</v>
      </c>
      <c r="H41" s="242">
        <v>0</v>
      </c>
      <c r="I41" s="242">
        <v>0</v>
      </c>
      <c r="J41" s="242">
        <v>37600</v>
      </c>
      <c r="K41" s="242">
        <v>0</v>
      </c>
      <c r="L41" s="242">
        <v>0</v>
      </c>
      <c r="M41" s="242">
        <v>0</v>
      </c>
      <c r="N41" s="242">
        <v>0</v>
      </c>
      <c r="O41" s="242">
        <v>0</v>
      </c>
      <c r="P41" s="242">
        <v>0</v>
      </c>
      <c r="Q41" s="242">
        <v>0</v>
      </c>
      <c r="R41" s="242">
        <f t="shared" si="8"/>
        <v>87600</v>
      </c>
    </row>
    <row r="42" spans="1:19" ht="14.25" customHeight="1">
      <c r="A42" s="249"/>
      <c r="B42" s="248" t="s">
        <v>392</v>
      </c>
      <c r="C42" s="242">
        <v>234050</v>
      </c>
      <c r="D42" s="242">
        <v>0</v>
      </c>
      <c r="E42" s="242">
        <v>0</v>
      </c>
      <c r="F42" s="242">
        <v>0</v>
      </c>
      <c r="G42" s="242">
        <v>0</v>
      </c>
      <c r="H42" s="242">
        <v>0</v>
      </c>
      <c r="I42" s="242">
        <v>0</v>
      </c>
      <c r="J42" s="242">
        <v>134500</v>
      </c>
      <c r="K42" s="242">
        <v>0</v>
      </c>
      <c r="L42" s="242">
        <v>0</v>
      </c>
      <c r="M42" s="242">
        <v>0</v>
      </c>
      <c r="N42" s="242">
        <v>0</v>
      </c>
      <c r="O42" s="242">
        <v>0</v>
      </c>
      <c r="P42" s="242">
        <v>0</v>
      </c>
      <c r="Q42" s="242">
        <v>0</v>
      </c>
      <c r="R42" s="242">
        <f t="shared" si="8"/>
        <v>368550</v>
      </c>
    </row>
    <row r="43" spans="1:19" ht="14.25" customHeight="1">
      <c r="A43" s="249"/>
      <c r="B43" s="248" t="s">
        <v>441</v>
      </c>
      <c r="C43" s="242">
        <v>0</v>
      </c>
      <c r="D43" s="242">
        <v>0</v>
      </c>
      <c r="E43" s="242">
        <v>0</v>
      </c>
      <c r="F43" s="242">
        <v>0</v>
      </c>
      <c r="G43" s="242">
        <v>0</v>
      </c>
      <c r="H43" s="242">
        <v>70000</v>
      </c>
      <c r="I43" s="242">
        <v>0</v>
      </c>
      <c r="J43" s="242">
        <v>0</v>
      </c>
      <c r="K43" s="242">
        <v>0</v>
      </c>
      <c r="L43" s="242">
        <v>0</v>
      </c>
      <c r="M43" s="242">
        <v>0</v>
      </c>
      <c r="N43" s="242">
        <v>0</v>
      </c>
      <c r="O43" s="242">
        <v>0</v>
      </c>
      <c r="P43" s="242">
        <v>0</v>
      </c>
      <c r="Q43" s="242">
        <v>0</v>
      </c>
      <c r="R43" s="242">
        <f t="shared" si="8"/>
        <v>70000</v>
      </c>
    </row>
    <row r="44" spans="1:19">
      <c r="A44" s="249"/>
      <c r="B44" s="248" t="s">
        <v>442</v>
      </c>
      <c r="C44" s="242">
        <v>0</v>
      </c>
      <c r="D44" s="242">
        <v>0</v>
      </c>
      <c r="E44" s="242">
        <v>0</v>
      </c>
      <c r="F44" s="242">
        <v>0</v>
      </c>
      <c r="G44" s="242">
        <v>0</v>
      </c>
      <c r="H44" s="242">
        <v>0</v>
      </c>
      <c r="I44" s="242">
        <v>0</v>
      </c>
      <c r="J44" s="242">
        <v>0</v>
      </c>
      <c r="K44" s="242">
        <v>0</v>
      </c>
      <c r="L44" s="242">
        <v>0</v>
      </c>
      <c r="M44" s="242">
        <v>0</v>
      </c>
      <c r="N44" s="242">
        <v>0</v>
      </c>
      <c r="O44" s="242">
        <v>0</v>
      </c>
      <c r="P44" s="242">
        <v>10000</v>
      </c>
      <c r="Q44" s="242">
        <v>0</v>
      </c>
      <c r="R44" s="242">
        <f t="shared" si="8"/>
        <v>10000</v>
      </c>
    </row>
    <row r="45" spans="1:19" ht="14.25" customHeight="1">
      <c r="A45" s="249"/>
      <c r="B45" s="248" t="s">
        <v>443</v>
      </c>
      <c r="C45" s="242">
        <v>3000</v>
      </c>
      <c r="D45" s="242">
        <v>0</v>
      </c>
      <c r="E45" s="242">
        <v>0</v>
      </c>
      <c r="F45" s="242">
        <v>0</v>
      </c>
      <c r="G45" s="242">
        <v>0</v>
      </c>
      <c r="H45" s="242">
        <v>0</v>
      </c>
      <c r="I45" s="242">
        <v>0</v>
      </c>
      <c r="J45" s="242">
        <v>0</v>
      </c>
      <c r="K45" s="242">
        <v>0</v>
      </c>
      <c r="L45" s="242">
        <v>0</v>
      </c>
      <c r="M45" s="242">
        <v>0</v>
      </c>
      <c r="N45" s="242">
        <v>0</v>
      </c>
      <c r="O45" s="242">
        <v>0</v>
      </c>
      <c r="P45" s="242">
        <v>0</v>
      </c>
      <c r="Q45" s="242">
        <v>0</v>
      </c>
      <c r="R45" s="242">
        <f t="shared" si="8"/>
        <v>3000</v>
      </c>
    </row>
    <row r="46" spans="1:19" ht="14.25" customHeight="1">
      <c r="A46" s="249"/>
      <c r="B46" s="248" t="s">
        <v>394</v>
      </c>
      <c r="C46" s="242">
        <v>67280</v>
      </c>
      <c r="D46" s="242">
        <v>60000</v>
      </c>
      <c r="E46" s="242">
        <v>0</v>
      </c>
      <c r="F46" s="242">
        <v>0</v>
      </c>
      <c r="G46" s="242">
        <v>0</v>
      </c>
      <c r="H46" s="242">
        <v>0</v>
      </c>
      <c r="I46" s="242">
        <v>0</v>
      </c>
      <c r="J46" s="242">
        <v>24261</v>
      </c>
      <c r="K46" s="242">
        <v>0</v>
      </c>
      <c r="L46" s="242">
        <v>0</v>
      </c>
      <c r="M46" s="242">
        <v>0</v>
      </c>
      <c r="N46" s="242">
        <v>0</v>
      </c>
      <c r="O46" s="242">
        <v>0</v>
      </c>
      <c r="P46" s="242">
        <v>0</v>
      </c>
      <c r="Q46" s="242">
        <v>0</v>
      </c>
      <c r="R46" s="242">
        <f t="shared" si="8"/>
        <v>151541</v>
      </c>
    </row>
    <row r="47" spans="1:19" ht="14.25" customHeight="1">
      <c r="A47" s="250"/>
      <c r="B47" s="243"/>
      <c r="C47" s="244">
        <f>SUM(C36:C46)</f>
        <v>526209.5</v>
      </c>
      <c r="D47" s="244">
        <f t="shared" ref="D47:Q47" si="9">SUM(D36:D46)</f>
        <v>94535.95</v>
      </c>
      <c r="E47" s="244">
        <f t="shared" si="9"/>
        <v>0</v>
      </c>
      <c r="F47" s="244">
        <f t="shared" si="9"/>
        <v>0</v>
      </c>
      <c r="G47" s="244">
        <f t="shared" si="9"/>
        <v>843276</v>
      </c>
      <c r="H47" s="244">
        <f t="shared" si="9"/>
        <v>70000</v>
      </c>
      <c r="I47" s="244">
        <f t="shared" si="9"/>
        <v>0</v>
      </c>
      <c r="J47" s="244">
        <f t="shared" si="9"/>
        <v>384780</v>
      </c>
      <c r="K47" s="244">
        <f t="shared" si="9"/>
        <v>0</v>
      </c>
      <c r="L47" s="244">
        <f t="shared" si="9"/>
        <v>0</v>
      </c>
      <c r="M47" s="244">
        <f t="shared" si="9"/>
        <v>0</v>
      </c>
      <c r="N47" s="244">
        <f t="shared" si="9"/>
        <v>0</v>
      </c>
      <c r="O47" s="244">
        <f t="shared" si="9"/>
        <v>0</v>
      </c>
      <c r="P47" s="244">
        <f t="shared" si="9"/>
        <v>10000</v>
      </c>
      <c r="Q47" s="244">
        <f t="shared" si="9"/>
        <v>0</v>
      </c>
      <c r="R47" s="244">
        <f>SUM(R36:R46)</f>
        <v>1928801.45</v>
      </c>
      <c r="S47" s="254">
        <f>SUM(C47:Q47)</f>
        <v>1928801.45</v>
      </c>
    </row>
    <row r="48" spans="1:19" ht="14.25" customHeight="1">
      <c r="A48" s="241" t="s">
        <v>118</v>
      </c>
      <c r="B48" s="248" t="s">
        <v>396</v>
      </c>
      <c r="C48" s="242">
        <v>176333.49</v>
      </c>
      <c r="D48" s="242">
        <v>0</v>
      </c>
      <c r="E48" s="242">
        <v>0</v>
      </c>
      <c r="F48" s="242">
        <v>0</v>
      </c>
      <c r="G48" s="242">
        <v>0</v>
      </c>
      <c r="H48" s="242">
        <v>0</v>
      </c>
      <c r="I48" s="242">
        <v>0</v>
      </c>
      <c r="J48" s="242">
        <v>0</v>
      </c>
      <c r="K48" s="242">
        <v>0</v>
      </c>
      <c r="L48" s="242">
        <v>0</v>
      </c>
      <c r="M48" s="242">
        <v>0</v>
      </c>
      <c r="N48" s="242">
        <v>0</v>
      </c>
      <c r="O48" s="242">
        <v>0</v>
      </c>
      <c r="P48" s="242">
        <v>0</v>
      </c>
      <c r="Q48" s="242">
        <v>0</v>
      </c>
      <c r="R48" s="242">
        <f t="shared" ref="R48:R52" si="10">SUM(C48:Q48)</f>
        <v>176333.49</v>
      </c>
    </row>
    <row r="49" spans="1:19" ht="14.25" customHeight="1">
      <c r="A49" s="249"/>
      <c r="B49" s="248" t="s">
        <v>398</v>
      </c>
      <c r="C49" s="242">
        <v>1140</v>
      </c>
      <c r="D49" s="242">
        <v>0</v>
      </c>
      <c r="E49" s="242">
        <v>0</v>
      </c>
      <c r="F49" s="242">
        <v>0</v>
      </c>
      <c r="G49" s="242">
        <v>0</v>
      </c>
      <c r="H49" s="242">
        <v>0</v>
      </c>
      <c r="I49" s="242">
        <v>0</v>
      </c>
      <c r="J49" s="242">
        <v>0</v>
      </c>
      <c r="K49" s="242">
        <v>0</v>
      </c>
      <c r="L49" s="242">
        <v>0</v>
      </c>
      <c r="M49" s="242">
        <v>0</v>
      </c>
      <c r="N49" s="242">
        <v>0</v>
      </c>
      <c r="O49" s="242">
        <v>0</v>
      </c>
      <c r="P49" s="242">
        <v>0</v>
      </c>
      <c r="Q49" s="242">
        <v>0</v>
      </c>
      <c r="R49" s="242">
        <f t="shared" si="10"/>
        <v>1140</v>
      </c>
    </row>
    <row r="50" spans="1:19" ht="14.25" customHeight="1">
      <c r="A50" s="249"/>
      <c r="B50" s="248" t="s">
        <v>400</v>
      </c>
      <c r="C50" s="242">
        <v>1692.51</v>
      </c>
      <c r="D50" s="242">
        <v>0</v>
      </c>
      <c r="E50" s="242">
        <v>0</v>
      </c>
      <c r="F50" s="242">
        <v>0</v>
      </c>
      <c r="G50" s="242">
        <v>0</v>
      </c>
      <c r="H50" s="242">
        <v>0</v>
      </c>
      <c r="I50" s="242">
        <v>0</v>
      </c>
      <c r="J50" s="242">
        <v>0</v>
      </c>
      <c r="K50" s="242">
        <v>0</v>
      </c>
      <c r="L50" s="242">
        <v>0</v>
      </c>
      <c r="M50" s="242">
        <v>0</v>
      </c>
      <c r="N50" s="242">
        <v>0</v>
      </c>
      <c r="O50" s="242">
        <v>0</v>
      </c>
      <c r="P50" s="242">
        <v>0</v>
      </c>
      <c r="Q50" s="242">
        <v>0</v>
      </c>
      <c r="R50" s="242">
        <f t="shared" si="10"/>
        <v>1692.51</v>
      </c>
    </row>
    <row r="51" spans="1:19" ht="14.25" customHeight="1">
      <c r="A51" s="249"/>
      <c r="B51" s="248" t="s">
        <v>402</v>
      </c>
      <c r="C51" s="242">
        <v>18810</v>
      </c>
      <c r="D51" s="242">
        <v>0</v>
      </c>
      <c r="E51" s="242">
        <v>0</v>
      </c>
      <c r="F51" s="242">
        <v>0</v>
      </c>
      <c r="G51" s="242">
        <v>0</v>
      </c>
      <c r="H51" s="242">
        <v>0</v>
      </c>
      <c r="I51" s="242">
        <v>0</v>
      </c>
      <c r="J51" s="242">
        <v>0</v>
      </c>
      <c r="K51" s="242">
        <v>0</v>
      </c>
      <c r="L51" s="242">
        <v>0</v>
      </c>
      <c r="M51" s="242">
        <v>0</v>
      </c>
      <c r="N51" s="242">
        <v>0</v>
      </c>
      <c r="O51" s="242">
        <v>0</v>
      </c>
      <c r="P51" s="242">
        <v>0</v>
      </c>
      <c r="Q51" s="242">
        <v>0</v>
      </c>
      <c r="R51" s="242">
        <f t="shared" si="10"/>
        <v>18810</v>
      </c>
    </row>
    <row r="52" spans="1:19" ht="14.25" customHeight="1">
      <c r="A52" s="249"/>
      <c r="B52" s="248" t="s">
        <v>404</v>
      </c>
      <c r="C52" s="242">
        <v>45926.92</v>
      </c>
      <c r="D52" s="242">
        <v>0</v>
      </c>
      <c r="E52" s="242">
        <v>0</v>
      </c>
      <c r="F52" s="242">
        <v>0</v>
      </c>
      <c r="G52" s="242">
        <v>0</v>
      </c>
      <c r="H52" s="242">
        <v>0</v>
      </c>
      <c r="I52" s="242">
        <v>0</v>
      </c>
      <c r="J52" s="242">
        <v>0</v>
      </c>
      <c r="K52" s="242">
        <v>0</v>
      </c>
      <c r="L52" s="242">
        <v>0</v>
      </c>
      <c r="M52" s="242">
        <v>0</v>
      </c>
      <c r="N52" s="242">
        <v>0</v>
      </c>
      <c r="O52" s="242">
        <v>0</v>
      </c>
      <c r="P52" s="242">
        <v>0</v>
      </c>
      <c r="Q52" s="242">
        <v>0</v>
      </c>
      <c r="R52" s="242">
        <f t="shared" si="10"/>
        <v>45926.92</v>
      </c>
    </row>
    <row r="53" spans="1:19" ht="14.25" customHeight="1">
      <c r="A53" s="250"/>
      <c r="B53" s="243"/>
      <c r="C53" s="244">
        <f>SUM(C48:C52)</f>
        <v>243902.91999999998</v>
      </c>
      <c r="D53" s="244">
        <f t="shared" ref="D53:Q53" si="11">SUM(D48:D52)</f>
        <v>0</v>
      </c>
      <c r="E53" s="244">
        <f t="shared" si="11"/>
        <v>0</v>
      </c>
      <c r="F53" s="244">
        <f t="shared" si="11"/>
        <v>0</v>
      </c>
      <c r="G53" s="244">
        <f t="shared" si="11"/>
        <v>0</v>
      </c>
      <c r="H53" s="244">
        <f t="shared" si="11"/>
        <v>0</v>
      </c>
      <c r="I53" s="244">
        <f t="shared" si="11"/>
        <v>0</v>
      </c>
      <c r="J53" s="244">
        <f t="shared" si="11"/>
        <v>0</v>
      </c>
      <c r="K53" s="244">
        <f t="shared" si="11"/>
        <v>0</v>
      </c>
      <c r="L53" s="244">
        <f t="shared" si="11"/>
        <v>0</v>
      </c>
      <c r="M53" s="244">
        <f t="shared" si="11"/>
        <v>0</v>
      </c>
      <c r="N53" s="244">
        <f t="shared" si="11"/>
        <v>0</v>
      </c>
      <c r="O53" s="244">
        <f t="shared" si="11"/>
        <v>0</v>
      </c>
      <c r="P53" s="244">
        <f t="shared" si="11"/>
        <v>0</v>
      </c>
      <c r="Q53" s="244">
        <f t="shared" si="11"/>
        <v>0</v>
      </c>
      <c r="R53" s="244">
        <f>SUM(R48:R52)</f>
        <v>243902.91999999998</v>
      </c>
      <c r="S53" s="254">
        <f>SUM(C53:Q53)</f>
        <v>243902.91999999998</v>
      </c>
    </row>
    <row r="54" spans="1:19" ht="14.25" customHeight="1">
      <c r="A54" s="241" t="s">
        <v>123</v>
      </c>
      <c r="B54" s="248" t="s">
        <v>444</v>
      </c>
      <c r="C54" s="242">
        <v>896000</v>
      </c>
      <c r="D54" s="242">
        <v>0</v>
      </c>
      <c r="E54" s="242">
        <v>0</v>
      </c>
      <c r="F54" s="242">
        <v>0</v>
      </c>
      <c r="G54" s="242">
        <v>0</v>
      </c>
      <c r="H54" s="242">
        <v>0</v>
      </c>
      <c r="I54" s="242">
        <v>0</v>
      </c>
      <c r="J54" s="242">
        <v>0</v>
      </c>
      <c r="K54" s="242">
        <v>0</v>
      </c>
      <c r="L54" s="242">
        <v>0</v>
      </c>
      <c r="M54" s="242">
        <v>0</v>
      </c>
      <c r="N54" s="242">
        <v>0</v>
      </c>
      <c r="O54" s="242">
        <v>0</v>
      </c>
      <c r="P54" s="242">
        <v>0</v>
      </c>
      <c r="Q54" s="242">
        <v>0</v>
      </c>
      <c r="R54" s="242">
        <f t="shared" ref="R54:R59" si="12">SUM(C54:Q54)</f>
        <v>896000</v>
      </c>
    </row>
    <row r="55" spans="1:19" ht="14.25" customHeight="1">
      <c r="A55" s="249"/>
      <c r="B55" s="248" t="s">
        <v>445</v>
      </c>
      <c r="C55" s="242">
        <v>35000</v>
      </c>
      <c r="D55" s="242">
        <v>0</v>
      </c>
      <c r="E55" s="242">
        <v>0</v>
      </c>
      <c r="F55" s="242">
        <v>0</v>
      </c>
      <c r="G55" s="242">
        <v>0</v>
      </c>
      <c r="H55" s="242">
        <v>0</v>
      </c>
      <c r="I55" s="242">
        <v>0</v>
      </c>
      <c r="J55" s="242">
        <v>0</v>
      </c>
      <c r="K55" s="242">
        <v>0</v>
      </c>
      <c r="L55" s="242">
        <v>0</v>
      </c>
      <c r="M55" s="242">
        <v>0</v>
      </c>
      <c r="N55" s="242">
        <v>0</v>
      </c>
      <c r="O55" s="242">
        <v>0</v>
      </c>
      <c r="P55" s="242">
        <v>0</v>
      </c>
      <c r="Q55" s="242">
        <v>0</v>
      </c>
      <c r="R55" s="242">
        <f t="shared" si="12"/>
        <v>35000</v>
      </c>
    </row>
    <row r="56" spans="1:19" ht="14.25" customHeight="1">
      <c r="A56" s="249"/>
      <c r="B56" s="248" t="s">
        <v>446</v>
      </c>
      <c r="C56" s="242">
        <v>25000</v>
      </c>
      <c r="D56" s="242">
        <v>0</v>
      </c>
      <c r="E56" s="242">
        <v>0</v>
      </c>
      <c r="F56" s="242">
        <v>0</v>
      </c>
      <c r="G56" s="242">
        <v>0</v>
      </c>
      <c r="H56" s="242">
        <v>0</v>
      </c>
      <c r="I56" s="242">
        <v>0</v>
      </c>
      <c r="J56" s="242">
        <v>0</v>
      </c>
      <c r="K56" s="242">
        <v>0</v>
      </c>
      <c r="L56" s="242">
        <v>0</v>
      </c>
      <c r="M56" s="242">
        <v>0</v>
      </c>
      <c r="N56" s="242">
        <v>0</v>
      </c>
      <c r="O56" s="242">
        <v>0</v>
      </c>
      <c r="P56" s="242">
        <v>0</v>
      </c>
      <c r="Q56" s="242">
        <v>0</v>
      </c>
      <c r="R56" s="242">
        <f t="shared" si="12"/>
        <v>25000</v>
      </c>
    </row>
    <row r="57" spans="1:19" ht="14.25" customHeight="1">
      <c r="A57" s="249"/>
      <c r="B57" s="248" t="s">
        <v>447</v>
      </c>
      <c r="C57" s="242">
        <v>4000</v>
      </c>
      <c r="D57" s="242">
        <v>0</v>
      </c>
      <c r="E57" s="242">
        <v>0</v>
      </c>
      <c r="F57" s="242">
        <v>0</v>
      </c>
      <c r="G57" s="242">
        <v>0</v>
      </c>
      <c r="H57" s="242">
        <v>0</v>
      </c>
      <c r="I57" s="242">
        <v>0</v>
      </c>
      <c r="J57" s="242">
        <v>0</v>
      </c>
      <c r="K57" s="242">
        <v>0</v>
      </c>
      <c r="L57" s="242">
        <v>0</v>
      </c>
      <c r="M57" s="242">
        <v>0</v>
      </c>
      <c r="N57" s="242">
        <v>0</v>
      </c>
      <c r="O57" s="242">
        <v>0</v>
      </c>
      <c r="P57" s="242">
        <v>0</v>
      </c>
      <c r="Q57" s="242">
        <v>0</v>
      </c>
      <c r="R57" s="242">
        <f t="shared" si="12"/>
        <v>4000</v>
      </c>
    </row>
    <row r="58" spans="1:19" ht="14.25" customHeight="1">
      <c r="A58" s="249"/>
      <c r="B58" s="248" t="s">
        <v>448</v>
      </c>
      <c r="C58" s="242">
        <v>0</v>
      </c>
      <c r="D58" s="242">
        <v>0</v>
      </c>
      <c r="E58" s="242">
        <v>0</v>
      </c>
      <c r="F58" s="242">
        <v>0</v>
      </c>
      <c r="G58" s="242">
        <v>0</v>
      </c>
      <c r="H58" s="242">
        <v>0</v>
      </c>
      <c r="I58" s="242">
        <v>0</v>
      </c>
      <c r="J58" s="242">
        <v>15000</v>
      </c>
      <c r="K58" s="242">
        <v>0</v>
      </c>
      <c r="L58" s="242">
        <v>0</v>
      </c>
      <c r="M58" s="242">
        <v>0</v>
      </c>
      <c r="N58" s="242">
        <v>0</v>
      </c>
      <c r="O58" s="242">
        <v>0</v>
      </c>
      <c r="P58" s="242">
        <v>0</v>
      </c>
      <c r="Q58" s="242">
        <v>0</v>
      </c>
      <c r="R58" s="242">
        <f t="shared" si="12"/>
        <v>15000</v>
      </c>
    </row>
    <row r="59" spans="1:19" ht="13.5" customHeight="1">
      <c r="A59" s="249"/>
      <c r="B59" s="248" t="s">
        <v>408</v>
      </c>
      <c r="C59" s="242">
        <v>0</v>
      </c>
      <c r="D59" s="242">
        <v>0</v>
      </c>
      <c r="E59" s="242">
        <v>0</v>
      </c>
      <c r="F59" s="242">
        <v>0</v>
      </c>
      <c r="G59" s="242">
        <v>0</v>
      </c>
      <c r="H59" s="242">
        <v>0</v>
      </c>
      <c r="I59" s="242">
        <v>0</v>
      </c>
      <c r="J59" s="242">
        <v>25393.9</v>
      </c>
      <c r="K59" s="242">
        <v>0</v>
      </c>
      <c r="L59" s="242">
        <v>0</v>
      </c>
      <c r="M59" s="242">
        <v>0</v>
      </c>
      <c r="N59" s="242">
        <v>0</v>
      </c>
      <c r="O59" s="242">
        <v>0</v>
      </c>
      <c r="P59" s="242">
        <v>0</v>
      </c>
      <c r="Q59" s="242">
        <v>0</v>
      </c>
      <c r="R59" s="242">
        <f t="shared" si="12"/>
        <v>25393.9</v>
      </c>
    </row>
    <row r="60" spans="1:19" ht="14.25" customHeight="1">
      <c r="A60" s="250"/>
      <c r="B60" s="243"/>
      <c r="C60" s="244">
        <f>SUM(C54:C59)</f>
        <v>960000</v>
      </c>
      <c r="D60" s="244">
        <f t="shared" ref="D60:Q60" si="13">SUM(D54:D59)</f>
        <v>0</v>
      </c>
      <c r="E60" s="244">
        <f t="shared" si="13"/>
        <v>0</v>
      </c>
      <c r="F60" s="244">
        <f t="shared" si="13"/>
        <v>0</v>
      </c>
      <c r="G60" s="244">
        <f t="shared" si="13"/>
        <v>0</v>
      </c>
      <c r="H60" s="244">
        <f t="shared" si="13"/>
        <v>0</v>
      </c>
      <c r="I60" s="244">
        <f t="shared" si="13"/>
        <v>0</v>
      </c>
      <c r="J60" s="244">
        <f t="shared" si="13"/>
        <v>40393.9</v>
      </c>
      <c r="K60" s="244">
        <f t="shared" si="13"/>
        <v>0</v>
      </c>
      <c r="L60" s="244">
        <f t="shared" si="13"/>
        <v>0</v>
      </c>
      <c r="M60" s="244">
        <f t="shared" si="13"/>
        <v>0</v>
      </c>
      <c r="N60" s="244">
        <f t="shared" si="13"/>
        <v>0</v>
      </c>
      <c r="O60" s="244">
        <f t="shared" si="13"/>
        <v>0</v>
      </c>
      <c r="P60" s="244">
        <f t="shared" si="13"/>
        <v>0</v>
      </c>
      <c r="Q60" s="244">
        <f t="shared" si="13"/>
        <v>0</v>
      </c>
      <c r="R60" s="244">
        <f>SUM(R54:R59)</f>
        <v>1000393.9</v>
      </c>
      <c r="S60" s="254">
        <f>SUM(C60:Q60)</f>
        <v>1000393.9</v>
      </c>
    </row>
    <row r="61" spans="1:19" ht="14.25" customHeight="1">
      <c r="A61" s="241" t="s">
        <v>131</v>
      </c>
      <c r="B61" s="248" t="s">
        <v>131</v>
      </c>
      <c r="C61" s="242">
        <v>25000</v>
      </c>
      <c r="D61" s="242">
        <v>0</v>
      </c>
      <c r="E61" s="242">
        <v>0</v>
      </c>
      <c r="F61" s="242">
        <v>0</v>
      </c>
      <c r="G61" s="242">
        <v>0</v>
      </c>
      <c r="H61" s="242">
        <v>0</v>
      </c>
      <c r="I61" s="242">
        <v>0</v>
      </c>
      <c r="J61" s="242">
        <v>0</v>
      </c>
      <c r="K61" s="242">
        <v>0</v>
      </c>
      <c r="L61" s="242">
        <v>0</v>
      </c>
      <c r="M61" s="242">
        <v>0</v>
      </c>
      <c r="N61" s="242">
        <v>0</v>
      </c>
      <c r="O61" s="242">
        <v>0</v>
      </c>
      <c r="P61" s="242">
        <v>0</v>
      </c>
      <c r="Q61" s="242">
        <v>0</v>
      </c>
      <c r="R61" s="242">
        <f>SUM(C61:Q61)</f>
        <v>25000</v>
      </c>
    </row>
    <row r="62" spans="1:19" ht="14.25" customHeight="1">
      <c r="A62" s="250"/>
      <c r="B62" s="243"/>
      <c r="C62" s="244">
        <f>SUM(C61)</f>
        <v>25000</v>
      </c>
      <c r="D62" s="244">
        <f t="shared" ref="D62:Q62" si="14">SUM(D61)</f>
        <v>0</v>
      </c>
      <c r="E62" s="244">
        <f t="shared" si="14"/>
        <v>0</v>
      </c>
      <c r="F62" s="244">
        <f t="shared" si="14"/>
        <v>0</v>
      </c>
      <c r="G62" s="244">
        <f t="shared" si="14"/>
        <v>0</v>
      </c>
      <c r="H62" s="244">
        <f t="shared" si="14"/>
        <v>0</v>
      </c>
      <c r="I62" s="244">
        <f t="shared" si="14"/>
        <v>0</v>
      </c>
      <c r="J62" s="244">
        <f t="shared" si="14"/>
        <v>0</v>
      </c>
      <c r="K62" s="244">
        <f t="shared" si="14"/>
        <v>0</v>
      </c>
      <c r="L62" s="244">
        <f t="shared" si="14"/>
        <v>0</v>
      </c>
      <c r="M62" s="244">
        <f t="shared" si="14"/>
        <v>0</v>
      </c>
      <c r="N62" s="244">
        <f t="shared" si="14"/>
        <v>0</v>
      </c>
      <c r="O62" s="244">
        <f t="shared" si="14"/>
        <v>0</v>
      </c>
      <c r="P62" s="244">
        <f t="shared" si="14"/>
        <v>0</v>
      </c>
      <c r="Q62" s="244">
        <f t="shared" si="14"/>
        <v>0</v>
      </c>
      <c r="R62" s="244">
        <f>SUM(R61)</f>
        <v>25000</v>
      </c>
      <c r="S62" s="254">
        <f>SUM(C62:Q62)</f>
        <v>25000</v>
      </c>
    </row>
    <row r="63" spans="1:19" ht="14.25" customHeight="1">
      <c r="A63" s="241" t="s">
        <v>135</v>
      </c>
      <c r="B63" s="248" t="s">
        <v>412</v>
      </c>
      <c r="C63" s="242">
        <v>0</v>
      </c>
      <c r="D63" s="242">
        <v>0</v>
      </c>
      <c r="E63" s="242">
        <v>0</v>
      </c>
      <c r="F63" s="242">
        <v>0</v>
      </c>
      <c r="G63" s="242">
        <v>830000</v>
      </c>
      <c r="H63" s="242">
        <v>0</v>
      </c>
      <c r="I63" s="242">
        <v>0</v>
      </c>
      <c r="J63" s="242">
        <v>0</v>
      </c>
      <c r="K63" s="242">
        <v>0</v>
      </c>
      <c r="L63" s="242">
        <v>0</v>
      </c>
      <c r="M63" s="242">
        <v>21000</v>
      </c>
      <c r="N63" s="242">
        <v>220000</v>
      </c>
      <c r="O63" s="242">
        <v>60000</v>
      </c>
      <c r="P63" s="242">
        <v>0</v>
      </c>
      <c r="Q63" s="242">
        <v>0</v>
      </c>
      <c r="R63" s="242">
        <f>SUM(C63:Q63)</f>
        <v>1131000</v>
      </c>
    </row>
    <row r="64" spans="1:19" ht="14.25" customHeight="1">
      <c r="A64" s="250"/>
      <c r="B64" s="243"/>
      <c r="C64" s="244">
        <f>SUM(C63)</f>
        <v>0</v>
      </c>
      <c r="D64" s="244">
        <f t="shared" ref="D64:Q64" si="15">SUM(D63)</f>
        <v>0</v>
      </c>
      <c r="E64" s="244">
        <f t="shared" si="15"/>
        <v>0</v>
      </c>
      <c r="F64" s="244">
        <f t="shared" si="15"/>
        <v>0</v>
      </c>
      <c r="G64" s="244">
        <f t="shared" si="15"/>
        <v>830000</v>
      </c>
      <c r="H64" s="244">
        <f t="shared" si="15"/>
        <v>0</v>
      </c>
      <c r="I64" s="244">
        <f t="shared" si="15"/>
        <v>0</v>
      </c>
      <c r="J64" s="244">
        <f t="shared" si="15"/>
        <v>0</v>
      </c>
      <c r="K64" s="244">
        <f t="shared" si="15"/>
        <v>0</v>
      </c>
      <c r="L64" s="244">
        <f t="shared" si="15"/>
        <v>0</v>
      </c>
      <c r="M64" s="244">
        <f t="shared" si="15"/>
        <v>21000</v>
      </c>
      <c r="N64" s="244">
        <f t="shared" si="15"/>
        <v>220000</v>
      </c>
      <c r="O64" s="244">
        <f t="shared" si="15"/>
        <v>60000</v>
      </c>
      <c r="P64" s="244">
        <f t="shared" si="15"/>
        <v>0</v>
      </c>
      <c r="Q64" s="244">
        <f t="shared" si="15"/>
        <v>0</v>
      </c>
      <c r="R64" s="244">
        <f>SUM(R63)</f>
        <v>1131000</v>
      </c>
      <c r="S64" s="254">
        <f>SUM(C64:Q64)</f>
        <v>1131000</v>
      </c>
    </row>
    <row r="65" spans="1:19" ht="14.25" customHeight="1">
      <c r="A65" s="241" t="s">
        <v>128</v>
      </c>
      <c r="B65" s="248" t="s">
        <v>233</v>
      </c>
      <c r="C65" s="242">
        <v>0</v>
      </c>
      <c r="D65" s="242">
        <v>0</v>
      </c>
      <c r="E65" s="242">
        <v>0</v>
      </c>
      <c r="F65" s="242">
        <v>0</v>
      </c>
      <c r="G65" s="242">
        <v>0</v>
      </c>
      <c r="H65" s="242">
        <v>0</v>
      </c>
      <c r="I65" s="242">
        <v>0</v>
      </c>
      <c r="J65" s="242">
        <v>0</v>
      </c>
      <c r="K65" s="242">
        <v>2626000</v>
      </c>
      <c r="L65" s="242">
        <v>0</v>
      </c>
      <c r="M65" s="242">
        <v>0</v>
      </c>
      <c r="N65" s="242">
        <v>0</v>
      </c>
      <c r="O65" s="242">
        <v>0</v>
      </c>
      <c r="P65" s="242">
        <v>0</v>
      </c>
      <c r="Q65" s="242">
        <v>0</v>
      </c>
      <c r="R65" s="242">
        <f>SUM(C65:Q65)</f>
        <v>2626000</v>
      </c>
    </row>
    <row r="66" spans="1:19" ht="14.25" customHeight="1">
      <c r="A66" s="250"/>
      <c r="B66" s="243"/>
      <c r="C66" s="244">
        <f>SUM(C65)</f>
        <v>0</v>
      </c>
      <c r="D66" s="244">
        <f t="shared" ref="D66:Q66" si="16">SUM(D65)</f>
        <v>0</v>
      </c>
      <c r="E66" s="244">
        <f t="shared" si="16"/>
        <v>0</v>
      </c>
      <c r="F66" s="244">
        <f t="shared" si="16"/>
        <v>0</v>
      </c>
      <c r="G66" s="244">
        <f t="shared" si="16"/>
        <v>0</v>
      </c>
      <c r="H66" s="244">
        <f t="shared" si="16"/>
        <v>0</v>
      </c>
      <c r="I66" s="244">
        <f t="shared" si="16"/>
        <v>0</v>
      </c>
      <c r="J66" s="244">
        <f t="shared" si="16"/>
        <v>0</v>
      </c>
      <c r="K66" s="244">
        <f t="shared" si="16"/>
        <v>2626000</v>
      </c>
      <c r="L66" s="244">
        <f t="shared" si="16"/>
        <v>0</v>
      </c>
      <c r="M66" s="244">
        <f t="shared" si="16"/>
        <v>0</v>
      </c>
      <c r="N66" s="244">
        <f t="shared" si="16"/>
        <v>0</v>
      </c>
      <c r="O66" s="244">
        <f t="shared" si="16"/>
        <v>0</v>
      </c>
      <c r="P66" s="244">
        <f t="shared" si="16"/>
        <v>0</v>
      </c>
      <c r="Q66" s="244">
        <f t="shared" si="16"/>
        <v>0</v>
      </c>
      <c r="R66" s="244">
        <f>SUM(R65)</f>
        <v>2626000</v>
      </c>
      <c r="S66" s="254">
        <f>SUM(C66:Q66)</f>
        <v>2626000</v>
      </c>
    </row>
    <row r="67" spans="1:19" ht="14.25" customHeight="1">
      <c r="A67" s="241" t="s">
        <v>88</v>
      </c>
      <c r="B67" s="248" t="s">
        <v>339</v>
      </c>
      <c r="C67" s="242">
        <v>0</v>
      </c>
      <c r="D67" s="242">
        <v>0</v>
      </c>
      <c r="E67" s="242">
        <v>0</v>
      </c>
      <c r="F67" s="242">
        <v>0</v>
      </c>
      <c r="G67" s="242">
        <v>0</v>
      </c>
      <c r="H67" s="242">
        <v>0</v>
      </c>
      <c r="I67" s="242">
        <v>0</v>
      </c>
      <c r="J67" s="242">
        <v>0</v>
      </c>
      <c r="K67" s="242">
        <v>0</v>
      </c>
      <c r="L67" s="242">
        <v>0</v>
      </c>
      <c r="M67" s="242">
        <v>0</v>
      </c>
      <c r="N67" s="242">
        <v>0</v>
      </c>
      <c r="O67" s="242">
        <v>0</v>
      </c>
      <c r="P67" s="242">
        <v>0</v>
      </c>
      <c r="Q67" s="242">
        <v>35476</v>
      </c>
      <c r="R67" s="242">
        <f t="shared" ref="R67:R72" si="17">SUM(C67:Q67)</f>
        <v>35476</v>
      </c>
    </row>
    <row r="68" spans="1:19" ht="14.25" customHeight="1">
      <c r="A68" s="249"/>
      <c r="B68" s="248" t="s">
        <v>342</v>
      </c>
      <c r="C68" s="242">
        <v>0</v>
      </c>
      <c r="D68" s="242">
        <v>0</v>
      </c>
      <c r="E68" s="242">
        <v>0</v>
      </c>
      <c r="F68" s="242">
        <v>0</v>
      </c>
      <c r="G68" s="242">
        <v>0</v>
      </c>
      <c r="H68" s="242">
        <v>0</v>
      </c>
      <c r="I68" s="242">
        <v>0</v>
      </c>
      <c r="J68" s="242">
        <v>0</v>
      </c>
      <c r="K68" s="242">
        <v>0</v>
      </c>
      <c r="L68" s="242">
        <v>0</v>
      </c>
      <c r="M68" s="242">
        <v>0</v>
      </c>
      <c r="N68" s="242">
        <v>0</v>
      </c>
      <c r="O68" s="242">
        <v>0</v>
      </c>
      <c r="P68" s="242">
        <v>0</v>
      </c>
      <c r="Q68" s="242">
        <v>7175800</v>
      </c>
      <c r="R68" s="242">
        <f t="shared" si="17"/>
        <v>7175800</v>
      </c>
    </row>
    <row r="69" spans="1:19" ht="14.25" customHeight="1">
      <c r="A69" s="249"/>
      <c r="B69" s="248" t="s">
        <v>344</v>
      </c>
      <c r="C69" s="242">
        <v>0</v>
      </c>
      <c r="D69" s="242">
        <v>0</v>
      </c>
      <c r="E69" s="242">
        <v>0</v>
      </c>
      <c r="F69" s="242">
        <v>0</v>
      </c>
      <c r="G69" s="242">
        <v>0</v>
      </c>
      <c r="H69" s="242">
        <v>0</v>
      </c>
      <c r="I69" s="242">
        <v>0</v>
      </c>
      <c r="J69" s="242">
        <v>0</v>
      </c>
      <c r="K69" s="242">
        <v>0</v>
      </c>
      <c r="L69" s="242">
        <v>0</v>
      </c>
      <c r="M69" s="242">
        <v>0</v>
      </c>
      <c r="N69" s="242">
        <v>0</v>
      </c>
      <c r="O69" s="242">
        <v>0</v>
      </c>
      <c r="P69" s="242">
        <v>0</v>
      </c>
      <c r="Q69" s="242">
        <v>3498400</v>
      </c>
      <c r="R69" s="242">
        <f t="shared" si="17"/>
        <v>3498400</v>
      </c>
    </row>
    <row r="70" spans="1:19" ht="14.25" customHeight="1">
      <c r="A70" s="249"/>
      <c r="B70" s="248" t="s">
        <v>346</v>
      </c>
      <c r="C70" s="242">
        <v>0</v>
      </c>
      <c r="D70" s="242">
        <v>0</v>
      </c>
      <c r="E70" s="242">
        <v>0</v>
      </c>
      <c r="F70" s="242">
        <v>0</v>
      </c>
      <c r="G70" s="242">
        <v>0</v>
      </c>
      <c r="H70" s="242">
        <v>0</v>
      </c>
      <c r="I70" s="242">
        <v>0</v>
      </c>
      <c r="J70" s="242">
        <v>0</v>
      </c>
      <c r="K70" s="242">
        <v>0</v>
      </c>
      <c r="L70" s="242">
        <v>0</v>
      </c>
      <c r="M70" s="242">
        <v>0</v>
      </c>
      <c r="N70" s="242">
        <v>0</v>
      </c>
      <c r="O70" s="242">
        <v>0</v>
      </c>
      <c r="P70" s="242">
        <v>0</v>
      </c>
      <c r="Q70" s="242">
        <v>12000</v>
      </c>
      <c r="R70" s="242">
        <f t="shared" si="17"/>
        <v>12000</v>
      </c>
    </row>
    <row r="71" spans="1:19">
      <c r="A71" s="249"/>
      <c r="B71" s="248" t="s">
        <v>348</v>
      </c>
      <c r="C71" s="242">
        <v>0</v>
      </c>
      <c r="D71" s="242">
        <v>0</v>
      </c>
      <c r="E71" s="242">
        <v>0</v>
      </c>
      <c r="F71" s="242">
        <v>0</v>
      </c>
      <c r="G71" s="242">
        <v>0</v>
      </c>
      <c r="H71" s="242">
        <v>0</v>
      </c>
      <c r="I71" s="242">
        <v>0</v>
      </c>
      <c r="J71" s="242">
        <v>0</v>
      </c>
      <c r="K71" s="242">
        <v>0</v>
      </c>
      <c r="L71" s="242">
        <v>0</v>
      </c>
      <c r="M71" s="242">
        <v>0</v>
      </c>
      <c r="N71" s="242">
        <v>0</v>
      </c>
      <c r="O71" s="242">
        <v>0</v>
      </c>
      <c r="P71" s="242">
        <v>0</v>
      </c>
      <c r="Q71" s="242">
        <v>38984</v>
      </c>
      <c r="R71" s="242">
        <f t="shared" si="17"/>
        <v>38984</v>
      </c>
    </row>
    <row r="72" spans="1:19" ht="14.25" customHeight="1">
      <c r="A72" s="249"/>
      <c r="B72" s="248" t="s">
        <v>350</v>
      </c>
      <c r="C72" s="242">
        <v>0</v>
      </c>
      <c r="D72" s="242">
        <v>0</v>
      </c>
      <c r="E72" s="242">
        <v>0</v>
      </c>
      <c r="F72" s="242">
        <v>0</v>
      </c>
      <c r="G72" s="242">
        <v>0</v>
      </c>
      <c r="H72" s="242">
        <v>0</v>
      </c>
      <c r="I72" s="242">
        <v>0</v>
      </c>
      <c r="J72" s="242">
        <v>0</v>
      </c>
      <c r="K72" s="242">
        <v>0</v>
      </c>
      <c r="L72" s="242">
        <v>0</v>
      </c>
      <c r="M72" s="242">
        <v>0</v>
      </c>
      <c r="N72" s="242">
        <v>0</v>
      </c>
      <c r="O72" s="242">
        <v>0</v>
      </c>
      <c r="P72" s="242">
        <v>0</v>
      </c>
      <c r="Q72" s="242">
        <v>71842</v>
      </c>
      <c r="R72" s="242">
        <f t="shared" si="17"/>
        <v>71842</v>
      </c>
    </row>
    <row r="73" spans="1:19" ht="14.25" customHeight="1">
      <c r="A73" s="250"/>
      <c r="B73" s="243"/>
      <c r="C73" s="244">
        <f>SUM(C67:C72)</f>
        <v>0</v>
      </c>
      <c r="D73" s="244">
        <f t="shared" ref="D73:Q73" si="18">SUM(D67:D72)</f>
        <v>0</v>
      </c>
      <c r="E73" s="244">
        <f t="shared" si="18"/>
        <v>0</v>
      </c>
      <c r="F73" s="244">
        <f t="shared" si="18"/>
        <v>0</v>
      </c>
      <c r="G73" s="244">
        <f t="shared" si="18"/>
        <v>0</v>
      </c>
      <c r="H73" s="244">
        <f t="shared" si="18"/>
        <v>0</v>
      </c>
      <c r="I73" s="244">
        <f t="shared" si="18"/>
        <v>0</v>
      </c>
      <c r="J73" s="244">
        <f t="shared" si="18"/>
        <v>0</v>
      </c>
      <c r="K73" s="244">
        <f t="shared" si="18"/>
        <v>0</v>
      </c>
      <c r="L73" s="244">
        <f t="shared" si="18"/>
        <v>0</v>
      </c>
      <c r="M73" s="244">
        <f t="shared" si="18"/>
        <v>0</v>
      </c>
      <c r="N73" s="244">
        <f t="shared" si="18"/>
        <v>0</v>
      </c>
      <c r="O73" s="244">
        <f t="shared" si="18"/>
        <v>0</v>
      </c>
      <c r="P73" s="244">
        <f t="shared" si="18"/>
        <v>0</v>
      </c>
      <c r="Q73" s="244">
        <f t="shared" si="18"/>
        <v>10832502</v>
      </c>
      <c r="R73" s="244">
        <f>SUM(R67:R72)</f>
        <v>10832502</v>
      </c>
      <c r="S73" s="254">
        <f>SUM(C73:Q73)</f>
        <v>10832502</v>
      </c>
    </row>
    <row r="74" spans="1:19" ht="14.25" customHeight="1">
      <c r="A74" s="246"/>
      <c r="B74" s="247"/>
      <c r="C74" s="245">
        <f>SUM(C73,C66,C64,C62,C60,C53,C47,C35,C30,C25,C19)</f>
        <v>5570534.4199999999</v>
      </c>
      <c r="D74" s="245">
        <f t="shared" ref="D74:Q74" si="19">SUM(D73,D66,D64,D62,D60,D53,D47,D35,D30,D25,D19)</f>
        <v>1743991.95</v>
      </c>
      <c r="E74" s="245">
        <f t="shared" si="19"/>
        <v>40000</v>
      </c>
      <c r="F74" s="245">
        <f t="shared" si="19"/>
        <v>188760</v>
      </c>
      <c r="G74" s="245">
        <f t="shared" si="19"/>
        <v>1959436</v>
      </c>
      <c r="H74" s="245">
        <f t="shared" si="19"/>
        <v>70000</v>
      </c>
      <c r="I74" s="245">
        <f t="shared" si="19"/>
        <v>15000</v>
      </c>
      <c r="J74" s="245">
        <f>SUM(J73,J66,J64,J62,J60,J53,J47,J35,J30,J25,J19)</f>
        <v>2112406.2999999998</v>
      </c>
      <c r="K74" s="245">
        <f t="shared" si="19"/>
        <v>2626000</v>
      </c>
      <c r="L74" s="245">
        <f t="shared" si="19"/>
        <v>211098</v>
      </c>
      <c r="M74" s="245">
        <f t="shared" si="19"/>
        <v>21000</v>
      </c>
      <c r="N74" s="245">
        <f t="shared" si="19"/>
        <v>627370</v>
      </c>
      <c r="O74" s="245">
        <f t="shared" si="19"/>
        <v>360100</v>
      </c>
      <c r="P74" s="245">
        <f t="shared" si="19"/>
        <v>10000</v>
      </c>
      <c r="Q74" s="245">
        <f t="shared" si="19"/>
        <v>10832502</v>
      </c>
      <c r="R74" s="245">
        <f>SUM(R19,R25,R30,R35,R47,R53,R60,R62,R64,R66,R73)</f>
        <v>26388198.670000002</v>
      </c>
      <c r="S74" s="254">
        <f>SUM(C74:Q74)</f>
        <v>26388198.670000002</v>
      </c>
    </row>
    <row r="75" spans="1:19" ht="0" hidden="1" customHeight="1">
      <c r="R75" s="254">
        <f>SUM(R24:R27)</f>
        <v>3776356</v>
      </c>
    </row>
    <row r="77" spans="1:19">
      <c r="S77" s="254">
        <f>SUM(S19:S73)</f>
        <v>26388198.670000002</v>
      </c>
    </row>
  </sheetData>
  <mergeCells count="46">
    <mergeCell ref="A2:R2"/>
    <mergeCell ref="A3:R3"/>
    <mergeCell ref="A4:R4"/>
    <mergeCell ref="A74:B74"/>
    <mergeCell ref="A67:A73"/>
    <mergeCell ref="A65:A66"/>
    <mergeCell ref="A63:A64"/>
    <mergeCell ref="A61:A62"/>
    <mergeCell ref="A54:A60"/>
    <mergeCell ref="A48:A53"/>
    <mergeCell ref="A36:A47"/>
    <mergeCell ref="A31:A35"/>
    <mergeCell ref="A26:A30"/>
    <mergeCell ref="A20:A25"/>
    <mergeCell ref="A14:A19"/>
    <mergeCell ref="A11:A12"/>
    <mergeCell ref="I9:I11"/>
    <mergeCell ref="J9:J11"/>
    <mergeCell ref="K9:K11"/>
    <mergeCell ref="L9:L11"/>
    <mergeCell ref="C9:C11"/>
    <mergeCell ref="D9:D11"/>
    <mergeCell ref="E9:E11"/>
    <mergeCell ref="F9:F11"/>
    <mergeCell ref="G9:G11"/>
    <mergeCell ref="H9:H11"/>
    <mergeCell ref="O9:O11"/>
    <mergeCell ref="P9:P11"/>
    <mergeCell ref="M9:M11"/>
    <mergeCell ref="N9:N11"/>
    <mergeCell ref="J6:K6"/>
    <mergeCell ref="M6:O6"/>
    <mergeCell ref="R6:R12"/>
    <mergeCell ref="C7:D8"/>
    <mergeCell ref="E7:E8"/>
    <mergeCell ref="F7:G8"/>
    <mergeCell ref="H7:H8"/>
    <mergeCell ref="I7:I8"/>
    <mergeCell ref="J7:K8"/>
    <mergeCell ref="L7:L8"/>
    <mergeCell ref="M7:O8"/>
    <mergeCell ref="P7:P8"/>
    <mergeCell ref="Q7:Q8"/>
    <mergeCell ref="Q9:Q11"/>
    <mergeCell ref="C6:D6"/>
    <mergeCell ref="F6:G6"/>
  </mergeCells>
  <pageMargins left="7.874015748031496E-2" right="7.874015748031496E-2" top="7.874015748031496E-2" bottom="7.874015748031496E-2" header="7.874015748031496E-2" footer="7.874015748031496E-2"/>
  <pageSetup paperSize="5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4</vt:i4>
      </vt:variant>
    </vt:vector>
  </HeadingPairs>
  <TitlesOfParts>
    <vt:vector size="11" baseType="lpstr">
      <vt:lpstr>งบรับ-จ่าย</vt:lpstr>
      <vt:lpstr>งบทดลอง</vt:lpstr>
      <vt:lpstr>หมายเหตุ 1</vt:lpstr>
      <vt:lpstr>กระดาษทำการเงินสะสม</vt:lpstr>
      <vt:lpstr>กระดาษทำการจ่ายจากรายรับ</vt:lpstr>
      <vt:lpstr>กระดาษทำการ งปม.คงเหลือ</vt:lpstr>
      <vt:lpstr>Sheet1</vt:lpstr>
      <vt:lpstr>'กระดาษทำการ งปม.คงเหลือ'!Print_Titles</vt:lpstr>
      <vt:lpstr>กระดาษทำการเงินสะสม!Print_Titles</vt:lpstr>
      <vt:lpstr>กระดาษทำการจ่ายจากรายรับ!Print_Titles</vt:lpstr>
      <vt:lpstr>งบทดลอง!Print_Titles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SCC</cp:lastModifiedBy>
  <cp:lastPrinted>2017-04-26T07:59:21Z</cp:lastPrinted>
  <dcterms:modified xsi:type="dcterms:W3CDTF">2017-04-26T08:00:25Z</dcterms:modified>
</cp:coreProperties>
</file>