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 firstSheet="2" activeTab="3"/>
  </bookViews>
  <sheets>
    <sheet name="งบทดลอง" sheetId="10" r:id="rId1"/>
    <sheet name="หมายเหตุ 1" sheetId="2" r:id="rId2"/>
    <sheet name="งบรับ-จ่าย" sheetId="11" r:id="rId3"/>
    <sheet name="หมายเหตุรายจ่ายค้างจ่าย" sheetId="9" r:id="rId4"/>
    <sheet name="กระดาษทำการกระทบยอดจ่ายจากรายรั" sheetId="12" r:id="rId5"/>
    <sheet name="กระดาษทำการ งปม.คงเหลือ" sheetId="13" r:id="rId6"/>
    <sheet name="กระดาษทำการโอน งปม." sheetId="15" r:id="rId7"/>
    <sheet name="กระดาษทำการจ่ายจากเงินสะสม" sheetId="17" r:id="rId8"/>
    <sheet name="กระทบยอด ศศก." sheetId="16" r:id="rId9"/>
  </sheets>
  <definedNames>
    <definedName name="_xlnm.Print_Titles" localSheetId="5">'กระดาษทำการ งปม.คงเหลือ'!$6:$11</definedName>
    <definedName name="_xlnm.Print_Titles" localSheetId="4">กระดาษทำการกระทบยอดจ่ายจากรายรั!$6:$13</definedName>
    <definedName name="_xlnm.Print_Titles" localSheetId="7">กระดาษทำการจ่ายจากเงินสะสม!$1:$2</definedName>
    <definedName name="_xlnm.Print_Titles" localSheetId="6">'กระดาษทำการโอน งปม.'!$1:$1</definedName>
    <definedName name="_xlnm.Print_Titles" localSheetId="0">งบทดลอง!$7:$7</definedName>
    <definedName name="_xlnm.Print_Titles" localSheetId="2">'งบรับ-จ่าย'!$4:$5</definedName>
    <definedName name="_xlnm.Print_Titles" localSheetId="1">'หมายเหตุ 1'!$5:$6</definedName>
    <definedName name="_xlnm.Print_Titles" localSheetId="3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U74" i="13" l="1"/>
  <c r="U73" i="13"/>
  <c r="U72" i="13"/>
  <c r="U71" i="13"/>
  <c r="U70" i="13"/>
  <c r="U69" i="13"/>
  <c r="U67" i="13"/>
  <c r="U66" i="13"/>
  <c r="U65" i="13"/>
  <c r="U63" i="13"/>
  <c r="U62" i="13"/>
  <c r="U60" i="13"/>
  <c r="U58" i="13"/>
  <c r="U57" i="13"/>
  <c r="U56" i="13"/>
  <c r="U55" i="13"/>
  <c r="U54" i="13"/>
  <c r="U53" i="13"/>
  <c r="U51" i="13"/>
  <c r="U50" i="13"/>
  <c r="U49" i="13"/>
  <c r="U48" i="13"/>
  <c r="U47" i="13"/>
  <c r="U45" i="13"/>
  <c r="U44" i="13"/>
  <c r="U43" i="13"/>
  <c r="U42" i="13"/>
  <c r="U41" i="13"/>
  <c r="U40" i="13"/>
  <c r="U39" i="13"/>
  <c r="U38" i="13"/>
  <c r="U37" i="13"/>
  <c r="U36" i="13"/>
  <c r="U35" i="13"/>
  <c r="U33" i="13"/>
  <c r="U32" i="13"/>
  <c r="U31" i="13"/>
  <c r="U30" i="13"/>
  <c r="U28" i="13"/>
  <c r="U27" i="13"/>
  <c r="U26" i="13"/>
  <c r="U25" i="13"/>
  <c r="U23" i="13"/>
  <c r="U22" i="13"/>
  <c r="U21" i="13"/>
  <c r="U20" i="13"/>
  <c r="U19" i="13"/>
  <c r="U17" i="13"/>
  <c r="U16" i="13"/>
  <c r="U15" i="13"/>
  <c r="U14" i="13"/>
  <c r="U13" i="13"/>
  <c r="U18" i="13" s="1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V68" i="13" s="1"/>
  <c r="U64" i="13"/>
  <c r="T64" i="13"/>
  <c r="S64" i="13"/>
  <c r="R64" i="13"/>
  <c r="Q64" i="13"/>
  <c r="P64" i="13"/>
  <c r="O64" i="13"/>
  <c r="N64" i="13"/>
  <c r="M64" i="13"/>
  <c r="L64" i="13"/>
  <c r="K64" i="13"/>
  <c r="J64" i="13"/>
  <c r="I64" i="13"/>
  <c r="H64" i="13"/>
  <c r="G64" i="13"/>
  <c r="U75" i="13"/>
  <c r="T75" i="13"/>
  <c r="S75" i="13"/>
  <c r="R75" i="13"/>
  <c r="Q75" i="13"/>
  <c r="P75" i="13"/>
  <c r="O75" i="13"/>
  <c r="N75" i="13"/>
  <c r="M75" i="13"/>
  <c r="L75" i="13"/>
  <c r="K75" i="13"/>
  <c r="J75" i="13"/>
  <c r="I75" i="13"/>
  <c r="H75" i="13"/>
  <c r="G75" i="13"/>
  <c r="F75" i="13"/>
  <c r="U61" i="13"/>
  <c r="T61" i="13"/>
  <c r="S61" i="13"/>
  <c r="R61" i="13"/>
  <c r="Q61" i="13"/>
  <c r="P61" i="13"/>
  <c r="O61" i="13"/>
  <c r="N61" i="13"/>
  <c r="M61" i="13"/>
  <c r="L61" i="13"/>
  <c r="K61" i="13"/>
  <c r="J61" i="13"/>
  <c r="I61" i="13"/>
  <c r="H61" i="13"/>
  <c r="G61" i="13"/>
  <c r="V61" i="13" s="1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64" i="13"/>
  <c r="V64" i="13" s="1"/>
  <c r="F61" i="13"/>
  <c r="F59" i="13"/>
  <c r="V59" i="13" s="1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V52" i="13" s="1"/>
  <c r="U46" i="13"/>
  <c r="T46" i="13"/>
  <c r="S46" i="13"/>
  <c r="R46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V46" i="13" s="1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V34" i="13" s="1"/>
  <c r="U29" i="13"/>
  <c r="T29" i="13"/>
  <c r="S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V29" i="13" s="1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V24" i="13" s="1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V18" i="13" s="1"/>
  <c r="F18" i="13"/>
  <c r="I76" i="13" l="1"/>
  <c r="M76" i="13"/>
  <c r="Q76" i="13"/>
  <c r="G76" i="13"/>
  <c r="K76" i="13"/>
  <c r="O76" i="13"/>
  <c r="S76" i="13"/>
  <c r="F76" i="13"/>
  <c r="V75" i="13"/>
  <c r="H76" i="13"/>
  <c r="J76" i="13"/>
  <c r="L76" i="13"/>
  <c r="N76" i="13"/>
  <c r="V76" i="13" s="1"/>
  <c r="P76" i="13"/>
  <c r="R76" i="13"/>
  <c r="T76" i="13"/>
  <c r="U76" i="13"/>
  <c r="F85" i="2"/>
  <c r="R74" i="12" l="1"/>
  <c r="R73" i="12"/>
  <c r="T72" i="12"/>
  <c r="Q71" i="12"/>
  <c r="P71" i="12"/>
  <c r="O71" i="12"/>
  <c r="N71" i="12"/>
  <c r="M71" i="12"/>
  <c r="L71" i="12"/>
  <c r="K71" i="12"/>
  <c r="J71" i="12"/>
  <c r="I71" i="12"/>
  <c r="H71" i="12"/>
  <c r="T71" i="12" s="1"/>
  <c r="T74" i="12"/>
  <c r="Q74" i="12"/>
  <c r="P74" i="12"/>
  <c r="O74" i="12"/>
  <c r="N74" i="12"/>
  <c r="M74" i="12"/>
  <c r="L74" i="12"/>
  <c r="K74" i="12"/>
  <c r="J74" i="12"/>
  <c r="I74" i="12"/>
  <c r="Q73" i="12"/>
  <c r="P73" i="12"/>
  <c r="O73" i="12"/>
  <c r="N73" i="12"/>
  <c r="M73" i="12"/>
  <c r="L73" i="12"/>
  <c r="K73" i="12"/>
  <c r="J73" i="12"/>
  <c r="I73" i="12"/>
  <c r="H74" i="12"/>
  <c r="H73" i="12"/>
  <c r="T73" i="12" s="1"/>
  <c r="R71" i="12"/>
  <c r="T69" i="12"/>
  <c r="T68" i="12"/>
  <c r="R68" i="12"/>
  <c r="Q68" i="12"/>
  <c r="P68" i="12"/>
  <c r="O68" i="12"/>
  <c r="N68" i="12"/>
  <c r="M68" i="12"/>
  <c r="L68" i="12"/>
  <c r="K68" i="12"/>
  <c r="J68" i="12"/>
  <c r="I68" i="12"/>
  <c r="H68" i="12"/>
  <c r="T66" i="12"/>
  <c r="T65" i="12"/>
  <c r="R65" i="12"/>
  <c r="Q65" i="12"/>
  <c r="P65" i="12"/>
  <c r="O65" i="12"/>
  <c r="N65" i="12"/>
  <c r="M65" i="12"/>
  <c r="L65" i="12"/>
  <c r="K65" i="12"/>
  <c r="J65" i="12"/>
  <c r="I65" i="12"/>
  <c r="H65" i="12"/>
  <c r="T62" i="12"/>
  <c r="T61" i="12"/>
  <c r="R61" i="12"/>
  <c r="Q61" i="12"/>
  <c r="P61" i="12"/>
  <c r="O61" i="12"/>
  <c r="N61" i="12"/>
  <c r="M61" i="12"/>
  <c r="L61" i="12"/>
  <c r="K61" i="12"/>
  <c r="J61" i="12"/>
  <c r="I61" i="12"/>
  <c r="H61" i="12"/>
  <c r="T56" i="12"/>
  <c r="T55" i="12"/>
  <c r="R55" i="12"/>
  <c r="Q55" i="12"/>
  <c r="P55" i="12"/>
  <c r="O55" i="12"/>
  <c r="N55" i="12"/>
  <c r="M55" i="12"/>
  <c r="L55" i="12"/>
  <c r="K55" i="12"/>
  <c r="J55" i="12"/>
  <c r="I55" i="12"/>
  <c r="H55" i="12"/>
  <c r="T47" i="12"/>
  <c r="T46" i="12"/>
  <c r="R46" i="12"/>
  <c r="Q46" i="12"/>
  <c r="P46" i="12"/>
  <c r="O46" i="12"/>
  <c r="N46" i="12"/>
  <c r="M46" i="12"/>
  <c r="L46" i="12"/>
  <c r="K46" i="12"/>
  <c r="J46" i="12"/>
  <c r="I46" i="12"/>
  <c r="H46" i="12"/>
  <c r="T41" i="12"/>
  <c r="T40" i="12"/>
  <c r="R40" i="12"/>
  <c r="Q40" i="12"/>
  <c r="P40" i="12"/>
  <c r="O40" i="12"/>
  <c r="N40" i="12"/>
  <c r="M40" i="12"/>
  <c r="L40" i="12"/>
  <c r="K40" i="12"/>
  <c r="J40" i="12"/>
  <c r="I40" i="12"/>
  <c r="H40" i="12"/>
  <c r="T35" i="12"/>
  <c r="T34" i="12"/>
  <c r="R34" i="12"/>
  <c r="Q34" i="12"/>
  <c r="P34" i="12"/>
  <c r="O34" i="12"/>
  <c r="N34" i="12"/>
  <c r="M34" i="12"/>
  <c r="L34" i="12"/>
  <c r="K34" i="12"/>
  <c r="J34" i="12"/>
  <c r="I34" i="12"/>
  <c r="H34" i="12"/>
  <c r="T29" i="12"/>
  <c r="T28" i="12"/>
  <c r="R28" i="12"/>
  <c r="Q28" i="12"/>
  <c r="P28" i="12"/>
  <c r="O28" i="12"/>
  <c r="N28" i="12"/>
  <c r="M28" i="12"/>
  <c r="L28" i="12"/>
  <c r="K28" i="12"/>
  <c r="J28" i="12"/>
  <c r="I28" i="12"/>
  <c r="H28" i="12"/>
  <c r="T22" i="12"/>
  <c r="T21" i="12"/>
  <c r="Q21" i="12"/>
  <c r="P21" i="12"/>
  <c r="O21" i="12"/>
  <c r="N21" i="12"/>
  <c r="M21" i="12"/>
  <c r="L21" i="12"/>
  <c r="K21" i="12"/>
  <c r="J21" i="12"/>
  <c r="I21" i="12"/>
  <c r="H21" i="12"/>
  <c r="I84" i="2" l="1"/>
  <c r="I83" i="2"/>
  <c r="I82" i="2"/>
  <c r="I81" i="2"/>
  <c r="I80" i="2"/>
  <c r="I79" i="2"/>
  <c r="I78" i="2"/>
  <c r="I77" i="2"/>
  <c r="G85" i="2"/>
  <c r="G86" i="2" s="1"/>
  <c r="G53" i="2"/>
  <c r="G39" i="2"/>
  <c r="G37" i="2"/>
  <c r="G33" i="2"/>
  <c r="G30" i="2"/>
  <c r="G26" i="2"/>
  <c r="G13" i="2"/>
  <c r="E85" i="2"/>
  <c r="E53" i="10"/>
  <c r="D53" i="10"/>
  <c r="H85" i="2" l="1"/>
  <c r="H53" i="2"/>
  <c r="H39" i="2"/>
  <c r="H37" i="2"/>
  <c r="H33" i="2"/>
  <c r="H30" i="2"/>
  <c r="H26" i="2"/>
  <c r="H13" i="2"/>
  <c r="H86" i="2" s="1"/>
  <c r="I13" i="9" l="1"/>
  <c r="I58" i="2" l="1"/>
  <c r="I67" i="2"/>
  <c r="I66" i="2"/>
  <c r="BI85" i="2" l="1"/>
  <c r="BH85" i="2"/>
  <c r="BJ85" i="2" s="1"/>
  <c r="BE85" i="2"/>
  <c r="BD85" i="2"/>
  <c r="BF85" i="2" s="1"/>
  <c r="U85" i="2"/>
  <c r="D85" i="2"/>
  <c r="I76" i="2"/>
  <c r="I75" i="2"/>
  <c r="I74" i="2"/>
  <c r="I73" i="2"/>
  <c r="I72" i="2"/>
  <c r="I71" i="2"/>
  <c r="I70" i="2"/>
  <c r="I69" i="2"/>
  <c r="I65" i="2"/>
  <c r="I64" i="2"/>
  <c r="I63" i="2"/>
  <c r="I62" i="2"/>
  <c r="I60" i="2"/>
  <c r="I59" i="2"/>
  <c r="BJ57" i="2"/>
  <c r="BF57" i="2"/>
  <c r="I57" i="2"/>
  <c r="T57" i="2" s="1"/>
  <c r="V57" i="2" s="1"/>
  <c r="BJ56" i="2"/>
  <c r="BF56" i="2"/>
  <c r="I56" i="2"/>
  <c r="T56" i="2" s="1"/>
  <c r="V56" i="2" s="1"/>
  <c r="BJ55" i="2"/>
  <c r="BF55" i="2"/>
  <c r="T55" i="2"/>
  <c r="V55" i="2" s="1"/>
  <c r="BJ54" i="2"/>
  <c r="BF54" i="2"/>
  <c r="T54" i="2"/>
  <c r="V54" i="2" s="1"/>
  <c r="BI53" i="2"/>
  <c r="BH53" i="2"/>
  <c r="BE53" i="2"/>
  <c r="BD53" i="2"/>
  <c r="U53" i="2"/>
  <c r="T53" i="2"/>
  <c r="F53" i="2"/>
  <c r="E53" i="2"/>
  <c r="D53" i="2"/>
  <c r="BJ52" i="2"/>
  <c r="BF52" i="2"/>
  <c r="I52" i="2"/>
  <c r="T52" i="2" s="1"/>
  <c r="V52" i="2" s="1"/>
  <c r="BJ51" i="2"/>
  <c r="BF51" i="2"/>
  <c r="I51" i="2"/>
  <c r="T51" i="2" s="1"/>
  <c r="V51" i="2" s="1"/>
  <c r="BJ50" i="2"/>
  <c r="BF50" i="2"/>
  <c r="I50" i="2"/>
  <c r="T50" i="2" s="1"/>
  <c r="V50" i="2" s="1"/>
  <c r="BJ49" i="2"/>
  <c r="BF49" i="2"/>
  <c r="I49" i="2"/>
  <c r="T49" i="2" s="1"/>
  <c r="V49" i="2" s="1"/>
  <c r="BJ48" i="2"/>
  <c r="BF48" i="2"/>
  <c r="I48" i="2"/>
  <c r="T48" i="2" s="1"/>
  <c r="V48" i="2" s="1"/>
  <c r="BJ47" i="2"/>
  <c r="BF47" i="2"/>
  <c r="I47" i="2"/>
  <c r="T47" i="2" s="1"/>
  <c r="V47" i="2" s="1"/>
  <c r="BJ46" i="2"/>
  <c r="BF46" i="2"/>
  <c r="I46" i="2"/>
  <c r="T46" i="2" s="1"/>
  <c r="V46" i="2" s="1"/>
  <c r="BJ45" i="2"/>
  <c r="BF45" i="2"/>
  <c r="I45" i="2"/>
  <c r="T45" i="2" s="1"/>
  <c r="V45" i="2" s="1"/>
  <c r="BJ44" i="2"/>
  <c r="BF44" i="2"/>
  <c r="I44" i="2"/>
  <c r="T44" i="2" s="1"/>
  <c r="V44" i="2" s="1"/>
  <c r="BJ43" i="2"/>
  <c r="BF43" i="2"/>
  <c r="I43" i="2"/>
  <c r="T43" i="2" s="1"/>
  <c r="V43" i="2" s="1"/>
  <c r="BJ42" i="2"/>
  <c r="BF42" i="2"/>
  <c r="I42" i="2"/>
  <c r="T42" i="2" s="1"/>
  <c r="V42" i="2" s="1"/>
  <c r="BJ41" i="2"/>
  <c r="BF41" i="2"/>
  <c r="T41" i="2"/>
  <c r="V41" i="2" s="1"/>
  <c r="BJ40" i="2"/>
  <c r="BF40" i="2"/>
  <c r="T40" i="2"/>
  <c r="V40" i="2" s="1"/>
  <c r="BI39" i="2"/>
  <c r="BH39" i="2"/>
  <c r="BE39" i="2"/>
  <c r="BD39" i="2"/>
  <c r="U39" i="2"/>
  <c r="T39" i="2"/>
  <c r="F39" i="2"/>
  <c r="E39" i="2"/>
  <c r="D39" i="2"/>
  <c r="BJ38" i="2"/>
  <c r="BF38" i="2"/>
  <c r="T38" i="2"/>
  <c r="V38" i="2" s="1"/>
  <c r="BI37" i="2"/>
  <c r="BH37" i="2"/>
  <c r="BE37" i="2"/>
  <c r="BD37" i="2"/>
  <c r="U37" i="2"/>
  <c r="T37" i="2"/>
  <c r="F37" i="2"/>
  <c r="E37" i="2"/>
  <c r="D37" i="2"/>
  <c r="BJ36" i="2"/>
  <c r="BF36" i="2"/>
  <c r="I36" i="2"/>
  <c r="T36" i="2" s="1"/>
  <c r="V36" i="2" s="1"/>
  <c r="BJ35" i="2"/>
  <c r="BF35" i="2"/>
  <c r="I35" i="2"/>
  <c r="T35" i="2" s="1"/>
  <c r="V35" i="2" s="1"/>
  <c r="W37" i="2" s="1"/>
  <c r="BJ34" i="2"/>
  <c r="BF34" i="2"/>
  <c r="T34" i="2"/>
  <c r="V34" i="2" s="1"/>
  <c r="BI33" i="2"/>
  <c r="BH33" i="2"/>
  <c r="BE33" i="2"/>
  <c r="BD33" i="2"/>
  <c r="U33" i="2"/>
  <c r="T33" i="2"/>
  <c r="F33" i="2"/>
  <c r="E33" i="2"/>
  <c r="D33" i="2"/>
  <c r="BJ32" i="2"/>
  <c r="BF32" i="2"/>
  <c r="T32" i="2"/>
  <c r="V32" i="2" s="1"/>
  <c r="BJ31" i="2"/>
  <c r="BF31" i="2"/>
  <c r="T31" i="2"/>
  <c r="V31" i="2" s="1"/>
  <c r="W33" i="2" s="1"/>
  <c r="BI30" i="2"/>
  <c r="BH30" i="2"/>
  <c r="BE30" i="2"/>
  <c r="BD30" i="2"/>
  <c r="U30" i="2"/>
  <c r="T30" i="2"/>
  <c r="F30" i="2"/>
  <c r="E30" i="2"/>
  <c r="D30" i="2"/>
  <c r="BJ29" i="2"/>
  <c r="BF29" i="2"/>
  <c r="I29" i="2"/>
  <c r="T29" i="2" s="1"/>
  <c r="V29" i="2" s="1"/>
  <c r="BJ28" i="2"/>
  <c r="BF28" i="2"/>
  <c r="I28" i="2"/>
  <c r="T28" i="2" s="1"/>
  <c r="V28" i="2" s="1"/>
  <c r="BJ27" i="2"/>
  <c r="BF27" i="2"/>
  <c r="T27" i="2"/>
  <c r="V27" i="2" s="1"/>
  <c r="BI26" i="2"/>
  <c r="BH26" i="2"/>
  <c r="BE26" i="2"/>
  <c r="BD26" i="2"/>
  <c r="BF26" i="2" s="1"/>
  <c r="U26" i="2"/>
  <c r="T26" i="2"/>
  <c r="F26" i="2"/>
  <c r="E26" i="2"/>
  <c r="D26" i="2"/>
  <c r="BJ25" i="2"/>
  <c r="BF25" i="2"/>
  <c r="I25" i="2"/>
  <c r="T25" i="2" s="1"/>
  <c r="V25" i="2" s="1"/>
  <c r="I24" i="2"/>
  <c r="BJ21" i="2"/>
  <c r="BF21" i="2"/>
  <c r="I21" i="2"/>
  <c r="T21" i="2" s="1"/>
  <c r="V21" i="2" s="1"/>
  <c r="BJ20" i="2"/>
  <c r="BF20" i="2"/>
  <c r="I20" i="2"/>
  <c r="T20" i="2" s="1"/>
  <c r="V20" i="2" s="1"/>
  <c r="BJ19" i="2"/>
  <c r="BF19" i="2"/>
  <c r="I19" i="2"/>
  <c r="T19" i="2" s="1"/>
  <c r="V19" i="2" s="1"/>
  <c r="BJ18" i="2"/>
  <c r="BF18" i="2"/>
  <c r="I18" i="2"/>
  <c r="T18" i="2" s="1"/>
  <c r="V18" i="2" s="1"/>
  <c r="BJ17" i="2"/>
  <c r="BF17" i="2"/>
  <c r="I17" i="2"/>
  <c r="T17" i="2" s="1"/>
  <c r="V17" i="2" s="1"/>
  <c r="BJ16" i="2"/>
  <c r="BF16" i="2"/>
  <c r="I16" i="2"/>
  <c r="T16" i="2" s="1"/>
  <c r="V16" i="2" s="1"/>
  <c r="BJ15" i="2"/>
  <c r="BF15" i="2"/>
  <c r="I15" i="2"/>
  <c r="T15" i="2" s="1"/>
  <c r="V15" i="2" s="1"/>
  <c r="BJ14" i="2"/>
  <c r="BF14" i="2"/>
  <c r="T14" i="2"/>
  <c r="BI13" i="2"/>
  <c r="BI86" i="2" s="1"/>
  <c r="BH13" i="2"/>
  <c r="BE13" i="2"/>
  <c r="BE86" i="2" s="1"/>
  <c r="BD13" i="2"/>
  <c r="U13" i="2"/>
  <c r="U86" i="2" s="1"/>
  <c r="T13" i="2"/>
  <c r="F13" i="2"/>
  <c r="E13" i="2"/>
  <c r="D13" i="2"/>
  <c r="D86" i="2" s="1"/>
  <c r="BJ12" i="2"/>
  <c r="BF12" i="2"/>
  <c r="I12" i="2"/>
  <c r="T12" i="2" s="1"/>
  <c r="V12" i="2" s="1"/>
  <c r="BJ11" i="2"/>
  <c r="BF11" i="2"/>
  <c r="I11" i="2"/>
  <c r="T11" i="2" s="1"/>
  <c r="V11" i="2" s="1"/>
  <c r="BJ10" i="2"/>
  <c r="BF10" i="2"/>
  <c r="I10" i="2"/>
  <c r="T10" i="2" s="1"/>
  <c r="V10" i="2" s="1"/>
  <c r="BJ9" i="2"/>
  <c r="BF9" i="2"/>
  <c r="I9" i="2"/>
  <c r="BD86" i="2" l="1"/>
  <c r="BH86" i="2"/>
  <c r="BJ86" i="2" s="1"/>
  <c r="V30" i="2"/>
  <c r="V33" i="2"/>
  <c r="BF33" i="2"/>
  <c r="BJ33" i="2"/>
  <c r="BF37" i="2"/>
  <c r="BJ37" i="2"/>
  <c r="V39" i="2"/>
  <c r="BF39" i="2"/>
  <c r="BJ39" i="2"/>
  <c r="BF53" i="2"/>
  <c r="BJ26" i="2"/>
  <c r="BF30" i="2"/>
  <c r="BJ30" i="2"/>
  <c r="BF86" i="2"/>
  <c r="BJ53" i="2"/>
  <c r="I85" i="2"/>
  <c r="I86" i="2" s="1"/>
  <c r="F86" i="2"/>
  <c r="E86" i="2"/>
  <c r="T9" i="2"/>
  <c r="V9" i="2" s="1"/>
  <c r="V13" i="2" s="1"/>
  <c r="W13" i="2" s="1"/>
  <c r="W30" i="2"/>
  <c r="W53" i="2"/>
  <c r="W85" i="2"/>
  <c r="W26" i="2"/>
  <c r="BF13" i="2"/>
  <c r="BJ13" i="2"/>
  <c r="T85" i="2" l="1"/>
  <c r="T86" i="2"/>
  <c r="W86" i="2" s="1"/>
  <c r="V86" i="2"/>
</calcChain>
</file>

<file path=xl/sharedStrings.xml><?xml version="1.0" encoding="utf-8"?>
<sst xmlns="http://schemas.openxmlformats.org/spreadsheetml/2006/main" count="1198" uniqueCount="530">
  <si>
    <t>รายการ</t>
  </si>
  <si>
    <t>รหัสบัญชี</t>
  </si>
  <si>
    <t>ภาษีบำรุงท้องที่</t>
  </si>
  <si>
    <t>ค่าธรรมเนียมเกี่ยวกับใบอนุญาตการขายสุรา</t>
  </si>
  <si>
    <t>ค่าธรรมเนียมเกี่ยวกับการควบคุมอาคาร</t>
  </si>
  <si>
    <t>ค่าปรับการผิดสัญญา</t>
  </si>
  <si>
    <t>ดอกเบี้ย</t>
  </si>
  <si>
    <t>ค่าขายแบบแปลน</t>
  </si>
  <si>
    <t>รายได้เบ็ดเตล็ดอื่นๆ</t>
  </si>
  <si>
    <t>ภาษีมูลค่าเพิ่มตาม พ.ร.บ. จัดสรรรายได้ฯ</t>
  </si>
  <si>
    <t>ภาษีธุรกิจเฉพาะ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</si>
  <si>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</si>
  <si>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</si>
  <si>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</si>
  <si>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</si>
  <si>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ค่าตอบแทน</t>
  </si>
  <si>
    <t>ค่าที่ดินและสิ่งก่อสร้าง</t>
  </si>
  <si>
    <t>รวม</t>
  </si>
  <si>
    <t>องค์การบริหารส่วนตำบลฉลอง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</si>
  <si>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</si>
  <si>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</si>
  <si>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</si>
  <si>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</si>
  <si>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</si>
  <si>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</si>
  <si>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</si>
  <si>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</si>
  <si>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</si>
  <si>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</si>
  <si>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</si>
  <si>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</si>
  <si>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</si>
  <si>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</si>
  <si>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</si>
  <si>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ค่าใบอนุญาติประกอบการค้าสำหรับกิจการที่เป็น</t>
  </si>
  <si>
    <t>อันตรายต่อสุขภาพ</t>
  </si>
  <si>
    <t>ใบอนุญาตเกี่ยวกับการควบคุมอาคาร</t>
  </si>
  <si>
    <t>ค่าใบอนุญาตอื่นๆ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</si>
  <si>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</si>
  <si>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</si>
  <si>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</si>
  <si>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</si>
  <si>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</si>
  <si>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</si>
  <si>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</si>
  <si>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</si>
  <si>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</si>
  <si>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</si>
  <si>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</si>
  <si>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</si>
  <si>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</si>
  <si>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</si>
  <si>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</si>
  <si>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</si>
  <si>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โครงการสร้างหลักประกันรายได้</t>
  </si>
  <si>
    <t>แก่ผู้สูงอายุค่าใช้จ่ายสำหรับสนับสนุนการสงเคราะห์เบี้ยยังชีพผู้สูงอายุ</t>
  </si>
  <si>
    <t>เงินอุดหนุนทั่วไป โครงการสนับสนุนการเสริมสร้างสวัสดิ</t>
  </si>
  <si>
    <t>การทางสังคมให้แก่ผู้พิการหรือทุพพลภาพ ค่าใช้จ่ายสำหรับ</t>
  </si>
  <si>
    <t>สนับสนุนการสงเคราะห์เบี้ยยังชีพความพิการ</t>
  </si>
  <si>
    <t>เงินอุดหนุนทั่วไป โครงการสนับสนุนการจัดสวัสดิการ</t>
  </si>
  <si>
    <t>ทางสังคมแก่ผู้ด้อยโอกาสทางสังคม เงินอุดหนุนสำหรับสนับสนุน</t>
  </si>
  <si>
    <t>การสงเคราะห์เบี้ยยังชีพผู้ป่วยเอดส์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</si>
  <si>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</si>
  <si>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</si>
  <si>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เงินอุดหนุนทั่วไป อาหารเสริม (นม) (ประถมศึกษา)</t>
  </si>
  <si>
    <t>เงินอุดหนุนทั่วไป อาหารกลาวัน (เด็กปฐมวัย)</t>
  </si>
  <si>
    <t>เงินอุดหนุนทั่วไป อาหารเสริม (นม) (เด็กปฐมวัย)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</si>
  <si>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</si>
  <si>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</si>
  <si>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</si>
  <si>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</si>
  <si>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>รวมรายรับทั้งสิ้น</t>
  </si>
  <si>
    <t>เงินอุดหนุนทั่วไป สำหรับสนับสนุนศูนย์พัฒนาเด็กเล็ก รายการเงินเดือน</t>
  </si>
  <si>
    <t>ค่าตอบแทน เงินเพิ่มค่าครองชีพชั่วคราวและสวัสดิการสำหรับข้าราชการ</t>
  </si>
  <si>
    <t xml:space="preserve">ครูผู้ดูแลเด็ก พนักงานจ้างผู้ดูแลเด็ก </t>
  </si>
  <si>
    <t>จำนวนเงิน</t>
  </si>
  <si>
    <t>แผนงานบริหารงานทั่วไป</t>
  </si>
  <si>
    <t>แผนงานเคหะและชุมชน</t>
  </si>
  <si>
    <t>งานบริหารทั่วไป</t>
  </si>
  <si>
    <t>งานบริหารงานคลัง</t>
  </si>
  <si>
    <t>งานบริหารทั่วไปเกี่ยวกับเคหะและชุมชน</t>
  </si>
  <si>
    <t>งานไฟฟ้าถนน</t>
  </si>
  <si>
    <t>เงินงบประมาณ</t>
  </si>
  <si>
    <t>ค่าตอบแทนผู้ปฏิบัติราชการอันเป็นประโยชน์แก่องค์กรปกครองส่วนท้องถิ่น</t>
  </si>
  <si>
    <t>รายจ่ายค้างจ่าย  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</si>
  <si>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</si>
  <si>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</si>
  <si>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</si>
  <si>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</si>
  <si>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</si>
  <si>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</si>
  <si>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อาคารต่าง ๆ</t>
  </si>
  <si>
    <t>โครงการก่อสร้างอาคารอเนกประสงค์</t>
  </si>
  <si>
    <t>ปีงบประมาณ 2562 ประจำเดือนกุมภาพันธ์</t>
  </si>
  <si>
    <t>เงินอุดหนุนทั่วไป สำหรับสำรวจข้อมูลจำนวนสัตว์และขึ้นทะเบียนสัตว์</t>
  </si>
  <si>
    <t>จุฬาภรณวลัยลักษณ์ อัครราชกุมารี</t>
  </si>
  <si>
    <t>เงินอุดหนุนทั่วไป เพื่อขับเคลื่อนโครงการสัตว์ปลอดโรค คนปลอดภัย</t>
  </si>
  <si>
    <t>พระเจ้าลูกเธอเจ้าฟ้าจุฬาภรณวลัยลักษณ์ อัครราชกุมารี</t>
  </si>
  <si>
    <t xml:space="preserve">ถึงวันที่ 21 ก.พ. </t>
  </si>
  <si>
    <t>งบทดลอง</t>
  </si>
  <si>
    <t>ปีงบประมาณ 2562</t>
  </si>
  <si>
    <t>ณ วันที่ 28 กุมภาพันธ์ 2562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</si>
  <si>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</si>
  <si>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</si>
  <si>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</si>
  <si>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</si>
  <si>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</si>
  <si>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</si>
  <si>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</si>
  <si>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</si>
  <si>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 xml:space="preserve">11041000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</si>
  <si>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</si>
  <si>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</si>
  <si>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</si>
  <si>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</si>
  <si>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</si>
  <si>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</si>
  <si>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</si>
  <si>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</si>
  <si>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</si>
  <si>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</si>
  <si>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เงินรับฝากเงินทุนโครงการเศรษฐกิจชุมชน</t>
  </si>
  <si>
    <t xml:space="preserve">21040016  </t>
  </si>
  <si>
    <t>เงินรับฝากอื่นๆ หลักประกันสุขภาพแห่งชาติ</t>
  </si>
  <si>
    <t xml:space="preserve">21040099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</si>
  <si>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</si>
  <si>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</si>
  <si>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</si>
  <si>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</si>
  <si>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 xml:space="preserve">41100001  </t>
  </si>
  <si>
    <t xml:space="preserve">41100002  </t>
  </si>
  <si>
    <t xml:space="preserve">41210004  </t>
  </si>
  <si>
    <t xml:space="preserve">41210007  </t>
  </si>
  <si>
    <t>ค่าธรรมเนียมเกี่ยวกับทะเบียนพาณิชย์</t>
  </si>
  <si>
    <t xml:space="preserve">41210029  </t>
  </si>
  <si>
    <t xml:space="preserve">41220010  </t>
  </si>
  <si>
    <t>ค่าใบอนุญาตเกี่ยวกับการควบคุมอาคาร</t>
  </si>
  <si>
    <t xml:space="preserve">41230007  </t>
  </si>
  <si>
    <t xml:space="preserve">41300003  </t>
  </si>
  <si>
    <t xml:space="preserve">41500004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</si>
  <si>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</si>
  <si>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</si>
  <si>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</si>
  <si>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</si>
  <si>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</si>
  <si>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</si>
  <si>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42100005  </t>
  </si>
  <si>
    <t xml:space="preserve">42100007  </t>
  </si>
  <si>
    <t xml:space="preserve">42100011  </t>
  </si>
  <si>
    <t xml:space="preserve">42100012  </t>
  </si>
  <si>
    <t>ค่าภาคหลวงปิโตรเลียม</t>
  </si>
  <si>
    <t xml:space="preserve">42100013  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</si>
  <si>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</si>
  <si>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</si>
  <si>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</si>
  <si>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</si>
  <si>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</si>
  <si>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>งบกลาง</t>
  </si>
  <si>
    <t xml:space="preserve">51100000  </t>
  </si>
  <si>
    <t>เงินเดือน (ฝ่ายการเมือง)</t>
  </si>
  <si>
    <t xml:space="preserve">52100000  </t>
  </si>
  <si>
    <t>เงินเดือน (ฝ่ายประจำ)</t>
  </si>
  <si>
    <t xml:space="preserve">52200000  </t>
  </si>
  <si>
    <t xml:space="preserve">53100000  </t>
  </si>
  <si>
    <t>ค่าใช้สอย</t>
  </si>
  <si>
    <t xml:space="preserve">53200000  </t>
  </si>
  <si>
    <t>ค่าวัสดุ</t>
  </si>
  <si>
    <t xml:space="preserve">53300000  </t>
  </si>
  <si>
    <t>ค่าสาธารณูปโภค</t>
  </si>
  <si>
    <t xml:space="preserve">53400000  </t>
  </si>
  <si>
    <t>ค่าครุภัณฑ์</t>
  </si>
  <si>
    <t xml:space="preserve">54100000  </t>
  </si>
  <si>
    <t xml:space="preserve">54200000  </t>
  </si>
  <si>
    <t>เงินอุดหนุน</t>
  </si>
  <si>
    <t xml:space="preserve">56100000  </t>
  </si>
  <si>
    <t>รายงานรับ-จ่ายเงิน</t>
  </si>
  <si>
    <t>ปีงบประมาณ 2562 ประจำเดือน กุมภาพันธ์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</si>
  <si>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</si>
  <si>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</si>
  <si>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</si>
  <si>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</si>
  <si>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</si>
  <si>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</si>
  <si>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</si>
  <si>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39,663,175.17</t>
  </si>
  <si>
    <t>รายรับ (หมายเหตุ 1)</t>
  </si>
  <si>
    <t xml:space="preserve">          </t>
  </si>
  <si>
    <t>173,500.00</t>
  </si>
  <si>
    <t>0.00</t>
  </si>
  <si>
    <t>20,020.10</t>
  </si>
  <si>
    <t xml:space="preserve"> 41100000  </t>
  </si>
  <si>
    <t>17,448.50</t>
  </si>
  <si>
    <t>70,260.00</t>
  </si>
  <si>
    <t>7,963.18</t>
  </si>
  <si>
    <t>หมวดค่าธรรมเนียม ค่าปรับ และใบอนุญาต</t>
  </si>
  <si>
    <t xml:space="preserve"> 41200000  </t>
  </si>
  <si>
    <t>822.30</t>
  </si>
  <si>
    <t>150,500.00</t>
  </si>
  <si>
    <t>37,154.82</t>
  </si>
  <si>
    <t>หมวดรายได้จากทรัพย์สิน</t>
  </si>
  <si>
    <t xml:space="preserve"> 41300000  </t>
  </si>
  <si>
    <t>3,500.00</t>
  </si>
  <si>
    <t>28,030.00</t>
  </si>
  <si>
    <t>หมวดรายได้เบ็ดเตล็ด</t>
  </si>
  <si>
    <t xml:space="preserve"> 41500000  </t>
  </si>
  <si>
    <t>20.00</t>
  </si>
  <si>
    <t>21,424,000.00</t>
  </si>
  <si>
    <t>8,862,154.55</t>
  </si>
  <si>
    <t>หมวดภาษีจัดสรร</t>
  </si>
  <si>
    <t xml:space="preserve"> 42100000  </t>
  </si>
  <si>
    <t>1,801,884.44</t>
  </si>
  <si>
    <t>21,178,240.00</t>
  </si>
  <si>
    <t>13,092,150.00</t>
  </si>
  <si>
    <t>หมวดเงินอุดหนุนทั่วไป</t>
  </si>
  <si>
    <t xml:space="preserve"> 43100000  </t>
  </si>
  <si>
    <t>983,392.00</t>
  </si>
  <si>
    <t>43,000,000.00</t>
  </si>
  <si>
    <t>22,047,472.65</t>
  </si>
  <si>
    <t>2,803,567.24</t>
  </si>
  <si>
    <t>3,804,300.00</t>
  </si>
  <si>
    <t>หมวดเงินอุดหนุนระบุวัตถุประสงค์/เฉพาะกิจ</t>
  </si>
  <si>
    <t xml:space="preserve"> 44100000  </t>
  </si>
  <si>
    <t>46,804,300.00</t>
  </si>
  <si>
    <t>23,064.00</t>
  </si>
  <si>
    <t xml:space="preserve"> 11041000  </t>
  </si>
  <si>
    <t>11,960.00</t>
  </si>
  <si>
    <t>54,000.00</t>
  </si>
  <si>
    <t xml:space="preserve"> 11045000  </t>
  </si>
  <si>
    <t>18,000.00</t>
  </si>
  <si>
    <t>50,395.09</t>
  </si>
  <si>
    <t xml:space="preserve"> 21040001  </t>
  </si>
  <si>
    <t>8,656.40</t>
  </si>
  <si>
    <t>124,589.00</t>
  </si>
  <si>
    <t xml:space="preserve"> 21040008  </t>
  </si>
  <si>
    <t>81,050.00</t>
  </si>
  <si>
    <t>27,555.00</t>
  </si>
  <si>
    <t xml:space="preserve"> 21040013  </t>
  </si>
  <si>
    <t>5,511.00</t>
  </si>
  <si>
    <t>588,631.24</t>
  </si>
  <si>
    <t>เงินรับฝากค่าใช้จ่ายอื่น</t>
  </si>
  <si>
    <t xml:space="preserve"> 21040015  </t>
  </si>
  <si>
    <t>114,213.30</t>
  </si>
  <si>
    <t>148.00</t>
  </si>
  <si>
    <t xml:space="preserve"> 21040016  </t>
  </si>
  <si>
    <t>8,105.00</t>
  </si>
  <si>
    <t>เงินรับฝากอื่น ๆ</t>
  </si>
  <si>
    <t xml:space="preserve"> 21040099  </t>
  </si>
  <si>
    <t>380.00</t>
  </si>
  <si>
    <t>37,844.00</t>
  </si>
  <si>
    <t xml:space="preserve"> 31000000  </t>
  </si>
  <si>
    <t>914,331.33</t>
  </si>
  <si>
    <t>239,770.70</t>
  </si>
  <si>
    <t>22,961,803.98</t>
  </si>
  <si>
    <t>รวมรายรับ</t>
  </si>
  <si>
    <t>3,043,337.94</t>
  </si>
  <si>
    <t>รายจ่าย</t>
  </si>
  <si>
    <t>16,206,830.00</t>
  </si>
  <si>
    <t>6,364,104.46</t>
  </si>
  <si>
    <t xml:space="preserve"> 51100000  </t>
  </si>
  <si>
    <t>1,424,511.00</t>
  </si>
  <si>
    <t>2,657,520.00</t>
  </si>
  <si>
    <t>1,071,300.00</t>
  </si>
  <si>
    <t xml:space="preserve"> 52100000  </t>
  </si>
  <si>
    <t>214,260.00</t>
  </si>
  <si>
    <t>6,651,510.00</t>
  </si>
  <si>
    <t>2,622,500.00</t>
  </si>
  <si>
    <t xml:space="preserve"> 52200000  </t>
  </si>
  <si>
    <t>524,500.00</t>
  </si>
  <si>
    <t>952,000.00</t>
  </si>
  <si>
    <t>172,000.00</t>
  </si>
  <si>
    <t xml:space="preserve"> 53100000  </t>
  </si>
  <si>
    <t>36,100.00</t>
  </si>
  <si>
    <t>5,825,060.00</t>
  </si>
  <si>
    <t>702,325.64</t>
  </si>
  <si>
    <t xml:space="preserve"> 53200000  </t>
  </si>
  <si>
    <t>277,206.00</t>
  </si>
  <si>
    <t>2,774,580.00</t>
  </si>
  <si>
    <t>340,738.63</t>
  </si>
  <si>
    <t xml:space="preserve"> 53300000  </t>
  </si>
  <si>
    <t>140,963.00</t>
  </si>
  <si>
    <t>346,400.00</t>
  </si>
  <si>
    <t>115,245.62</t>
  </si>
  <si>
    <t xml:space="preserve"> 53400000  </t>
  </si>
  <si>
    <t>23,388.77</t>
  </si>
  <si>
    <t>971,100.00</t>
  </si>
  <si>
    <t>45,750.00</t>
  </si>
  <si>
    <t xml:space="preserve"> 54100000  </t>
  </si>
  <si>
    <t>4,996,000.00</t>
  </si>
  <si>
    <t>8,800,300.00</t>
  </si>
  <si>
    <t>153,137.25</t>
  </si>
  <si>
    <t xml:space="preserve"> 54200000  </t>
  </si>
  <si>
    <t>6,270.00</t>
  </si>
  <si>
    <t>25,000.00</t>
  </si>
  <si>
    <t>รายจ่ายอื่น</t>
  </si>
  <si>
    <t xml:space="preserve"> 55100000  </t>
  </si>
  <si>
    <t>1,594,000.00</t>
  </si>
  <si>
    <t>738,000.00</t>
  </si>
  <si>
    <t xml:space="preserve"> 56100000  </t>
  </si>
  <si>
    <t>369,000.00</t>
  </si>
  <si>
    <t>12,325,101.60</t>
  </si>
  <si>
    <t>3,016,198.77</t>
  </si>
  <si>
    <t>30,564.00</t>
  </si>
  <si>
    <t>19,460.00</t>
  </si>
  <si>
    <t>90,000.00</t>
  </si>
  <si>
    <t>40,000.00</t>
  </si>
  <si>
    <t>3,395,877.16</t>
  </si>
  <si>
    <t xml:space="preserve"> 21010000  </t>
  </si>
  <si>
    <t>67,800.95</t>
  </si>
  <si>
    <t>3,320.84</t>
  </si>
  <si>
    <t>143,089.00</t>
  </si>
  <si>
    <t>22,044.00</t>
  </si>
  <si>
    <t>7,725.00</t>
  </si>
  <si>
    <t>806,062.50</t>
  </si>
  <si>
    <t>301,600.00</t>
  </si>
  <si>
    <t>5,151,793.85</t>
  </si>
  <si>
    <t>484,105.14</t>
  </si>
  <si>
    <t>17,476,895.45</t>
  </si>
  <si>
    <t>รวมรายจ่าย</t>
  </si>
  <si>
    <t>3,500,303.91</t>
  </si>
  <si>
    <t>5,484,908.53</t>
  </si>
  <si>
    <t>รายรับสูงกว่า (ต่ำกว่า) รายจ่าย</t>
  </si>
  <si>
    <t>-456,965.97</t>
  </si>
  <si>
    <t>39,206,209.20</t>
  </si>
  <si>
    <t>ยอดยกไป</t>
  </si>
  <si>
    <t>แผนงานการศึกษา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</si>
  <si>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</si>
  <si>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</si>
  <si>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</si>
  <si>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แผนงาน / งาน</t>
  </si>
  <si>
    <t>00110</t>
  </si>
  <si>
    <t>00210</t>
  </si>
  <si>
    <t>00240</t>
  </si>
  <si>
    <t>00250</t>
  </si>
  <si>
    <t>00260</t>
  </si>
  <si>
    <t>00410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</si>
  <si>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</si>
  <si>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</si>
  <si>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</si>
  <si>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</si>
  <si>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</si>
  <si>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00111</t>
  </si>
  <si>
    <t>00113</t>
  </si>
  <si>
    <t>00211</t>
  </si>
  <si>
    <t>00212</t>
  </si>
  <si>
    <t>00241</t>
  </si>
  <si>
    <t>00242</t>
  </si>
  <si>
    <t>00252</t>
  </si>
  <si>
    <t>00261</t>
  </si>
  <si>
    <t>00263</t>
  </si>
  <si>
    <t>00411</t>
  </si>
  <si>
    <t>110000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</si>
  <si>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</si>
  <si>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</si>
  <si>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</si>
  <si>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</si>
  <si>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</si>
  <si>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</si>
  <si>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</si>
  <si>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</si>
  <si>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</si>
  <si>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</si>
  <si>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</si>
  <si>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</si>
  <si>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</si>
  <si>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</si>
  <si>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</si>
  <si>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</si>
  <si>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</si>
  <si>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</si>
  <si>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</si>
  <si>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</si>
  <si>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</si>
  <si>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</si>
  <si>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</si>
  <si>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</si>
  <si>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</si>
  <si>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</si>
  <si>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</si>
  <si>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</si>
  <si>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</si>
  <si>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</si>
  <si>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</si>
  <si>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</si>
  <si>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</si>
  <si>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</si>
  <si>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</si>
  <si>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</si>
  <si>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</si>
  <si>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</si>
  <si>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</si>
  <si>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</si>
  <si>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</si>
  <si>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</si>
  <si>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</si>
  <si>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</si>
  <si>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</si>
  <si>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</si>
  <si>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</si>
  <si>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</si>
  <si>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</si>
  <si>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</si>
  <si>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</si>
  <si>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</si>
  <si>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</si>
  <si>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</si>
  <si>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</si>
  <si>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</si>
  <si>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</si>
  <si>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</si>
  <si>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</si>
  <si>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</si>
  <si>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</si>
  <si>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</si>
  <si>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</si>
  <si>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</si>
  <si>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</si>
  <si>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</si>
  <si>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วัสดุคอมพิวเตอร์</t>
  </si>
  <si>
    <t>5331400</t>
  </si>
  <si>
    <t>340000</t>
  </si>
  <si>
    <t>ค่าไฟฟ้า</t>
  </si>
  <si>
    <t>5340100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</si>
  <si>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</si>
  <si>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</si>
  <si>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</si>
  <si>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</si>
  <si>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</si>
  <si>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</si>
  <si>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</si>
  <si>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</si>
  <si>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</si>
  <si>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</si>
  <si>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</si>
  <si>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420000</t>
  </si>
  <si>
    <t>ค่าบำรุงรักษาและปรับปรุงที่ดินและสิ่งก่อสร้าง</t>
  </si>
  <si>
    <t>5421100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</si>
  <si>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</si>
  <si>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</si>
  <si>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</si>
  <si>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</si>
  <si>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</si>
  <si>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กระดาษทำการกระทบยอดงบประมาณคงเหลือ</t>
  </si>
  <si>
    <t>แผนงานการรักษาความสงบภายใน</t>
  </si>
  <si>
    <t>แผนงานสาธารณสุข</t>
  </si>
  <si>
    <t>แผนงานสังคมสงเคราะห์</t>
  </si>
  <si>
    <t>แผนงานการเกษตร</t>
  </si>
  <si>
    <t>00120</t>
  </si>
  <si>
    <t>00220</t>
  </si>
  <si>
    <t>00230</t>
  </si>
  <si>
    <t>00320</t>
  </si>
  <si>
    <t>งานบริหารทั่วไปเกี่ยวกับการรักษาความสงบภายใน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</si>
  <si>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</si>
  <si>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</si>
  <si>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งานกีฬาและนันทนาการ</t>
  </si>
  <si>
    <t>งานส่งเสริมการเกษตร</t>
  </si>
  <si>
    <t>00121</t>
  </si>
  <si>
    <t>00223</t>
  </si>
  <si>
    <t>00232</t>
  </si>
  <si>
    <t>00262</t>
  </si>
  <si>
    <t>00321</t>
  </si>
  <si>
    <t>เงินเพิ่มต่าง ๆ ของพนักงาน</t>
  </si>
  <si>
    <t>5220200</t>
  </si>
  <si>
    <t>ค่าอาหารเสริม (นม)</t>
  </si>
  <si>
    <t>5330400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</si>
  <si>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</si>
  <si>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</si>
  <si>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</si>
  <si>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</si>
  <si>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</si>
  <si>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</si>
  <si>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ค่าน้ำประปา ค่าน้ำบาดาล</t>
  </si>
  <si>
    <t>5340200</t>
  </si>
  <si>
    <t>ครุภัณฑ์สำนักงาน</t>
  </si>
  <si>
    <t>5410100</t>
  </si>
  <si>
    <t>ครุภัณฑ์ก่อสร้าง</t>
  </si>
  <si>
    <t>5410500</t>
  </si>
  <si>
    <t>ครุภัณฑ์กีฬา</t>
  </si>
  <si>
    <t>5411200</t>
  </si>
  <si>
    <t>ครุภัณฑ์อื่น</t>
  </si>
  <si>
    <t>5411700</t>
  </si>
  <si>
    <t>510000</t>
  </si>
  <si>
    <t>5510100</t>
  </si>
  <si>
    <t>เงินอุดหนุนองค์กรปกครองส่วนท้องถิ่น</t>
  </si>
  <si>
    <t>5610100</t>
  </si>
  <si>
    <t>ค่าก่อสร้างสิ่งสาธารณูปโภค</t>
  </si>
  <si>
    <t>5421000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</si>
  <si>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</si>
  <si>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5421200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</si>
  <si>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</si>
  <si>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</si>
  <si>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ถึงเดือนกุมภาพันธ์   ปีงบประมาณ 2562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</si>
  <si>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</si>
  <si>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</si>
  <si>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</si>
  <si>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2,810.00</t>
  </si>
  <si>
    <t>รวมงบกลาง</t>
  </si>
  <si>
    <t>(170.00)</t>
  </si>
  <si>
    <t>(2,640.00)</t>
  </si>
  <si>
    <t>รวมเงินเดือน (ฝ่ายประจำ)</t>
  </si>
  <si>
    <t>(2,810.00)</t>
  </si>
  <si>
    <t>300,000.00</t>
  </si>
  <si>
    <t>(300,000.00)</t>
  </si>
  <si>
    <t>รวมค่าตอบแทน</t>
  </si>
  <si>
    <t>20,000.00</t>
  </si>
  <si>
    <t>30,000.00</t>
  </si>
  <si>
    <t>50,000.00</t>
  </si>
  <si>
    <t>100,000.00</t>
  </si>
  <si>
    <t>(20,000.00)</t>
  </si>
  <si>
    <t>(30,000.00)</t>
  </si>
  <si>
    <t>(50,000.00)</t>
  </si>
  <si>
    <t>(100,000.00)</t>
  </si>
  <si>
    <t>รวมค่าใช้สอย</t>
  </si>
  <si>
    <t>รายงานกระทบยอดเงินรับฝากเงินทุนโครงการเศรษฐกิจชุมชน</t>
  </si>
  <si>
    <t>ยอดยกมา ณ 1 กุมภาพันธ์ 2562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</si>
  <si>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</si>
  <si>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</si>
  <si>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</si>
  <si>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</si>
  <si>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</si>
  <si>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</si>
  <si>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</si>
  <si>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กระดาษทำการกระทบยอดงบประมาณรายจ่ายตามงบประมาณ  (จากเงินรายรับ)</t>
  </si>
  <si>
    <t>ประจำเดือนมกราคม ปีงบประมาณ พ.ศ. 2562</t>
  </si>
  <si>
    <t>กระดาษทำการกระทบยอดรายจ่าย (จ่ายจากเงินสะสม)</t>
  </si>
  <si>
    <t>ประจำเดือน มกราคม ปีงบประมาณ พ.ศ. 2562</t>
  </si>
  <si>
    <t>ประจำเดือนกุมภาพันธ์ ปีงบประมาณ พ.ศ. 2562</t>
  </si>
  <si>
    <t>ค่าที่ดินและสิ่งฯ</t>
  </si>
  <si>
    <t>ตามโครงการสัตว์ปลอดโรค คนปลอดภัยจากโรคพิษสุนัขบ้า</t>
  </si>
  <si>
    <t>ตามพระปณิธานศาสตราจารย์ ดร.สมเด็จพระเจ้าลูกเธอเจ้าฟ้า</t>
  </si>
  <si>
    <t>จากโรคพิษสุนัขบ้า ตามดพระปณิธานศาสตราจารย์ ดร.สมเด็จ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</si>
</sst>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0" x14ac:knownFonts="1">
    <font>
      <sz val="11"/>
      <color rgb="FF000000"/>
      <name val="Tahoma"/>
      <family val="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  <font>
      <b/>
      <sz val="14"/>
      <color rgb="FF00B050"/>
      <name val="TH SarabunPSK"/>
      <family val="2"/>
    </font>
    <font>
      <sz val="14"/>
      <color rgb="FF00B0F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b/>
      <u/>
      <sz val="14"/>
      <color rgb="FF000000"/>
      <name val="TH SarabunPSK"/>
      <family val="2"/>
    </font>
    <font>
      <b/>
      <sz val="14"/>
      <color rgb="FF00008B"/>
      <name val="TH SarabunPSK"/>
      <family val="2"/>
    </font>
    <font>
      <b/>
      <sz val="14"/>
      <color rgb="FF006400"/>
      <name val="TH SarabunPSK"/>
      <family val="2"/>
    </font>
    <font>
      <sz val="14"/>
      <color rgb="FF00008B"/>
      <name val="TH SarabunPSK"/>
      <family val="2"/>
    </font>
    <font>
      <sz val="10"/>
      <name val="TH SarabunPSK"/>
      <family val="2"/>
    </font>
    <font>
      <b/>
      <sz val="10"/>
      <color rgb="FFFF0000"/>
      <name val="TH SarabunPSK"/>
      <family val="2"/>
    </font>
    <font>
      <sz val="10"/>
      <color rgb="FFFF0000"/>
      <name val="TH SarabunPSK"/>
      <family val="2"/>
    </font>
    <font>
      <b/>
      <sz val="10"/>
      <color rgb="FF7030A0"/>
      <name val="TH SarabunPSK"/>
      <family val="2"/>
    </font>
    <font>
      <sz val="10"/>
      <color rgb="FF7030A0"/>
      <name val="TH SarabunPSK"/>
      <family val="2"/>
    </font>
    <font>
      <sz val="12"/>
      <name val="TH SarabunPSK"/>
      <family val="2"/>
    </font>
    <font>
      <b/>
      <sz val="14"/>
      <color rgb="FF483D8B"/>
      <name val="TH SarabunPSK"/>
      <family val="2"/>
    </font>
    <font>
      <b/>
      <sz val="14"/>
      <color rgb="FF0000FF"/>
      <name val="TH SarabunPSK"/>
      <family val="2"/>
    </font>
    <font>
      <sz val="8"/>
      <color rgb="FF000000"/>
      <name val="TH SarabunPSK"/>
      <family val="2"/>
    </font>
    <font>
      <sz val="8"/>
      <name val="TH SarabunPSK"/>
      <family val="2"/>
    </font>
    <font>
      <b/>
      <sz val="8"/>
      <color rgb="FF000000"/>
      <name val="TH SarabunPSK"/>
      <family val="2"/>
    </font>
    <font>
      <b/>
      <sz val="8"/>
      <color rgb="FFFF0000"/>
      <name val="TH SarabunPSK"/>
      <family val="2"/>
    </font>
    <font>
      <sz val="8"/>
      <color rgb="FFFF0000"/>
      <name val="TH SarabunPSK"/>
      <family val="2"/>
    </font>
    <font>
      <b/>
      <sz val="8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6795556505021"/>
        <bgColor rgb="FFD3D3D3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theme="0" tint="-0.34998626667073579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343">
    <xf numFmtId="0" fontId="0" fillId="0" borderId="0" xfId="0" applyFont="1" applyFill="1" applyBorder="1"/>
    <xf numFmtId="0" fontId="1" fillId="0" borderId="1" xfId="0" applyNumberFormat="1" applyFont="1" applyFill="1" applyBorder="1" applyAlignment="1">
      <alignment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3" fontId="2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2" fillId="0" borderId="12" xfId="0" applyFont="1" applyBorder="1"/>
    <xf numFmtId="0" fontId="2" fillId="0" borderId="10" xfId="0" applyFont="1" applyBorder="1" applyAlignment="1">
      <alignment horizontal="center" vertical="center"/>
    </xf>
    <xf numFmtId="43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11" xfId="0" applyFont="1" applyBorder="1"/>
    <xf numFmtId="0" fontId="2" fillId="0" borderId="10" xfId="0" applyFont="1" applyBorder="1" applyAlignment="1">
      <alignment horizontal="center"/>
    </xf>
    <xf numFmtId="43" fontId="7" fillId="0" borderId="10" xfId="0" applyNumberFormat="1" applyFont="1" applyBorder="1"/>
    <xf numFmtId="43" fontId="7" fillId="0" borderId="10" xfId="0" applyNumberFormat="1" applyFont="1" applyBorder="1" applyAlignment="1">
      <alignment horizontal="right"/>
    </xf>
    <xf numFmtId="0" fontId="2" fillId="0" borderId="11" xfId="0" applyFont="1" applyBorder="1"/>
    <xf numFmtId="43" fontId="2" fillId="0" borderId="10" xfId="0" applyNumberFormat="1" applyFont="1" applyBorder="1"/>
    <xf numFmtId="43" fontId="2" fillId="0" borderId="10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43" fontId="7" fillId="0" borderId="7" xfId="0" applyNumberFormat="1" applyFont="1" applyBorder="1"/>
    <xf numFmtId="43" fontId="2" fillId="0" borderId="7" xfId="0" applyNumberFormat="1" applyFont="1" applyBorder="1" applyAlignment="1">
      <alignment horizontal="right"/>
    </xf>
    <xf numFmtId="43" fontId="7" fillId="0" borderId="6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43" fontId="7" fillId="0" borderId="7" xfId="0" applyNumberFormat="1" applyFont="1" applyBorder="1" applyAlignment="1">
      <alignment horizontal="right"/>
    </xf>
    <xf numFmtId="43" fontId="2" fillId="0" borderId="7" xfId="0" applyNumberFormat="1" applyFont="1" applyBorder="1"/>
    <xf numFmtId="0" fontId="2" fillId="0" borderId="9" xfId="0" applyFont="1" applyBorder="1" applyAlignment="1">
      <alignment horizontal="center"/>
    </xf>
    <xf numFmtId="43" fontId="7" fillId="0" borderId="6" xfId="0" applyNumberFormat="1" applyFont="1" applyBorder="1"/>
    <xf numFmtId="0" fontId="2" fillId="0" borderId="13" xfId="0" applyFont="1" applyBorder="1"/>
    <xf numFmtId="43" fontId="2" fillId="0" borderId="9" xfId="0" applyNumberFormat="1" applyFont="1" applyBorder="1"/>
    <xf numFmtId="43" fontId="2" fillId="0" borderId="9" xfId="0" applyNumberFormat="1" applyFont="1" applyBorder="1" applyAlignment="1">
      <alignment horizontal="right"/>
    </xf>
    <xf numFmtId="43" fontId="8" fillId="0" borderId="10" xfId="0" applyNumberFormat="1" applyFont="1" applyBorder="1" applyAlignment="1">
      <alignment horizontal="right"/>
    </xf>
    <xf numFmtId="0" fontId="2" fillId="0" borderId="14" xfId="0" applyFont="1" applyBorder="1"/>
    <xf numFmtId="0" fontId="7" fillId="0" borderId="5" xfId="0" applyFont="1" applyBorder="1" applyAlignment="1">
      <alignment horizontal="center"/>
    </xf>
    <xf numFmtId="0" fontId="2" fillId="3" borderId="14" xfId="0" applyFont="1" applyFill="1" applyBorder="1"/>
    <xf numFmtId="0" fontId="7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3" fontId="7" fillId="3" borderId="7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" fontId="9" fillId="4" borderId="0" xfId="0" applyNumberFormat="1" applyFont="1" applyFill="1"/>
    <xf numFmtId="0" fontId="2" fillId="0" borderId="0" xfId="0" applyFont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2" fillId="0" borderId="12" xfId="0" applyFont="1" applyFill="1" applyBorder="1"/>
    <xf numFmtId="0" fontId="2" fillId="0" borderId="16" xfId="0" applyFont="1" applyFill="1" applyBorder="1"/>
    <xf numFmtId="0" fontId="2" fillId="0" borderId="19" xfId="0" applyFont="1" applyFill="1" applyBorder="1"/>
    <xf numFmtId="0" fontId="3" fillId="2" borderId="18" xfId="0" applyNumberFormat="1" applyFont="1" applyFill="1" applyBorder="1" applyAlignment="1">
      <alignment horizontal="center" vertical="center" wrapText="1" readingOrder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188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3" xfId="0" applyNumberFormat="1" applyFont="1" applyFill="1" applyBorder="1" applyAlignment="1">
      <alignment horizontal="left" vertical="center" wrapText="1" readingOrder="1"/>
    </xf>
    <xf numFmtId="0" fontId="1" fillId="0" borderId="3" xfId="0" applyNumberFormat="1" applyFont="1" applyFill="1" applyBorder="1" applyAlignment="1">
      <alignment vertical="center" wrapText="1" readingOrder="1"/>
    </xf>
    <xf numFmtId="0" fontId="3" fillId="0" borderId="3" xfId="0" applyNumberFormat="1" applyFont="1" applyFill="1" applyBorder="1" applyAlignment="1">
      <alignment horizontal="right" vertical="center" wrapText="1" readingOrder="1"/>
    </xf>
    <xf numFmtId="0" fontId="13" fillId="0" borderId="21" xfId="0" applyNumberFormat="1" applyFont="1" applyFill="1" applyBorder="1" applyAlignment="1">
      <alignment horizontal="right" vertical="center" wrapText="1" readingOrder="1"/>
    </xf>
    <xf numFmtId="0" fontId="13" fillId="0" borderId="22" xfId="0" applyNumberFormat="1" applyFont="1" applyFill="1" applyBorder="1" applyAlignment="1">
      <alignment horizontal="right" vertical="center" wrapText="1" readingOrder="1"/>
    </xf>
    <xf numFmtId="0" fontId="14" fillId="0" borderId="21" xfId="0" applyNumberFormat="1" applyFont="1" applyFill="1" applyBorder="1" applyAlignment="1">
      <alignment horizontal="right" vertical="center" wrapText="1" readingOrder="1"/>
    </xf>
    <xf numFmtId="0" fontId="14" fillId="0" borderId="22" xfId="0" applyNumberFormat="1" applyFont="1" applyFill="1" applyBorder="1" applyAlignment="1">
      <alignment horizontal="right" vertical="center" wrapText="1" readingOrder="1"/>
    </xf>
    <xf numFmtId="0" fontId="3" fillId="0" borderId="24" xfId="0" applyNumberFormat="1" applyFont="1" applyFill="1" applyBorder="1" applyAlignment="1">
      <alignment horizontal="right" vertical="center" wrapText="1" readingOrder="1"/>
    </xf>
    <xf numFmtId="0" fontId="11" fillId="2" borderId="34" xfId="0" applyNumberFormat="1" applyFont="1" applyFill="1" applyBorder="1" applyAlignment="1">
      <alignment horizontal="center" vertical="center" wrapText="1" readingOrder="1"/>
    </xf>
    <xf numFmtId="0" fontId="10" fillId="2" borderId="34" xfId="0" applyNumberFormat="1" applyFont="1" applyFill="1" applyBorder="1" applyAlignment="1">
      <alignment horizontal="center" vertical="center" wrapText="1" readingOrder="1"/>
    </xf>
    <xf numFmtId="0" fontId="10" fillId="0" borderId="38" xfId="0" applyNumberFormat="1" applyFont="1" applyFill="1" applyBorder="1" applyAlignment="1">
      <alignment vertical="top" wrapText="1" readingOrder="1"/>
    </xf>
    <xf numFmtId="187" fontId="10" fillId="0" borderId="1" xfId="0" applyNumberFormat="1" applyFont="1" applyFill="1" applyBorder="1" applyAlignment="1">
      <alignment horizontal="right" vertical="top" wrapText="1" readingOrder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0" fillId="6" borderId="40" xfId="0" applyNumberFormat="1" applyFont="1" applyFill="1" applyBorder="1" applyAlignment="1">
      <alignment vertical="top" wrapText="1" readingOrder="1"/>
    </xf>
    <xf numFmtId="0" fontId="10" fillId="0" borderId="39" xfId="0" applyNumberFormat="1" applyFont="1" applyFill="1" applyBorder="1" applyAlignment="1">
      <alignment vertical="top" wrapText="1" readingOrder="1"/>
    </xf>
    <xf numFmtId="0" fontId="10" fillId="0" borderId="3" xfId="0" applyNumberFormat="1" applyFont="1" applyFill="1" applyBorder="1" applyAlignment="1">
      <alignment horizontal="center" vertical="top" wrapText="1" readingOrder="1"/>
    </xf>
    <xf numFmtId="0" fontId="10" fillId="6" borderId="3" xfId="0" applyNumberFormat="1" applyFont="1" applyFill="1" applyBorder="1" applyAlignment="1">
      <alignment vertical="top" wrapText="1" readingOrder="1"/>
    </xf>
    <xf numFmtId="0" fontId="10" fillId="0" borderId="2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top" wrapText="1" readingOrder="1"/>
    </xf>
    <xf numFmtId="187" fontId="10" fillId="0" borderId="2" xfId="0" applyNumberFormat="1" applyFont="1" applyFill="1" applyBorder="1" applyAlignment="1">
      <alignment horizontal="right" vertical="top" wrapText="1" readingOrder="1"/>
    </xf>
    <xf numFmtId="0" fontId="10" fillId="0" borderId="56" xfId="0" applyNumberFormat="1" applyFont="1" applyFill="1" applyBorder="1" applyAlignment="1">
      <alignment vertical="top" wrapText="1" readingOrder="1"/>
    </xf>
    <xf numFmtId="0" fontId="10" fillId="0" borderId="57" xfId="0" applyNumberFormat="1" applyFont="1" applyFill="1" applyBorder="1" applyAlignment="1">
      <alignment vertical="top" wrapText="1" readingOrder="1"/>
    </xf>
    <xf numFmtId="0" fontId="10" fillId="0" borderId="55" xfId="0" applyNumberFormat="1" applyFont="1" applyFill="1" applyBorder="1" applyAlignment="1">
      <alignment horizontal="center" vertical="top" wrapText="1" readingOrder="1"/>
    </xf>
    <xf numFmtId="187" fontId="17" fillId="0" borderId="1" xfId="0" applyNumberFormat="1" applyFont="1" applyFill="1" applyBorder="1" applyAlignment="1">
      <alignment horizontal="right" vertical="top" wrapText="1" readingOrder="1"/>
    </xf>
    <xf numFmtId="0" fontId="18" fillId="0" borderId="0" xfId="0" applyFont="1" applyFill="1" applyBorder="1"/>
    <xf numFmtId="187" fontId="17" fillId="0" borderId="2" xfId="0" applyNumberFormat="1" applyFont="1" applyFill="1" applyBorder="1" applyAlignment="1">
      <alignment horizontal="right" vertical="top" wrapText="1" readingOrder="1"/>
    </xf>
    <xf numFmtId="187" fontId="19" fillId="0" borderId="1" xfId="0" applyNumberFormat="1" applyFont="1" applyFill="1" applyBorder="1" applyAlignment="1">
      <alignment horizontal="right" vertical="top" wrapText="1" readingOrder="1"/>
    </xf>
    <xf numFmtId="0" fontId="20" fillId="0" borderId="0" xfId="0" applyFont="1" applyFill="1" applyBorder="1"/>
    <xf numFmtId="0" fontId="16" fillId="0" borderId="0" xfId="0" applyFont="1" applyFill="1" applyBorder="1" applyAlignment="1">
      <alignment vertical="center"/>
    </xf>
    <xf numFmtId="0" fontId="16" fillId="7" borderId="19" xfId="0" applyNumberFormat="1" applyFont="1" applyFill="1" applyBorder="1" applyAlignment="1">
      <alignment vertical="top" wrapText="1"/>
    </xf>
    <xf numFmtId="0" fontId="16" fillId="7" borderId="19" xfId="0" applyNumberFormat="1" applyFont="1" applyFill="1" applyBorder="1" applyAlignment="1">
      <alignment horizontal="center" vertical="top" wrapText="1"/>
    </xf>
    <xf numFmtId="0" fontId="16" fillId="7" borderId="0" xfId="0" applyNumberFormat="1" applyFont="1" applyFill="1" applyBorder="1" applyAlignment="1">
      <alignment vertical="top" wrapText="1"/>
    </xf>
    <xf numFmtId="0" fontId="16" fillId="7" borderId="0" xfId="0" applyNumberFormat="1" applyFont="1" applyFill="1" applyBorder="1" applyAlignment="1">
      <alignment horizontal="center" vertical="top" wrapText="1"/>
    </xf>
    <xf numFmtId="0" fontId="16" fillId="7" borderId="16" xfId="0" applyNumberFormat="1" applyFont="1" applyFill="1" applyBorder="1" applyAlignment="1">
      <alignment vertical="top" wrapText="1"/>
    </xf>
    <xf numFmtId="0" fontId="16" fillId="7" borderId="16" xfId="0" applyNumberFormat="1" applyFont="1" applyFill="1" applyBorder="1" applyAlignment="1">
      <alignment horizontal="center" vertical="top" wrapText="1"/>
    </xf>
    <xf numFmtId="187" fontId="18" fillId="0" borderId="0" xfId="0" applyNumberFormat="1" applyFont="1" applyFill="1" applyBorder="1"/>
    <xf numFmtId="187" fontId="20" fillId="0" borderId="0" xfId="0" applyNumberFormat="1" applyFont="1" applyFill="1" applyBorder="1"/>
    <xf numFmtId="0" fontId="1" fillId="0" borderId="1" xfId="0" applyNumberFormat="1" applyFont="1" applyFill="1" applyBorder="1" applyAlignment="1">
      <alignment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21" fillId="0" borderId="0" xfId="0" applyFont="1" applyFill="1" applyBorder="1"/>
    <xf numFmtId="0" fontId="2" fillId="8" borderId="0" xfId="0" applyFont="1" applyFill="1" applyBorder="1"/>
    <xf numFmtId="0" fontId="2" fillId="7" borderId="41" xfId="0" applyNumberFormat="1" applyFont="1" applyFill="1" applyBorder="1" applyAlignment="1">
      <alignment vertical="top" wrapText="1"/>
    </xf>
    <xf numFmtId="0" fontId="2" fillId="7" borderId="42" xfId="0" applyNumberFormat="1" applyFont="1" applyFill="1" applyBorder="1" applyAlignment="1">
      <alignment vertical="top" wrapText="1"/>
    </xf>
    <xf numFmtId="0" fontId="2" fillId="7" borderId="43" xfId="0" applyNumberFormat="1" applyFont="1" applyFill="1" applyBorder="1" applyAlignment="1">
      <alignment vertical="top" wrapText="1"/>
    </xf>
    <xf numFmtId="0" fontId="2" fillId="7" borderId="0" xfId="0" applyNumberFormat="1" applyFont="1" applyFill="1" applyBorder="1" applyAlignment="1">
      <alignment vertical="top" wrapText="1"/>
    </xf>
    <xf numFmtId="0" fontId="2" fillId="7" borderId="46" xfId="0" applyNumberFormat="1" applyFont="1" applyFill="1" applyBorder="1" applyAlignment="1">
      <alignment vertical="top" wrapText="1"/>
    </xf>
    <xf numFmtId="0" fontId="2" fillId="7" borderId="47" xfId="0" applyNumberFormat="1" applyFont="1" applyFill="1" applyBorder="1" applyAlignment="1">
      <alignment vertical="top" wrapText="1"/>
    </xf>
    <xf numFmtId="0" fontId="2" fillId="7" borderId="48" xfId="0" applyNumberFormat="1" applyFont="1" applyFill="1" applyBorder="1" applyAlignment="1">
      <alignment vertical="top" wrapText="1"/>
    </xf>
    <xf numFmtId="0" fontId="2" fillId="7" borderId="49" xfId="0" applyNumberFormat="1" applyFont="1" applyFill="1" applyBorder="1" applyAlignment="1">
      <alignment vertical="top" wrapText="1"/>
    </xf>
    <xf numFmtId="0" fontId="1" fillId="0" borderId="44" xfId="0" applyNumberFormat="1" applyFont="1" applyFill="1" applyBorder="1" applyAlignment="1">
      <alignment horizontal="right" vertical="center" wrapText="1" readingOrder="1"/>
    </xf>
    <xf numFmtId="0" fontId="3" fillId="0" borderId="44" xfId="0" applyNumberFormat="1" applyFont="1" applyFill="1" applyBorder="1" applyAlignment="1">
      <alignment horizontal="right" vertical="center" wrapText="1" readingOrder="1"/>
    </xf>
    <xf numFmtId="0" fontId="2" fillId="9" borderId="0" xfId="0" applyFont="1" applyFill="1" applyBorder="1"/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187" fontId="1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87" fontId="3" fillId="0" borderId="21" xfId="0" applyNumberFormat="1" applyFont="1" applyFill="1" applyBorder="1" applyAlignment="1">
      <alignment horizontal="right" vertical="center" wrapText="1" readingOrder="1"/>
    </xf>
    <xf numFmtId="0" fontId="2" fillId="2" borderId="19" xfId="0" applyNumberFormat="1" applyFont="1" applyFill="1" applyBorder="1" applyAlignment="1">
      <alignment vertical="top" wrapText="1"/>
    </xf>
    <xf numFmtId="0" fontId="2" fillId="2" borderId="2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28" xfId="0" applyNumberFormat="1" applyFont="1" applyFill="1" applyBorder="1" applyAlignment="1">
      <alignment vertical="top" wrapText="1"/>
    </xf>
    <xf numFmtId="0" fontId="2" fillId="2" borderId="16" xfId="0" applyNumberFormat="1" applyFont="1" applyFill="1" applyBorder="1" applyAlignment="1">
      <alignment vertical="top" wrapText="1"/>
    </xf>
    <xf numFmtId="0" fontId="2" fillId="2" borderId="17" xfId="0" applyNumberFormat="1" applyFont="1" applyFill="1" applyBorder="1" applyAlignment="1">
      <alignment vertical="top" wrapText="1"/>
    </xf>
    <xf numFmtId="0" fontId="3" fillId="6" borderId="38" xfId="0" applyNumberFormat="1" applyFont="1" applyFill="1" applyBorder="1" applyAlignment="1">
      <alignment vertical="top" wrapText="1" readingOrder="1"/>
    </xf>
    <xf numFmtId="187" fontId="22" fillId="0" borderId="1" xfId="0" applyNumberFormat="1" applyFont="1" applyFill="1" applyBorder="1" applyAlignment="1">
      <alignment horizontal="right" vertical="center" wrapText="1" readingOrder="1"/>
    </xf>
    <xf numFmtId="187" fontId="23" fillId="0" borderId="1" xfId="0" applyNumberFormat="1" applyFont="1" applyFill="1" applyBorder="1" applyAlignment="1">
      <alignment vertical="top" wrapText="1" readingOrder="1"/>
    </xf>
    <xf numFmtId="0" fontId="2" fillId="2" borderId="25" xfId="0" applyNumberFormat="1" applyFont="1" applyFill="1" applyBorder="1" applyAlignment="1">
      <alignment vertical="top" wrapText="1"/>
    </xf>
    <xf numFmtId="0" fontId="2" fillId="2" borderId="27" xfId="0" applyNumberFormat="1" applyFont="1" applyFill="1" applyBorder="1" applyAlignment="1">
      <alignment vertical="top" wrapText="1"/>
    </xf>
    <xf numFmtId="0" fontId="2" fillId="2" borderId="37" xfId="0" applyNumberFormat="1" applyFont="1" applyFill="1" applyBorder="1" applyAlignment="1">
      <alignment vertical="top" wrapText="1"/>
    </xf>
    <xf numFmtId="0" fontId="2" fillId="0" borderId="27" xfId="0" applyFont="1" applyFill="1" applyBorder="1"/>
    <xf numFmtId="0" fontId="2" fillId="0" borderId="28" xfId="0" applyFont="1" applyFill="1" applyBorder="1"/>
    <xf numFmtId="0" fontId="2" fillId="0" borderId="58" xfId="0" applyFont="1" applyBorder="1"/>
    <xf numFmtId="43" fontId="2" fillId="0" borderId="6" xfId="0" applyNumberFormat="1" applyFont="1" applyBorder="1"/>
    <xf numFmtId="43" fontId="2" fillId="0" borderId="6" xfId="0" applyNumberFormat="1" applyFont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2" borderId="19" xfId="0" applyNumberFormat="1" applyFont="1" applyFill="1" applyBorder="1" applyAlignment="1">
      <alignment vertical="top" wrapText="1"/>
    </xf>
    <xf numFmtId="0" fontId="25" fillId="2" borderId="19" xfId="0" applyNumberFormat="1" applyFont="1" applyFill="1" applyBorder="1" applyAlignment="1">
      <alignment horizontal="center" vertical="top" wrapText="1"/>
    </xf>
    <xf numFmtId="0" fontId="25" fillId="2" borderId="0" xfId="0" applyNumberFormat="1" applyFont="1" applyFill="1" applyBorder="1" applyAlignment="1">
      <alignment vertical="top" wrapText="1"/>
    </xf>
    <xf numFmtId="0" fontId="25" fillId="2" borderId="0" xfId="0" applyNumberFormat="1" applyFont="1" applyFill="1" applyBorder="1" applyAlignment="1">
      <alignment horizontal="center" vertical="top" wrapText="1"/>
    </xf>
    <xf numFmtId="0" fontId="26" fillId="2" borderId="34" xfId="0" applyNumberFormat="1" applyFont="1" applyFill="1" applyBorder="1" applyAlignment="1">
      <alignment horizontal="center" vertical="center" wrapText="1" readingOrder="1"/>
    </xf>
    <xf numFmtId="0" fontId="24" fillId="2" borderId="34" xfId="0" applyNumberFormat="1" applyFont="1" applyFill="1" applyBorder="1" applyAlignment="1">
      <alignment horizontal="center" vertical="center" wrapText="1" readingOrder="1"/>
    </xf>
    <xf numFmtId="0" fontId="26" fillId="6" borderId="40" xfId="0" applyNumberFormat="1" applyFont="1" applyFill="1" applyBorder="1" applyAlignment="1">
      <alignment vertical="top" wrapText="1" readingOrder="1"/>
    </xf>
    <xf numFmtId="0" fontId="24" fillId="0" borderId="55" xfId="0" applyNumberFormat="1" applyFont="1" applyFill="1" applyBorder="1" applyAlignment="1">
      <alignment vertical="top" wrapText="1" readingOrder="1"/>
    </xf>
    <xf numFmtId="0" fontId="24" fillId="0" borderId="59" xfId="0" applyNumberFormat="1" applyFont="1" applyFill="1" applyBorder="1" applyAlignment="1">
      <alignment horizontal="center" vertical="top" wrapText="1" readingOrder="1"/>
    </xf>
    <xf numFmtId="188" fontId="24" fillId="0" borderId="1" xfId="0" applyNumberFormat="1" applyFont="1" applyFill="1" applyBorder="1" applyAlignment="1">
      <alignment horizontal="right" vertical="center" wrapText="1" readingOrder="1"/>
    </xf>
    <xf numFmtId="188" fontId="24" fillId="0" borderId="24" xfId="0" applyNumberFormat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horizontal="center" vertical="top" wrapText="1" readingOrder="1"/>
    </xf>
    <xf numFmtId="188" fontId="27" fillId="0" borderId="1" xfId="0" applyNumberFormat="1" applyFont="1" applyFill="1" applyBorder="1" applyAlignment="1">
      <alignment horizontal="right" vertical="center" wrapText="1" readingOrder="1"/>
    </xf>
    <xf numFmtId="0" fontId="28" fillId="0" borderId="0" xfId="0" applyFont="1" applyFill="1" applyBorder="1"/>
    <xf numFmtId="0" fontId="28" fillId="0" borderId="0" xfId="0" applyFont="1" applyFill="1" applyBorder="1" applyAlignment="1">
      <alignment horizontal="center"/>
    </xf>
    <xf numFmtId="188" fontId="28" fillId="0" borderId="0" xfId="0" applyNumberFormat="1" applyFont="1" applyFill="1" applyBorder="1"/>
    <xf numFmtId="0" fontId="29" fillId="2" borderId="19" xfId="0" applyNumberFormat="1" applyFont="1" applyFill="1" applyBorder="1" applyAlignment="1">
      <alignment vertical="top" wrapText="1"/>
    </xf>
    <xf numFmtId="0" fontId="29" fillId="2" borderId="0" xfId="0" applyNumberFormat="1" applyFont="1" applyFill="1" applyBorder="1" applyAlignment="1">
      <alignment vertical="top" wrapText="1"/>
    </xf>
    <xf numFmtId="0" fontId="29" fillId="2" borderId="0" xfId="0" applyNumberFormat="1" applyFont="1" applyFill="1" applyBorder="1" applyAlignment="1">
      <alignment horizontal="center" vertical="top" wrapText="1"/>
    </xf>
    <xf numFmtId="0" fontId="29" fillId="2" borderId="16" xfId="0" applyNumberFormat="1" applyFont="1" applyFill="1" applyBorder="1" applyAlignment="1">
      <alignment horizontal="center" vertical="top" wrapText="1"/>
    </xf>
    <xf numFmtId="0" fontId="3" fillId="0" borderId="15" xfId="0" applyNumberFormat="1" applyFont="1" applyFill="1" applyBorder="1" applyAlignment="1">
      <alignment horizontal="right" vertical="center" wrapText="1" readingOrder="1"/>
    </xf>
    <xf numFmtId="0" fontId="2" fillId="0" borderId="16" xfId="0" applyNumberFormat="1" applyFont="1" applyFill="1" applyBorder="1" applyAlignment="1">
      <alignment vertical="top" wrapText="1"/>
    </xf>
    <xf numFmtId="0" fontId="2" fillId="0" borderId="17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24" xfId="0" applyNumberFormat="1" applyFont="1" applyFill="1" applyBorder="1" applyAlignment="1">
      <alignment vertical="center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3" fillId="0" borderId="24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14" fillId="0" borderId="21" xfId="0" applyNumberFormat="1" applyFont="1" applyFill="1" applyBorder="1" applyAlignment="1">
      <alignment horizontal="right" vertical="center" wrapText="1" readingOrder="1"/>
    </xf>
    <xf numFmtId="0" fontId="2" fillId="0" borderId="22" xfId="0" applyNumberFormat="1" applyFont="1" applyFill="1" applyBorder="1" applyAlignment="1">
      <alignment vertical="top" wrapText="1"/>
    </xf>
    <xf numFmtId="0" fontId="2" fillId="0" borderId="23" xfId="0" applyNumberFormat="1" applyFont="1" applyFill="1" applyBorder="1" applyAlignment="1">
      <alignment vertical="top" wrapText="1"/>
    </xf>
    <xf numFmtId="0" fontId="14" fillId="0" borderId="2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3" fillId="0" borderId="21" xfId="0" applyNumberFormat="1" applyFont="1" applyFill="1" applyBorder="1" applyAlignment="1">
      <alignment horizontal="right" vertical="center" wrapText="1" readingOrder="1"/>
    </xf>
    <xf numFmtId="0" fontId="13" fillId="0" borderId="21" xfId="0" applyNumberFormat="1" applyFont="1" applyFill="1" applyBorder="1" applyAlignment="1">
      <alignment horizontal="center" vertical="center" wrapText="1" readingOrder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3" fillId="2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vertical="top" wrapText="1"/>
    </xf>
    <xf numFmtId="0" fontId="2" fillId="0" borderId="20" xfId="0" applyNumberFormat="1" applyFont="1" applyFill="1" applyBorder="1" applyAlignment="1">
      <alignment vertical="top" wrapText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7" fillId="0" borderId="1" xfId="0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vertical="top" wrapText="1"/>
    </xf>
    <xf numFmtId="0" fontId="10" fillId="0" borderId="24" xfId="0" applyNumberFormat="1" applyFont="1" applyFill="1" applyBorder="1" applyAlignment="1">
      <alignment vertical="top" wrapText="1" readingOrder="1"/>
    </xf>
    <xf numFmtId="0" fontId="10" fillId="0" borderId="2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vertical="top" wrapText="1" readingOrder="1"/>
    </xf>
    <xf numFmtId="0" fontId="16" fillId="0" borderId="33" xfId="0" applyNumberFormat="1" applyFont="1" applyFill="1" applyBorder="1" applyAlignment="1">
      <alignment vertical="top" wrapText="1"/>
    </xf>
    <xf numFmtId="0" fontId="16" fillId="0" borderId="15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horizontal="center" vertical="top" wrapText="1" readingOrder="1"/>
    </xf>
    <xf numFmtId="0" fontId="16" fillId="0" borderId="33" xfId="0" applyFont="1" applyFill="1" applyBorder="1" applyAlignment="1">
      <alignment horizontal="center"/>
    </xf>
    <xf numFmtId="0" fontId="16" fillId="0" borderId="15" xfId="0" applyNumberFormat="1" applyFont="1" applyFill="1" applyBorder="1" applyAlignment="1">
      <alignment horizontal="center" vertical="top" wrapText="1"/>
    </xf>
    <xf numFmtId="0" fontId="17" fillId="0" borderId="2" xfId="0" applyNumberFormat="1" applyFont="1" applyFill="1" applyBorder="1" applyAlignment="1">
      <alignment horizontal="right" vertical="center" wrapText="1" readingOrder="1"/>
    </xf>
    <xf numFmtId="0" fontId="16" fillId="0" borderId="0" xfId="0" applyFont="1" applyFill="1" applyBorder="1" applyAlignment="1">
      <alignment horizontal="center" vertical="center"/>
    </xf>
    <xf numFmtId="0" fontId="10" fillId="7" borderId="19" xfId="0" applyNumberFormat="1" applyFont="1" applyFill="1" applyBorder="1" applyAlignment="1">
      <alignment horizontal="center" vertical="top" wrapText="1" readingOrder="1"/>
    </xf>
    <xf numFmtId="0" fontId="10" fillId="7" borderId="20" xfId="0" applyNumberFormat="1" applyFont="1" applyFill="1" applyBorder="1" applyAlignment="1">
      <alignment horizontal="center" vertical="top" wrapText="1" readingOrder="1"/>
    </xf>
    <xf numFmtId="0" fontId="10" fillId="7" borderId="0" xfId="0" applyNumberFormat="1" applyFont="1" applyFill="1" applyBorder="1" applyAlignment="1">
      <alignment horizontal="center" vertical="top" wrapText="1" readingOrder="1"/>
    </xf>
    <xf numFmtId="0" fontId="10" fillId="7" borderId="28" xfId="0" applyNumberFormat="1" applyFont="1" applyFill="1" applyBorder="1" applyAlignment="1">
      <alignment horizontal="center" vertical="top" wrapText="1" readingOrder="1"/>
    </xf>
    <xf numFmtId="0" fontId="16" fillId="7" borderId="16" xfId="0" applyNumberFormat="1" applyFont="1" applyFill="1" applyBorder="1" applyAlignment="1">
      <alignment horizontal="left" wrapText="1"/>
    </xf>
    <xf numFmtId="0" fontId="10" fillId="2" borderId="26" xfId="0" applyNumberFormat="1" applyFont="1" applyFill="1" applyBorder="1" applyAlignment="1">
      <alignment horizontal="center" vertical="center" wrapText="1" readingOrder="1"/>
    </xf>
    <xf numFmtId="0" fontId="16" fillId="2" borderId="33" xfId="0" applyNumberFormat="1" applyFont="1" applyFill="1" applyBorder="1" applyAlignment="1">
      <alignment vertical="top" wrapText="1"/>
    </xf>
    <xf numFmtId="0" fontId="16" fillId="2" borderId="32" xfId="0" applyNumberFormat="1" applyFont="1" applyFill="1" applyBorder="1" applyAlignment="1">
      <alignment vertical="top" wrapText="1"/>
    </xf>
    <xf numFmtId="0" fontId="19" fillId="0" borderId="1" xfId="0" applyNumberFormat="1" applyFont="1" applyFill="1" applyBorder="1" applyAlignment="1">
      <alignment horizontal="right" vertical="center" wrapText="1" readingOrder="1"/>
    </xf>
    <xf numFmtId="0" fontId="20" fillId="0" borderId="3" xfId="0" applyNumberFormat="1" applyFont="1" applyFill="1" applyBorder="1" applyAlignment="1">
      <alignment vertical="top" wrapText="1"/>
    </xf>
    <xf numFmtId="0" fontId="18" fillId="0" borderId="2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top" wrapText="1" readingOrder="1"/>
    </xf>
    <xf numFmtId="0" fontId="16" fillId="0" borderId="28" xfId="0" applyFont="1" applyFill="1" applyBorder="1" applyAlignment="1">
      <alignment horizontal="center"/>
    </xf>
    <xf numFmtId="0" fontId="16" fillId="0" borderId="17" xfId="0" applyNumberFormat="1" applyFont="1" applyFill="1" applyBorder="1" applyAlignment="1">
      <alignment horizontal="center" vertical="top" wrapText="1"/>
    </xf>
    <xf numFmtId="0" fontId="18" fillId="0" borderId="1" xfId="0" applyNumberFormat="1" applyFont="1" applyFill="1" applyBorder="1" applyAlignment="1">
      <alignment vertical="top" wrapText="1"/>
    </xf>
    <xf numFmtId="0" fontId="11" fillId="2" borderId="26" xfId="0" applyNumberFormat="1" applyFont="1" applyFill="1" applyBorder="1" applyAlignment="1">
      <alignment horizontal="center" vertical="center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6" fillId="2" borderId="15" xfId="0" applyNumberFormat="1" applyFont="1" applyFill="1" applyBorder="1" applyAlignment="1">
      <alignment vertical="top" wrapText="1"/>
    </xf>
    <xf numFmtId="0" fontId="16" fillId="7" borderId="0" xfId="0" applyNumberFormat="1" applyFont="1" applyFill="1" applyBorder="1" applyAlignment="1">
      <alignment vertical="top" wrapText="1"/>
    </xf>
    <xf numFmtId="0" fontId="16" fillId="2" borderId="27" xfId="0" applyNumberFormat="1" applyFont="1" applyFill="1" applyBorder="1" applyAlignment="1">
      <alignment vertical="top" wrapText="1"/>
    </xf>
    <xf numFmtId="0" fontId="16" fillId="2" borderId="29" xfId="0" applyNumberFormat="1" applyFont="1" applyFill="1" applyBorder="1" applyAlignment="1">
      <alignment vertical="top" wrapText="1"/>
    </xf>
    <xf numFmtId="0" fontId="11" fillId="2" borderId="34" xfId="0" applyNumberFormat="1" applyFont="1" applyFill="1" applyBorder="1" applyAlignment="1">
      <alignment horizontal="center" vertical="center" wrapText="1" readingOrder="1"/>
    </xf>
    <xf numFmtId="0" fontId="16" fillId="0" borderId="36" xfId="0" applyNumberFormat="1" applyFont="1" applyFill="1" applyBorder="1" applyAlignment="1">
      <alignment vertical="top" wrapText="1"/>
    </xf>
    <xf numFmtId="0" fontId="16" fillId="0" borderId="35" xfId="0" applyNumberFormat="1" applyFont="1" applyFill="1" applyBorder="1" applyAlignment="1">
      <alignment vertical="top" wrapText="1"/>
    </xf>
    <xf numFmtId="0" fontId="16" fillId="0" borderId="0" xfId="0" applyFont="1" applyFill="1" applyBorder="1"/>
    <xf numFmtId="0" fontId="16" fillId="0" borderId="20" xfId="0" applyNumberFormat="1" applyFont="1" applyFill="1" applyBorder="1" applyAlignment="1">
      <alignment vertical="top" wrapText="1"/>
    </xf>
    <xf numFmtId="0" fontId="16" fillId="0" borderId="31" xfId="0" applyNumberFormat="1" applyFont="1" applyFill="1" applyBorder="1" applyAlignment="1">
      <alignment vertical="top" wrapText="1"/>
    </xf>
    <xf numFmtId="0" fontId="16" fillId="0" borderId="19" xfId="0" applyNumberFormat="1" applyFont="1" applyFill="1" applyBorder="1" applyAlignment="1">
      <alignment vertical="top" wrapText="1"/>
    </xf>
    <xf numFmtId="0" fontId="16" fillId="0" borderId="30" xfId="0" applyNumberFormat="1" applyFont="1" applyFill="1" applyBorder="1" applyAlignment="1">
      <alignment vertical="top" wrapText="1"/>
    </xf>
    <xf numFmtId="0" fontId="27" fillId="0" borderId="2" xfId="0" applyNumberFormat="1" applyFont="1" applyFill="1" applyBorder="1" applyAlignment="1">
      <alignment horizontal="right" vertical="center" wrapText="1" readingOrder="1"/>
    </xf>
    <xf numFmtId="0" fontId="28" fillId="0" borderId="3" xfId="0" applyNumberFormat="1" applyFont="1" applyFill="1" applyBorder="1" applyAlignment="1">
      <alignment vertical="top" wrapText="1"/>
    </xf>
    <xf numFmtId="0" fontId="24" fillId="0" borderId="1" xfId="0" applyNumberFormat="1" applyFont="1" applyFill="1" applyBorder="1" applyAlignment="1">
      <alignment vertical="top" wrapText="1" readingOrder="1"/>
    </xf>
    <xf numFmtId="0" fontId="25" fillId="0" borderId="33" xfId="0" applyNumberFormat="1" applyFont="1" applyFill="1" applyBorder="1" applyAlignment="1">
      <alignment vertical="top" wrapText="1"/>
    </xf>
    <xf numFmtId="0" fontId="25" fillId="0" borderId="15" xfId="0" applyNumberFormat="1" applyFont="1" applyFill="1" applyBorder="1" applyAlignment="1">
      <alignment vertical="top" wrapText="1"/>
    </xf>
    <xf numFmtId="0" fontId="24" fillId="0" borderId="1" xfId="0" applyNumberFormat="1" applyFont="1" applyFill="1" applyBorder="1" applyAlignment="1">
      <alignment horizontal="center" vertical="top" wrapText="1" readingOrder="1"/>
    </xf>
    <xf numFmtId="0" fontId="25" fillId="0" borderId="33" xfId="0" applyFont="1" applyFill="1" applyBorder="1" applyAlignment="1">
      <alignment horizontal="center"/>
    </xf>
    <xf numFmtId="0" fontId="25" fillId="0" borderId="15" xfId="0" applyNumberFormat="1" applyFont="1" applyFill="1" applyBorder="1" applyAlignment="1">
      <alignment horizontal="center" vertical="top" wrapText="1"/>
    </xf>
    <xf numFmtId="0" fontId="24" fillId="0" borderId="18" xfId="0" applyNumberFormat="1" applyFont="1" applyFill="1" applyBorder="1" applyAlignment="1">
      <alignment vertical="top" wrapText="1" readingOrder="1"/>
    </xf>
    <xf numFmtId="0" fontId="24" fillId="0" borderId="33" xfId="0" applyNumberFormat="1" applyFont="1" applyFill="1" applyBorder="1" applyAlignment="1">
      <alignment vertical="top" wrapText="1" readingOrder="1"/>
    </xf>
    <xf numFmtId="0" fontId="24" fillId="0" borderId="15" xfId="0" applyNumberFormat="1" applyFont="1" applyFill="1" applyBorder="1" applyAlignment="1">
      <alignment vertical="top" wrapText="1" readingOrder="1"/>
    </xf>
    <xf numFmtId="0" fontId="24" fillId="2" borderId="26" xfId="0" applyNumberFormat="1" applyFont="1" applyFill="1" applyBorder="1" applyAlignment="1">
      <alignment horizontal="center" vertical="center" wrapText="1" readingOrder="1"/>
    </xf>
    <xf numFmtId="0" fontId="25" fillId="2" borderId="32" xfId="0" applyNumberFormat="1" applyFont="1" applyFill="1" applyBorder="1" applyAlignment="1">
      <alignment vertical="top" wrapText="1"/>
    </xf>
    <xf numFmtId="0" fontId="25" fillId="2" borderId="0" xfId="0" applyNumberFormat="1" applyFont="1" applyFill="1" applyBorder="1" applyAlignment="1">
      <alignment wrapText="1"/>
    </xf>
    <xf numFmtId="0" fontId="25" fillId="2" borderId="16" xfId="0" applyNumberFormat="1" applyFont="1" applyFill="1" applyBorder="1" applyAlignment="1">
      <alignment wrapText="1"/>
    </xf>
    <xf numFmtId="0" fontId="25" fillId="2" borderId="29" xfId="0" applyNumberFormat="1" applyFont="1" applyFill="1" applyBorder="1" applyAlignment="1">
      <alignment vertical="top" wrapText="1"/>
    </xf>
    <xf numFmtId="0" fontId="25" fillId="0" borderId="0" xfId="0" applyFont="1" applyFill="1" applyBorder="1"/>
    <xf numFmtId="0" fontId="26" fillId="2" borderId="26" xfId="0" applyNumberFormat="1" applyFont="1" applyFill="1" applyBorder="1" applyAlignment="1">
      <alignment horizontal="center" vertical="center" wrapText="1" readingOrder="1"/>
    </xf>
    <xf numFmtId="0" fontId="25" fillId="0" borderId="19" xfId="0" applyNumberFormat="1" applyFont="1" applyFill="1" applyBorder="1" applyAlignment="1">
      <alignment vertical="top" wrapText="1"/>
    </xf>
    <xf numFmtId="0" fontId="25" fillId="0" borderId="30" xfId="0" applyNumberFormat="1" applyFont="1" applyFill="1" applyBorder="1" applyAlignment="1">
      <alignment vertical="top" wrapText="1"/>
    </xf>
    <xf numFmtId="0" fontId="25" fillId="0" borderId="20" xfId="0" applyNumberFormat="1" applyFont="1" applyFill="1" applyBorder="1" applyAlignment="1">
      <alignment vertical="top" wrapText="1"/>
    </xf>
    <xf numFmtId="0" fontId="25" fillId="0" borderId="31" xfId="0" applyNumberFormat="1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center"/>
    </xf>
    <xf numFmtId="0" fontId="29" fillId="2" borderId="16" xfId="0" applyNumberFormat="1" applyFont="1" applyFill="1" applyBorder="1" applyAlignment="1">
      <alignment horizontal="left" vertical="top" wrapText="1"/>
    </xf>
    <xf numFmtId="0" fontId="29" fillId="2" borderId="19" xfId="0" applyNumberFormat="1" applyFont="1" applyFill="1" applyBorder="1" applyAlignment="1">
      <alignment horizontal="right" vertical="center" wrapText="1"/>
    </xf>
    <xf numFmtId="0" fontId="29" fillId="2" borderId="20" xfId="0" applyNumberFormat="1" applyFont="1" applyFill="1" applyBorder="1" applyAlignment="1">
      <alignment horizontal="right" vertical="center" wrapText="1"/>
    </xf>
    <xf numFmtId="0" fontId="26" fillId="2" borderId="1" xfId="0" applyNumberFormat="1" applyFont="1" applyFill="1" applyBorder="1" applyAlignment="1">
      <alignment horizontal="center" vertical="center" wrapText="1" readingOrder="1"/>
    </xf>
    <xf numFmtId="0" fontId="25" fillId="2" borderId="33" xfId="0" applyNumberFormat="1" applyFont="1" applyFill="1" applyBorder="1" applyAlignment="1">
      <alignment vertical="top" wrapText="1"/>
    </xf>
    <xf numFmtId="0" fontId="25" fillId="2" borderId="15" xfId="0" applyNumberFormat="1" applyFont="1" applyFill="1" applyBorder="1" applyAlignment="1">
      <alignment vertical="top" wrapText="1"/>
    </xf>
    <xf numFmtId="0" fontId="26" fillId="2" borderId="34" xfId="0" applyNumberFormat="1" applyFont="1" applyFill="1" applyBorder="1" applyAlignment="1">
      <alignment horizontal="center" vertical="center" wrapText="1" readingOrder="1"/>
    </xf>
    <xf numFmtId="0" fontId="25" fillId="0" borderId="35" xfId="0" applyNumberFormat="1" applyFont="1" applyFill="1" applyBorder="1" applyAlignment="1">
      <alignment vertical="top" wrapText="1"/>
    </xf>
    <xf numFmtId="0" fontId="25" fillId="0" borderId="36" xfId="0" applyNumberFormat="1" applyFont="1" applyFill="1" applyBorder="1" applyAlignment="1">
      <alignment vertical="top" wrapText="1"/>
    </xf>
    <xf numFmtId="0" fontId="3" fillId="0" borderId="44" xfId="0" applyNumberFormat="1" applyFont="1" applyFill="1" applyBorder="1" applyAlignment="1">
      <alignment horizontal="right" vertical="center" wrapText="1" readingOrder="1"/>
    </xf>
    <xf numFmtId="0" fontId="2" fillId="0" borderId="53" xfId="0" applyNumberFormat="1" applyFont="1" applyFill="1" applyBorder="1" applyAlignment="1">
      <alignment vertical="top" wrapText="1"/>
    </xf>
    <xf numFmtId="0" fontId="3" fillId="0" borderId="44" xfId="0" applyNumberFormat="1" applyFont="1" applyFill="1" applyBorder="1" applyAlignment="1">
      <alignment horizontal="right" vertical="top" wrapText="1" readingOrder="1"/>
    </xf>
    <xf numFmtId="0" fontId="2" fillId="0" borderId="54" xfId="0" applyNumberFormat="1" applyFont="1" applyFill="1" applyBorder="1" applyAlignment="1">
      <alignment vertical="top" wrapText="1"/>
    </xf>
    <xf numFmtId="0" fontId="1" fillId="0" borderId="44" xfId="0" applyNumberFormat="1" applyFont="1" applyFill="1" applyBorder="1" applyAlignment="1">
      <alignment horizontal="right" vertical="center" wrapText="1" readingOrder="1"/>
    </xf>
    <xf numFmtId="0" fontId="1" fillId="0" borderId="44" xfId="0" applyNumberFormat="1" applyFont="1" applyFill="1" applyBorder="1" applyAlignment="1">
      <alignment vertical="top" wrapText="1" readingOrder="1"/>
    </xf>
    <xf numFmtId="0" fontId="1" fillId="0" borderId="44" xfId="0" applyNumberFormat="1" applyFont="1" applyFill="1" applyBorder="1" applyAlignment="1">
      <alignment horizontal="center" vertical="center" wrapText="1" readingOrder="1"/>
    </xf>
    <xf numFmtId="0" fontId="1" fillId="0" borderId="52" xfId="0" applyNumberFormat="1" applyFont="1" applyFill="1" applyBorder="1" applyAlignment="1">
      <alignment vertical="top" wrapText="1" readingOrder="1"/>
    </xf>
    <xf numFmtId="0" fontId="2" fillId="0" borderId="45" xfId="0" applyNumberFormat="1" applyFont="1" applyFill="1" applyBorder="1" applyAlignment="1">
      <alignment vertical="top" wrapText="1"/>
    </xf>
    <xf numFmtId="0" fontId="2" fillId="0" borderId="47" xfId="0" applyNumberFormat="1" applyFont="1" applyFill="1" applyBorder="1" applyAlignment="1">
      <alignment vertical="top" wrapText="1"/>
    </xf>
    <xf numFmtId="0" fontId="1" fillId="0" borderId="53" xfId="0" applyNumberFormat="1" applyFont="1" applyFill="1" applyBorder="1" applyAlignment="1">
      <alignment horizontal="right" vertical="top" wrapText="1" readingOrder="1"/>
    </xf>
    <xf numFmtId="0" fontId="2" fillId="0" borderId="43" xfId="0" applyNumberFormat="1" applyFont="1" applyFill="1" applyBorder="1" applyAlignment="1">
      <alignment vertical="top" wrapText="1"/>
    </xf>
    <xf numFmtId="0" fontId="2" fillId="0" borderId="46" xfId="0" applyNumberFormat="1" applyFont="1" applyFill="1" applyBorder="1" applyAlignment="1">
      <alignment vertical="top" wrapText="1"/>
    </xf>
    <xf numFmtId="0" fontId="2" fillId="0" borderId="48" xfId="0" applyNumberFormat="1" applyFont="1" applyFill="1" applyBorder="1" applyAlignment="1">
      <alignment vertical="top" wrapText="1"/>
    </xf>
    <xf numFmtId="0" fontId="2" fillId="0" borderId="49" xfId="0" applyNumberFormat="1" applyFont="1" applyFill="1" applyBorder="1" applyAlignment="1">
      <alignment vertical="top" wrapText="1"/>
    </xf>
    <xf numFmtId="0" fontId="3" fillId="7" borderId="44" xfId="0" applyNumberFormat="1" applyFont="1" applyFill="1" applyBorder="1" applyAlignment="1">
      <alignment horizontal="center" vertical="top" wrapText="1" readingOrder="1"/>
    </xf>
    <xf numFmtId="0" fontId="2" fillId="8" borderId="43" xfId="0" applyNumberFormat="1" applyFont="1" applyFill="1" applyBorder="1" applyAlignment="1">
      <alignment vertical="top" wrapText="1"/>
    </xf>
    <xf numFmtId="0" fontId="2" fillId="7" borderId="45" xfId="0" applyNumberFormat="1" applyFont="1" applyFill="1" applyBorder="1" applyAlignment="1">
      <alignment vertical="top" wrapText="1"/>
    </xf>
    <xf numFmtId="0" fontId="2" fillId="8" borderId="46" xfId="0" applyNumberFormat="1" applyFont="1" applyFill="1" applyBorder="1" applyAlignment="1">
      <alignment vertical="top" wrapText="1"/>
    </xf>
    <xf numFmtId="0" fontId="2" fillId="7" borderId="47" xfId="0" applyNumberFormat="1" applyFont="1" applyFill="1" applyBorder="1" applyAlignment="1">
      <alignment vertical="top" wrapText="1"/>
    </xf>
    <xf numFmtId="0" fontId="2" fillId="8" borderId="49" xfId="0" applyNumberFormat="1" applyFont="1" applyFill="1" applyBorder="1" applyAlignment="1">
      <alignment vertical="top" wrapText="1"/>
    </xf>
    <xf numFmtId="0" fontId="3" fillId="7" borderId="45" xfId="0" applyNumberFormat="1" applyFont="1" applyFill="1" applyBorder="1" applyAlignment="1">
      <alignment vertical="top" wrapText="1" readingOrder="1"/>
    </xf>
    <xf numFmtId="0" fontId="2" fillId="7" borderId="0" xfId="0" applyNumberFormat="1" applyFont="1" applyFill="1" applyBorder="1" applyAlignment="1">
      <alignment vertical="top" wrapText="1"/>
    </xf>
    <xf numFmtId="0" fontId="2" fillId="7" borderId="51" xfId="0" applyNumberFormat="1" applyFont="1" applyFill="1" applyBorder="1" applyAlignment="1">
      <alignment vertical="top" wrapText="1"/>
    </xf>
    <xf numFmtId="0" fontId="2" fillId="7" borderId="50" xfId="0" applyNumberFormat="1" applyFont="1" applyFill="1" applyBorder="1" applyAlignment="1">
      <alignment vertical="top" wrapText="1"/>
    </xf>
    <xf numFmtId="0" fontId="3" fillId="7" borderId="42" xfId="0" applyNumberFormat="1" applyFont="1" applyFill="1" applyBorder="1" applyAlignment="1">
      <alignment vertical="top" wrapText="1" readingOrder="1"/>
    </xf>
    <xf numFmtId="0" fontId="2" fillId="8" borderId="42" xfId="0" applyNumberFormat="1" applyFont="1" applyFill="1" applyBorder="1" applyAlignment="1">
      <alignment vertical="top" wrapText="1"/>
    </xf>
    <xf numFmtId="0" fontId="2" fillId="8" borderId="48" xfId="0" applyNumberFormat="1" applyFont="1" applyFill="1" applyBorder="1" applyAlignment="1">
      <alignment vertical="top" wrapText="1"/>
    </xf>
    <xf numFmtId="0" fontId="1" fillId="6" borderId="0" xfId="0" applyNumberFormat="1" applyFont="1" applyFill="1" applyBorder="1" applyAlignment="1">
      <alignment horizontal="center" vertical="center" wrapText="1" readingOrder="1"/>
    </xf>
    <xf numFmtId="0" fontId="2" fillId="5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6" borderId="0" xfId="0" applyNumberFormat="1" applyFont="1" applyFill="1" applyBorder="1" applyAlignment="1">
      <alignment horizontal="center" vertical="center" wrapText="1" readingOrder="1"/>
    </xf>
    <xf numFmtId="0" fontId="3" fillId="2" borderId="19" xfId="0" applyNumberFormat="1" applyFont="1" applyFill="1" applyBorder="1" applyAlignment="1">
      <alignment horizontal="left" vertical="center" wrapText="1" readingOrder="1"/>
    </xf>
    <xf numFmtId="0" fontId="2" fillId="2" borderId="19" xfId="0" applyNumberFormat="1" applyFont="1" applyFill="1" applyBorder="1" applyAlignment="1">
      <alignment vertical="top" wrapText="1"/>
    </xf>
    <xf numFmtId="0" fontId="3" fillId="2" borderId="26" xfId="0" applyNumberFormat="1" applyFont="1" applyFill="1" applyBorder="1" applyAlignment="1">
      <alignment horizontal="center" vertical="center" wrapText="1" readingOrder="1"/>
    </xf>
    <xf numFmtId="0" fontId="2" fillId="2" borderId="29" xfId="0" applyNumberFormat="1" applyFont="1" applyFill="1" applyBorder="1" applyAlignment="1">
      <alignment vertical="top" wrapText="1"/>
    </xf>
    <xf numFmtId="0" fontId="2" fillId="0" borderId="31" xfId="0" applyNumberFormat="1" applyFont="1" applyFill="1" applyBorder="1" applyAlignment="1">
      <alignment vertical="top" wrapText="1"/>
    </xf>
    <xf numFmtId="0" fontId="2" fillId="2" borderId="27" xfId="0" applyNumberFormat="1" applyFont="1" applyFill="1" applyBorder="1" applyAlignment="1">
      <alignment vertical="top" wrapText="1"/>
    </xf>
    <xf numFmtId="0" fontId="2" fillId="0" borderId="28" xfId="0" applyNumberFormat="1" applyFont="1" applyFill="1" applyBorder="1" applyAlignment="1">
      <alignment vertical="top" wrapText="1"/>
    </xf>
    <xf numFmtId="0" fontId="2" fillId="2" borderId="37" xfId="0" applyNumberFormat="1" applyFont="1" applyFill="1" applyBorder="1" applyAlignment="1">
      <alignment vertical="top" wrapText="1"/>
    </xf>
    <xf numFmtId="0" fontId="3" fillId="2" borderId="34" xfId="0" applyNumberFormat="1" applyFont="1" applyFill="1" applyBorder="1" applyAlignment="1">
      <alignment horizontal="center" vertical="center" wrapText="1" readingOrder="1"/>
    </xf>
    <xf numFmtId="0" fontId="2" fillId="0" borderId="36" xfId="0" applyNumberFormat="1" applyFont="1" applyFill="1" applyBorder="1" applyAlignment="1">
      <alignment vertical="top" wrapText="1"/>
    </xf>
    <xf numFmtId="0" fontId="1" fillId="2" borderId="26" xfId="0" applyNumberFormat="1" applyFont="1" applyFill="1" applyBorder="1" applyAlignment="1">
      <alignment horizontal="center" vertical="center" wrapText="1" readingOrder="1"/>
    </xf>
    <xf numFmtId="0" fontId="2" fillId="2" borderId="3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1" fillId="2" borderId="34" xfId="0" applyNumberFormat="1" applyFont="1" applyFill="1" applyBorder="1" applyAlignment="1">
      <alignment horizontal="center" vertical="center" wrapText="1" readingOrder="1"/>
    </xf>
    <xf numFmtId="0" fontId="2" fillId="2" borderId="15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 readingOrder="1"/>
    </xf>
    <xf numFmtId="0" fontId="2" fillId="0" borderId="15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horizontal="right" vertical="top" wrapText="1" readingOrder="1"/>
    </xf>
    <xf numFmtId="0" fontId="1" fillId="0" borderId="38" xfId="0" applyNumberFormat="1" applyFont="1" applyFill="1" applyBorder="1" applyAlignment="1">
      <alignment vertical="top" wrapText="1" readingOrder="1"/>
    </xf>
    <xf numFmtId="0" fontId="2" fillId="0" borderId="40" xfId="0" applyNumberFormat="1" applyFont="1" applyFill="1" applyBorder="1" applyAlignment="1">
      <alignment vertical="top" wrapText="1"/>
    </xf>
    <xf numFmtId="0" fontId="1" fillId="0" borderId="39" xfId="0" applyNumberFormat="1" applyFont="1" applyFill="1" applyBorder="1" applyAlignment="1">
      <alignment horizontal="right" vertical="top" wrapText="1" readingOrder="1"/>
    </xf>
    <xf numFmtId="187" fontId="22" fillId="0" borderId="1" xfId="0" applyNumberFormat="1" applyFont="1" applyFill="1" applyBorder="1" applyAlignment="1">
      <alignment horizontal="right" vertical="center" wrapText="1" readingOrder="1"/>
    </xf>
    <xf numFmtId="0" fontId="2" fillId="0" borderId="24" xfId="0" applyNumberFormat="1" applyFont="1" applyFill="1" applyBorder="1" applyAlignment="1">
      <alignment vertical="top" wrapText="1"/>
    </xf>
    <xf numFmtId="187" fontId="23" fillId="0" borderId="1" xfId="0" applyNumberFormat="1" applyFont="1" applyFill="1" applyBorder="1" applyAlignment="1">
      <alignment vertical="top" wrapText="1" readingOrder="1"/>
    </xf>
    <xf numFmtId="0" fontId="2" fillId="0" borderId="0" xfId="0" applyFont="1" applyFill="1" applyBorder="1" applyAlignment="1">
      <alignment horizontal="center"/>
    </xf>
    <xf numFmtId="0" fontId="22" fillId="0" borderId="1" xfId="0" applyNumberFormat="1" applyFont="1" applyFill="1" applyBorder="1" applyAlignment="1">
      <alignment horizontal="right" vertical="center" wrapText="1" readingOrder="1"/>
    </xf>
    <xf numFmtId="0" fontId="2" fillId="0" borderId="28" xfId="0" applyFont="1" applyFill="1" applyBorder="1"/>
    <xf numFmtId="0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horizontal="right"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87" fontId="1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457199</xdr:colOff>
      <xdr:row>58</xdr:row>
      <xdr:rowOff>47625</xdr:rowOff>
    </xdr:from>
    <xdr:to>
      <xdr:col>7</xdr:col>
      <xdr:colOff>857250</xdr:colOff>
      <xdr:row>64</xdr:row>
      <xdr:rowOff>85725</xdr:rowOff>
    </xdr:to>
    <xdr:sp macro="" textlink="">
      <xdr:nvSpPr>
        <xdr:cNvPr id="3" name="TextBox 2"/>
        <xdr:cNvSpPr txBox="1"/>
      </xdr:nvSpPr>
      <xdr:spPr>
        <a:xfrm>
          <a:off x="761999" y="15544800"/>
          <a:ext cx="2838451" cy="1466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(นางสาววัลภา  ธรรมธวัช)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 รักษาราชการแทน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ผู้อำนวยการกองคลัง</a:t>
          </a:r>
        </a:p>
      </xdr:txBody>
    </xdr:sp>
    <xdr:clientData/>
  </xdr:twoCellAnchor>
  <xdr:twoCellAnchor>
    <xdr:from>
      <xdr:col>8</xdr:col>
      <xdr:colOff>0</xdr:colOff>
      <xdr:row>59</xdr:row>
      <xdr:rowOff>85725</xdr:rowOff>
    </xdr:from>
    <xdr:to>
      <xdr:col>9</xdr:col>
      <xdr:colOff>1196975</xdr:colOff>
      <xdr:row>64</xdr:row>
      <xdr:rowOff>0</xdr:rowOff>
    </xdr:to>
    <xdr:sp macro="" textlink="">
      <xdr:nvSpPr>
        <xdr:cNvPr id="4" name="TextBox 3"/>
        <xdr:cNvSpPr txBox="1"/>
      </xdr:nvSpPr>
      <xdr:spPr>
        <a:xfrm>
          <a:off x="4124325" y="15821025"/>
          <a:ext cx="2559050" cy="1104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(นางสุมิตรา  รักบำรุง)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1943100</xdr:colOff>
      <xdr:row>59</xdr:row>
      <xdr:rowOff>57150</xdr:rowOff>
    </xdr:from>
    <xdr:to>
      <xdr:col>14</xdr:col>
      <xdr:colOff>180975</xdr:colOff>
      <xdr:row>64</xdr:row>
      <xdr:rowOff>47625</xdr:rowOff>
    </xdr:to>
    <xdr:sp macro="" textlink="">
      <xdr:nvSpPr>
        <xdr:cNvPr id="6" name="TextBox 5"/>
        <xdr:cNvSpPr txBox="1"/>
      </xdr:nvSpPr>
      <xdr:spPr>
        <a:xfrm>
          <a:off x="7429500" y="15792450"/>
          <a:ext cx="2333625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(นายสุนทร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ใจห้าว)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2000250</xdr:colOff>
      <xdr:row>66</xdr:row>
      <xdr:rowOff>200025</xdr:rowOff>
    </xdr:from>
    <xdr:to>
      <xdr:col>14</xdr:col>
      <xdr:colOff>328612</xdr:colOff>
      <xdr:row>73</xdr:row>
      <xdr:rowOff>85725</xdr:rowOff>
    </xdr:to>
    <xdr:sp macro="" textlink="">
      <xdr:nvSpPr>
        <xdr:cNvPr id="7" name="TextBox 6"/>
        <xdr:cNvSpPr txBox="1"/>
      </xdr:nvSpPr>
      <xdr:spPr>
        <a:xfrm>
          <a:off x="7486650" y="17602200"/>
          <a:ext cx="2424112" cy="155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........................................................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(นางสาววัลภา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ธรรมธวัช)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showGridLines="0" topLeftCell="A4" workbookViewId="0">
      <selection activeCell="D61" sqref="D61"/>
    </sheetView>
  </sheetViews>
  <sheetFormatPr defaultRowHeight="23.25" customHeight="1" x14ac:dyDescent="0.3"/>
  <cols>
    <col min="1" max="1" width="47.125" style="53" customWidth="1"/>
    <col min="2" max="2" width="7.875" style="53" customWidth="1"/>
    <col min="3" max="3" width="11" style="53" customWidth="1"/>
    <col min="4" max="4" width="12.375" style="53" customWidth="1"/>
    <col min="5" max="5" width="13.5" style="57" customWidth="1"/>
    <col min="6" max="16384" width="9" style="53"/>
  </cols>
  <sheetData>
    <row r="1" spans="1:5" ht="11.25" customHeight="1" x14ac:dyDescent="0.3"/>
    <row r="2" spans="1:5" ht="19.5" customHeight="1" x14ac:dyDescent="0.3">
      <c r="A2" s="170" t="s">
        <v>18</v>
      </c>
      <c r="B2" s="171"/>
      <c r="C2" s="171"/>
      <c r="D2" s="171"/>
      <c r="E2" s="171"/>
    </row>
    <row r="3" spans="1:5" ht="19.5" customHeight="1" x14ac:dyDescent="0.3">
      <c r="A3" s="172" t="s">
        <v>99</v>
      </c>
      <c r="B3" s="171"/>
      <c r="C3" s="171"/>
      <c r="D3" s="171"/>
      <c r="E3" s="171"/>
    </row>
    <row r="4" spans="1:5" ht="19.5" customHeight="1" x14ac:dyDescent="0.3">
      <c r="A4" s="172" t="s">
        <v>100</v>
      </c>
      <c r="B4" s="171"/>
      <c r="C4" s="171"/>
      <c r="D4" s="171"/>
      <c r="E4" s="171"/>
    </row>
    <row r="5" spans="1:5" ht="19.5" customHeight="1" x14ac:dyDescent="0.3">
      <c r="A5" s="172" t="s">
        <v>101</v>
      </c>
      <c r="B5" s="172"/>
      <c r="C5" s="172"/>
      <c r="D5" s="172"/>
      <c r="E5" s="172"/>
    </row>
    <row r="6" spans="1:5" ht="9.75" customHeight="1" x14ac:dyDescent="0.3">
      <c r="E6" s="58"/>
    </row>
    <row r="7" spans="1:5" ht="23.25" customHeight="1" x14ac:dyDescent="0.3">
      <c r="A7" s="173" t="s">
        <v>0</v>
      </c>
      <c r="B7" s="169"/>
      <c r="C7" s="52" t="s">
        <v>1</v>
      </c>
      <c r="D7" s="52" t="s">
        <v>102</v>
      </c>
      <c r="E7" s="52" t="s">
        <v>103</v>
      </c>
    </row>
    <row r="8" spans="1:5" ht="23.25" customHeight="1" x14ac:dyDescent="0.3">
      <c r="A8" s="168" t="s">
        <v>104</v>
      </c>
      <c r="B8" s="169"/>
      <c r="C8" s="56" t="s">
        <v>105</v>
      </c>
      <c r="D8" s="2">
        <v>29940751.050000001</v>
      </c>
      <c r="E8" s="2">
        <v>0</v>
      </c>
    </row>
    <row r="9" spans="1:5" ht="23.25" customHeight="1" x14ac:dyDescent="0.3">
      <c r="A9" s="168" t="s">
        <v>106</v>
      </c>
      <c r="B9" s="169"/>
      <c r="C9" s="56" t="s">
        <v>105</v>
      </c>
      <c r="D9" s="2">
        <v>687032.86</v>
      </c>
      <c r="E9" s="2">
        <v>0</v>
      </c>
    </row>
    <row r="10" spans="1:5" ht="23.25" customHeight="1" x14ac:dyDescent="0.3">
      <c r="A10" s="168" t="s">
        <v>107</v>
      </c>
      <c r="B10" s="169"/>
      <c r="C10" s="56" t="s">
        <v>105</v>
      </c>
      <c r="D10" s="2">
        <v>1714516.6</v>
      </c>
      <c r="E10" s="2">
        <v>0</v>
      </c>
    </row>
    <row r="11" spans="1:5" ht="23.25" customHeight="1" x14ac:dyDescent="0.3">
      <c r="A11" s="168" t="s">
        <v>108</v>
      </c>
      <c r="B11" s="169"/>
      <c r="C11" s="56" t="s">
        <v>105</v>
      </c>
      <c r="D11" s="2">
        <v>6863908.6900000004</v>
      </c>
      <c r="E11" s="2">
        <v>0</v>
      </c>
    </row>
    <row r="12" spans="1:5" ht="23.25" customHeight="1" x14ac:dyDescent="0.3">
      <c r="A12" s="168" t="s">
        <v>109</v>
      </c>
      <c r="B12" s="169"/>
      <c r="C12" s="56" t="s">
        <v>110</v>
      </c>
      <c r="D12" s="2">
        <v>7500</v>
      </c>
      <c r="E12" s="2">
        <v>0</v>
      </c>
    </row>
    <row r="13" spans="1:5" ht="23.25" customHeight="1" x14ac:dyDescent="0.3">
      <c r="A13" s="168" t="s">
        <v>111</v>
      </c>
      <c r="B13" s="169"/>
      <c r="C13" s="56" t="s">
        <v>112</v>
      </c>
      <c r="D13" s="2">
        <v>360000</v>
      </c>
      <c r="E13" s="2">
        <v>0</v>
      </c>
    </row>
    <row r="14" spans="1:5" ht="23.25" customHeight="1" x14ac:dyDescent="0.3">
      <c r="A14" s="168" t="s">
        <v>113</v>
      </c>
      <c r="B14" s="169"/>
      <c r="C14" s="56" t="s">
        <v>114</v>
      </c>
      <c r="D14" s="2">
        <v>0</v>
      </c>
      <c r="E14" s="2">
        <v>991121</v>
      </c>
    </row>
    <row r="15" spans="1:5" ht="23.25" customHeight="1" x14ac:dyDescent="0.3">
      <c r="A15" s="168" t="s">
        <v>115</v>
      </c>
      <c r="B15" s="169"/>
      <c r="C15" s="56" t="s">
        <v>116</v>
      </c>
      <c r="D15" s="2">
        <v>0</v>
      </c>
      <c r="E15" s="2">
        <v>8656.4</v>
      </c>
    </row>
    <row r="16" spans="1:5" ht="23.25" customHeight="1" x14ac:dyDescent="0.3">
      <c r="A16" s="168" t="s">
        <v>117</v>
      </c>
      <c r="B16" s="169"/>
      <c r="C16" s="56" t="s">
        <v>118</v>
      </c>
      <c r="D16" s="2">
        <v>0</v>
      </c>
      <c r="E16" s="2">
        <v>629969.48</v>
      </c>
    </row>
    <row r="17" spans="1:5" ht="23.25" customHeight="1" x14ac:dyDescent="0.3">
      <c r="A17" s="168" t="s">
        <v>119</v>
      </c>
      <c r="B17" s="169"/>
      <c r="C17" s="56" t="s">
        <v>120</v>
      </c>
      <c r="D17" s="2">
        <v>0</v>
      </c>
      <c r="E17" s="2">
        <v>5511</v>
      </c>
    </row>
    <row r="18" spans="1:5" ht="23.25" customHeight="1" x14ac:dyDescent="0.3">
      <c r="A18" s="168" t="s">
        <v>121</v>
      </c>
      <c r="B18" s="169"/>
      <c r="C18" s="56" t="s">
        <v>122</v>
      </c>
      <c r="D18" s="2">
        <v>0</v>
      </c>
      <c r="E18" s="2">
        <v>1047032.86</v>
      </c>
    </row>
    <row r="19" spans="1:5" ht="23.25" customHeight="1" x14ac:dyDescent="0.3">
      <c r="A19" s="168" t="s">
        <v>123</v>
      </c>
      <c r="B19" s="169"/>
      <c r="C19" s="56" t="s">
        <v>124</v>
      </c>
      <c r="D19" s="2">
        <v>0</v>
      </c>
      <c r="E19" s="2">
        <v>380</v>
      </c>
    </row>
    <row r="20" spans="1:5" ht="23.25" customHeight="1" x14ac:dyDescent="0.3">
      <c r="A20" s="168" t="s">
        <v>125</v>
      </c>
      <c r="B20" s="169"/>
      <c r="C20" s="56" t="s">
        <v>126</v>
      </c>
      <c r="D20" s="2">
        <v>0</v>
      </c>
      <c r="E20" s="2">
        <v>12475863.630000001</v>
      </c>
    </row>
    <row r="21" spans="1:5" ht="23.25" customHeight="1" x14ac:dyDescent="0.3">
      <c r="A21" s="168" t="s">
        <v>127</v>
      </c>
      <c r="B21" s="169"/>
      <c r="C21" s="56" t="s">
        <v>128</v>
      </c>
      <c r="D21" s="2">
        <v>0</v>
      </c>
      <c r="E21" s="2">
        <v>14692803.779999999</v>
      </c>
    </row>
    <row r="22" spans="1:5" ht="23.25" customHeight="1" x14ac:dyDescent="0.3">
      <c r="A22" s="168" t="s">
        <v>26</v>
      </c>
      <c r="B22" s="169"/>
      <c r="C22" s="56" t="s">
        <v>129</v>
      </c>
      <c r="D22" s="2">
        <v>0</v>
      </c>
      <c r="E22" s="2">
        <v>8047.5</v>
      </c>
    </row>
    <row r="23" spans="1:5" ht="23.25" customHeight="1" x14ac:dyDescent="0.3">
      <c r="A23" s="168" t="s">
        <v>2</v>
      </c>
      <c r="B23" s="169"/>
      <c r="C23" s="56" t="s">
        <v>130</v>
      </c>
      <c r="D23" s="2">
        <v>0</v>
      </c>
      <c r="E23" s="2">
        <v>11972.6</v>
      </c>
    </row>
    <row r="24" spans="1:5" ht="23.25" customHeight="1" x14ac:dyDescent="0.3">
      <c r="A24" s="168" t="s">
        <v>3</v>
      </c>
      <c r="B24" s="169"/>
      <c r="C24" s="56" t="s">
        <v>131</v>
      </c>
      <c r="D24" s="2">
        <v>0</v>
      </c>
      <c r="E24" s="2">
        <v>960.3</v>
      </c>
    </row>
    <row r="25" spans="1:5" ht="23.25" customHeight="1" x14ac:dyDescent="0.3">
      <c r="A25" s="168" t="s">
        <v>4</v>
      </c>
      <c r="B25" s="169"/>
      <c r="C25" s="56" t="s">
        <v>132</v>
      </c>
      <c r="D25" s="2">
        <v>0</v>
      </c>
      <c r="E25" s="2">
        <v>1769</v>
      </c>
    </row>
    <row r="26" spans="1:5" ht="23.25" customHeight="1" x14ac:dyDescent="0.3">
      <c r="A26" s="168" t="s">
        <v>133</v>
      </c>
      <c r="B26" s="169"/>
      <c r="C26" s="56" t="s">
        <v>134</v>
      </c>
      <c r="D26" s="2">
        <v>0</v>
      </c>
      <c r="E26" s="2">
        <v>650</v>
      </c>
    </row>
    <row r="27" spans="1:5" ht="23.25" customHeight="1" x14ac:dyDescent="0.3">
      <c r="A27" s="168" t="s">
        <v>5</v>
      </c>
      <c r="B27" s="169"/>
      <c r="C27" s="56" t="s">
        <v>135</v>
      </c>
      <c r="D27" s="2">
        <v>0</v>
      </c>
      <c r="E27" s="2">
        <v>4243.88</v>
      </c>
    </row>
    <row r="28" spans="1:5" ht="23.25" customHeight="1" x14ac:dyDescent="0.3">
      <c r="A28" s="168" t="s">
        <v>136</v>
      </c>
      <c r="B28" s="169"/>
      <c r="C28" s="56" t="s">
        <v>137</v>
      </c>
      <c r="D28" s="2">
        <v>0</v>
      </c>
      <c r="E28" s="2">
        <v>340</v>
      </c>
    </row>
    <row r="29" spans="1:5" ht="23.25" customHeight="1" x14ac:dyDescent="0.3">
      <c r="A29" s="168" t="s">
        <v>6</v>
      </c>
      <c r="B29" s="169"/>
      <c r="C29" s="56" t="s">
        <v>138</v>
      </c>
      <c r="D29" s="2">
        <v>0</v>
      </c>
      <c r="E29" s="2">
        <v>37154.82</v>
      </c>
    </row>
    <row r="30" spans="1:5" ht="23.25" customHeight="1" x14ac:dyDescent="0.3">
      <c r="A30" s="168" t="s">
        <v>7</v>
      </c>
      <c r="B30" s="169"/>
      <c r="C30" s="56" t="s">
        <v>139</v>
      </c>
      <c r="D30" s="2">
        <v>0</v>
      </c>
      <c r="E30" s="2">
        <v>26300</v>
      </c>
    </row>
    <row r="31" spans="1:5" ht="23.25" customHeight="1" x14ac:dyDescent="0.3">
      <c r="A31" s="168" t="s">
        <v>8</v>
      </c>
      <c r="B31" s="169"/>
      <c r="C31" s="56" t="s">
        <v>140</v>
      </c>
      <c r="D31" s="2">
        <v>0</v>
      </c>
      <c r="E31" s="2">
        <v>1730</v>
      </c>
    </row>
    <row r="32" spans="1:5" ht="23.25" customHeight="1" x14ac:dyDescent="0.3">
      <c r="A32" s="168" t="s">
        <v>141</v>
      </c>
      <c r="B32" s="169"/>
      <c r="C32" s="56" t="s">
        <v>142</v>
      </c>
      <c r="D32" s="2">
        <v>0</v>
      </c>
      <c r="E32" s="2">
        <v>190700.38</v>
      </c>
    </row>
    <row r="33" spans="1:5" ht="23.25" customHeight="1" x14ac:dyDescent="0.3">
      <c r="A33" s="168" t="s">
        <v>143</v>
      </c>
      <c r="B33" s="169"/>
      <c r="C33" s="56" t="s">
        <v>144</v>
      </c>
      <c r="D33" s="2">
        <v>0</v>
      </c>
      <c r="E33" s="2">
        <v>3952739.4</v>
      </c>
    </row>
    <row r="34" spans="1:5" ht="23.25" customHeight="1" x14ac:dyDescent="0.3">
      <c r="A34" s="168" t="s">
        <v>9</v>
      </c>
      <c r="B34" s="169"/>
      <c r="C34" s="56" t="s">
        <v>145</v>
      </c>
      <c r="D34" s="2">
        <v>0</v>
      </c>
      <c r="E34" s="2">
        <v>1045915.35</v>
      </c>
    </row>
    <row r="35" spans="1:5" ht="23.25" customHeight="1" x14ac:dyDescent="0.3">
      <c r="A35" s="168" t="s">
        <v>10</v>
      </c>
      <c r="B35" s="169"/>
      <c r="C35" s="56" t="s">
        <v>146</v>
      </c>
      <c r="D35" s="2">
        <v>0</v>
      </c>
      <c r="E35" s="2">
        <v>23902.12</v>
      </c>
    </row>
    <row r="36" spans="1:5" ht="23.25" customHeight="1" x14ac:dyDescent="0.3">
      <c r="A36" s="168" t="s">
        <v>11</v>
      </c>
      <c r="B36" s="169"/>
      <c r="C36" s="56" t="s">
        <v>147</v>
      </c>
      <c r="D36" s="2">
        <v>0</v>
      </c>
      <c r="E36" s="2">
        <v>2419381.56</v>
      </c>
    </row>
    <row r="37" spans="1:5" ht="23.25" customHeight="1" x14ac:dyDescent="0.3">
      <c r="A37" s="168" t="s">
        <v>12</v>
      </c>
      <c r="B37" s="169"/>
      <c r="C37" s="56" t="s">
        <v>148</v>
      </c>
      <c r="D37" s="2">
        <v>0</v>
      </c>
      <c r="E37" s="2">
        <v>42.5</v>
      </c>
    </row>
    <row r="38" spans="1:5" ht="23.25" customHeight="1" x14ac:dyDescent="0.3">
      <c r="A38" s="168" t="s">
        <v>13</v>
      </c>
      <c r="B38" s="169"/>
      <c r="C38" s="56" t="s">
        <v>149</v>
      </c>
      <c r="D38" s="2">
        <v>0</v>
      </c>
      <c r="E38" s="2">
        <v>709414.55</v>
      </c>
    </row>
    <row r="39" spans="1:5" ht="23.25" customHeight="1" x14ac:dyDescent="0.3">
      <c r="A39" s="168" t="s">
        <v>150</v>
      </c>
      <c r="B39" s="169"/>
      <c r="C39" s="56" t="s">
        <v>151</v>
      </c>
      <c r="D39" s="2">
        <v>0</v>
      </c>
      <c r="E39" s="2">
        <v>276470.19</v>
      </c>
    </row>
    <row r="40" spans="1:5" ht="23.25" customHeight="1" x14ac:dyDescent="0.3">
      <c r="A40" s="168" t="s">
        <v>14</v>
      </c>
      <c r="B40" s="169"/>
      <c r="C40" s="56" t="s">
        <v>152</v>
      </c>
      <c r="D40" s="2">
        <v>0</v>
      </c>
      <c r="E40" s="2">
        <v>936.5</v>
      </c>
    </row>
    <row r="41" spans="1:5" ht="23.25" customHeight="1" x14ac:dyDescent="0.3">
      <c r="A41" s="168" t="s">
        <v>153</v>
      </c>
      <c r="B41" s="169"/>
      <c r="C41" s="56" t="s">
        <v>154</v>
      </c>
      <c r="D41" s="2">
        <v>0</v>
      </c>
      <c r="E41" s="2">
        <v>242652</v>
      </c>
    </row>
    <row r="42" spans="1:5" ht="23.25" customHeight="1" x14ac:dyDescent="0.3">
      <c r="A42" s="168" t="s">
        <v>155</v>
      </c>
      <c r="B42" s="169"/>
      <c r="C42" s="56" t="s">
        <v>156</v>
      </c>
      <c r="D42" s="2">
        <v>0</v>
      </c>
      <c r="E42" s="2">
        <v>13092150</v>
      </c>
    </row>
    <row r="43" spans="1:5" ht="23.25" customHeight="1" x14ac:dyDescent="0.3">
      <c r="A43" s="168" t="s">
        <v>157</v>
      </c>
      <c r="B43" s="169"/>
      <c r="C43" s="56" t="s">
        <v>158</v>
      </c>
      <c r="D43" s="2">
        <v>6364104.46</v>
      </c>
      <c r="E43" s="2">
        <v>0</v>
      </c>
    </row>
    <row r="44" spans="1:5" ht="23.25" customHeight="1" x14ac:dyDescent="0.3">
      <c r="A44" s="168" t="s">
        <v>159</v>
      </c>
      <c r="B44" s="169"/>
      <c r="C44" s="56" t="s">
        <v>160</v>
      </c>
      <c r="D44" s="2">
        <v>1071300</v>
      </c>
      <c r="E44" s="2">
        <v>0</v>
      </c>
    </row>
    <row r="45" spans="1:5" ht="23.25" customHeight="1" x14ac:dyDescent="0.3">
      <c r="A45" s="168" t="s">
        <v>161</v>
      </c>
      <c r="B45" s="169"/>
      <c r="C45" s="56" t="s">
        <v>162</v>
      </c>
      <c r="D45" s="2">
        <v>2622500</v>
      </c>
      <c r="E45" s="2">
        <v>0</v>
      </c>
    </row>
    <row r="46" spans="1:5" ht="23.25" customHeight="1" x14ac:dyDescent="0.3">
      <c r="A46" s="168" t="s">
        <v>15</v>
      </c>
      <c r="B46" s="169"/>
      <c r="C46" s="56" t="s">
        <v>163</v>
      </c>
      <c r="D46" s="2">
        <v>172000</v>
      </c>
      <c r="E46" s="2">
        <v>0</v>
      </c>
    </row>
    <row r="47" spans="1:5" ht="23.25" customHeight="1" x14ac:dyDescent="0.3">
      <c r="A47" s="168" t="s">
        <v>164</v>
      </c>
      <c r="B47" s="169"/>
      <c r="C47" s="56" t="s">
        <v>165</v>
      </c>
      <c r="D47" s="2">
        <v>702325.64</v>
      </c>
      <c r="E47" s="2">
        <v>0</v>
      </c>
    </row>
    <row r="48" spans="1:5" ht="23.25" customHeight="1" x14ac:dyDescent="0.3">
      <c r="A48" s="168" t="s">
        <v>166</v>
      </c>
      <c r="B48" s="169"/>
      <c r="C48" s="56" t="s">
        <v>167</v>
      </c>
      <c r="D48" s="2">
        <v>340738.63</v>
      </c>
      <c r="E48" s="2">
        <v>0</v>
      </c>
    </row>
    <row r="49" spans="1:5" ht="23.25" customHeight="1" x14ac:dyDescent="0.3">
      <c r="A49" s="168" t="s">
        <v>168</v>
      </c>
      <c r="B49" s="169"/>
      <c r="C49" s="56" t="s">
        <v>169</v>
      </c>
      <c r="D49" s="2">
        <v>115245.62</v>
      </c>
      <c r="E49" s="2">
        <v>0</v>
      </c>
    </row>
    <row r="50" spans="1:5" ht="23.25" customHeight="1" x14ac:dyDescent="0.3">
      <c r="A50" s="168" t="s">
        <v>170</v>
      </c>
      <c r="B50" s="169"/>
      <c r="C50" s="56" t="s">
        <v>171</v>
      </c>
      <c r="D50" s="2">
        <v>45750</v>
      </c>
      <c r="E50" s="2">
        <v>0</v>
      </c>
    </row>
    <row r="51" spans="1:5" ht="23.25" customHeight="1" x14ac:dyDescent="0.3">
      <c r="A51" s="168" t="s">
        <v>16</v>
      </c>
      <c r="B51" s="169"/>
      <c r="C51" s="56" t="s">
        <v>172</v>
      </c>
      <c r="D51" s="2">
        <v>153137.25</v>
      </c>
      <c r="E51" s="2">
        <v>0</v>
      </c>
    </row>
    <row r="52" spans="1:5" ht="23.25" customHeight="1" x14ac:dyDescent="0.3">
      <c r="A52" s="168" t="s">
        <v>173</v>
      </c>
      <c r="B52" s="169"/>
      <c r="C52" s="56" t="s">
        <v>174</v>
      </c>
      <c r="D52" s="2">
        <v>738000</v>
      </c>
      <c r="E52" s="2">
        <v>0</v>
      </c>
    </row>
    <row r="53" spans="1:5" ht="23.25" customHeight="1" x14ac:dyDescent="0.3">
      <c r="A53" s="165" t="s">
        <v>17</v>
      </c>
      <c r="B53" s="166"/>
      <c r="C53" s="167"/>
      <c r="D53" s="3">
        <f>SUM(D8:D52)</f>
        <v>51898810.800000004</v>
      </c>
      <c r="E53" s="3">
        <f>SUM(E8:E52)</f>
        <v>51898810.799999997</v>
      </c>
    </row>
    <row r="54" spans="1:5" ht="23.25" customHeight="1" x14ac:dyDescent="0.3">
      <c r="D54" s="59"/>
      <c r="E54" s="59"/>
    </row>
    <row r="55" spans="1:5" ht="23.25" customHeight="1" x14ac:dyDescent="0.3">
      <c r="E55" s="53"/>
    </row>
    <row r="56" spans="1:5" ht="23.25" customHeight="1" x14ac:dyDescent="0.3">
      <c r="E56" s="53"/>
    </row>
    <row r="57" spans="1:5" ht="23.25" customHeight="1" x14ac:dyDescent="0.3">
      <c r="E57" s="53"/>
    </row>
    <row r="58" spans="1:5" ht="23.25" customHeight="1" x14ac:dyDescent="0.3">
      <c r="E58" s="53"/>
    </row>
    <row r="59" spans="1:5" ht="23.25" customHeight="1" x14ac:dyDescent="0.3">
      <c r="E59" s="53"/>
    </row>
    <row r="60" spans="1:5" ht="23.25" customHeight="1" x14ac:dyDescent="0.3">
      <c r="E60" s="53"/>
    </row>
    <row r="61" spans="1:5" ht="23.25" customHeight="1" x14ac:dyDescent="0.3">
      <c r="E61" s="53"/>
    </row>
    <row r="62" spans="1:5" ht="23.25" customHeight="1" x14ac:dyDescent="0.3">
      <c r="E62" s="53"/>
    </row>
    <row r="63" spans="1:5" ht="23.25" customHeight="1" x14ac:dyDescent="0.3">
      <c r="E63" s="53"/>
    </row>
    <row r="64" spans="1:5" ht="23.25" customHeight="1" x14ac:dyDescent="0.3">
      <c r="E64" s="53"/>
    </row>
    <row r="65" spans="5:5" ht="23.25" customHeight="1" x14ac:dyDescent="0.3">
      <c r="E65" s="53"/>
    </row>
    <row r="66" spans="5:5" ht="23.25" customHeight="1" x14ac:dyDescent="0.3">
      <c r="E66" s="53"/>
    </row>
    <row r="67" spans="5:5" ht="23.25" customHeight="1" x14ac:dyDescent="0.3">
      <c r="E67" s="53"/>
    </row>
    <row r="68" spans="5:5" ht="23.25" customHeight="1" x14ac:dyDescent="0.3">
      <c r="E68" s="53"/>
    </row>
    <row r="69" spans="5:5" ht="23.25" customHeight="1" x14ac:dyDescent="0.3">
      <c r="E69" s="53"/>
    </row>
  </sheetData>
  <mergeCells count="51">
    <mergeCell ref="A8:B8"/>
    <mergeCell ref="A9:B9"/>
    <mergeCell ref="A10:B10"/>
    <mergeCell ref="A2:E2"/>
    <mergeCell ref="A3:E3"/>
    <mergeCell ref="A4:E4"/>
    <mergeCell ref="A5:E5"/>
    <mergeCell ref="A7:B7"/>
    <mergeCell ref="A14:B14"/>
    <mergeCell ref="A15:B15"/>
    <mergeCell ref="A16:B16"/>
    <mergeCell ref="A11:B11"/>
    <mergeCell ref="A12:B12"/>
    <mergeCell ref="A13:B13"/>
    <mergeCell ref="A20:B20"/>
    <mergeCell ref="A21:B21"/>
    <mergeCell ref="A22:B22"/>
    <mergeCell ref="A17:B17"/>
    <mergeCell ref="A18:B18"/>
    <mergeCell ref="A19:B19"/>
    <mergeCell ref="A26:B26"/>
    <mergeCell ref="A27:B27"/>
    <mergeCell ref="A28:B28"/>
    <mergeCell ref="A23:B23"/>
    <mergeCell ref="A24:B24"/>
    <mergeCell ref="A25:B25"/>
    <mergeCell ref="A32:B32"/>
    <mergeCell ref="A33:B33"/>
    <mergeCell ref="A34:B34"/>
    <mergeCell ref="A29:B29"/>
    <mergeCell ref="A30:B30"/>
    <mergeCell ref="A31:B31"/>
    <mergeCell ref="A38:B38"/>
    <mergeCell ref="A39:B39"/>
    <mergeCell ref="A40:B40"/>
    <mergeCell ref="A35:B35"/>
    <mergeCell ref="A36:B36"/>
    <mergeCell ref="A37:B37"/>
    <mergeCell ref="A44:B44"/>
    <mergeCell ref="A45:B45"/>
    <mergeCell ref="A46:B46"/>
    <mergeCell ref="A41:B41"/>
    <mergeCell ref="A42:B42"/>
    <mergeCell ref="A43:B43"/>
    <mergeCell ref="A53:C53"/>
    <mergeCell ref="A50:B50"/>
    <mergeCell ref="A51:B51"/>
    <mergeCell ref="A52:B52"/>
    <mergeCell ref="A47:B47"/>
    <mergeCell ref="A48:B48"/>
    <mergeCell ref="A49:B49"/>
  </mergeCells>
  <pageMargins left="0.31496062992125984" right="0.15748031496062992" top="0.23622047244094491" bottom="0.15748031496062992" header="0.19685039370078741" footer="0.1574803149606299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6"/>
  <sheetViews>
    <sheetView topLeftCell="A64" workbookViewId="0">
      <selection activeCell="C78" sqref="C78"/>
    </sheetView>
  </sheetViews>
  <sheetFormatPr defaultRowHeight="18.75" x14ac:dyDescent="0.3"/>
  <cols>
    <col min="1" max="1" width="2.375" style="46" customWidth="1"/>
    <col min="2" max="2" width="45" style="47" customWidth="1"/>
    <col min="3" max="3" width="9" style="48"/>
    <col min="4" max="8" width="11.875" style="47" customWidth="1"/>
    <col min="9" max="9" width="11.125" style="6" bestFit="1" customWidth="1"/>
    <col min="10" max="17" width="9" style="6"/>
    <col min="18" max="18" width="9.875" style="6" bestFit="1" customWidth="1"/>
    <col min="19" max="19" width="9" style="6"/>
    <col min="20" max="20" width="10.625" style="7" customWidth="1"/>
    <col min="21" max="21" width="11.875" style="47" customWidth="1"/>
    <col min="22" max="22" width="11" style="6" customWidth="1"/>
    <col min="23" max="23" width="12.125" style="8" customWidth="1"/>
    <col min="24" max="53" width="9" style="6"/>
    <col min="54" max="55" width="9" style="47"/>
    <col min="56" max="57" width="11.875" style="47" customWidth="1"/>
    <col min="58" max="58" width="11.125" style="47" bestFit="1" customWidth="1"/>
    <col min="59" max="59" width="9" style="47"/>
    <col min="60" max="61" width="11.875" style="47" customWidth="1"/>
    <col min="62" max="62" width="12.375" style="47" customWidth="1"/>
    <col min="63" max="16384" width="9" style="47"/>
  </cols>
  <sheetData>
    <row r="1" spans="1:62" s="6" customFormat="1" x14ac:dyDescent="0.3">
      <c r="A1" s="174" t="s">
        <v>18</v>
      </c>
      <c r="B1" s="174"/>
      <c r="C1" s="174"/>
      <c r="D1" s="174"/>
      <c r="E1" s="174"/>
      <c r="F1" s="174"/>
      <c r="T1" s="7"/>
      <c r="W1" s="8"/>
    </row>
    <row r="2" spans="1:62" s="6" customFormat="1" x14ac:dyDescent="0.3">
      <c r="A2" s="174" t="s">
        <v>19</v>
      </c>
      <c r="B2" s="174"/>
      <c r="C2" s="174"/>
      <c r="D2" s="174"/>
      <c r="E2" s="174"/>
      <c r="F2" s="174"/>
      <c r="T2" s="7"/>
      <c r="W2" s="8"/>
    </row>
    <row r="3" spans="1:62" s="6" customFormat="1" x14ac:dyDescent="0.3">
      <c r="A3" s="175" t="s">
        <v>93</v>
      </c>
      <c r="B3" s="175"/>
      <c r="C3" s="175"/>
      <c r="D3" s="175"/>
      <c r="E3" s="175"/>
      <c r="F3" s="175"/>
      <c r="T3" s="7"/>
      <c r="W3" s="8"/>
    </row>
    <row r="4" spans="1:62" s="6" customFormat="1" ht="8.25" customHeight="1" x14ac:dyDescent="0.3">
      <c r="A4" s="9"/>
      <c r="B4" s="10"/>
      <c r="C4" s="10"/>
      <c r="D4" s="10"/>
      <c r="E4" s="10"/>
      <c r="F4" s="10"/>
      <c r="G4" s="51"/>
      <c r="H4" s="49"/>
      <c r="T4" s="7"/>
      <c r="U4" s="10"/>
      <c r="W4" s="8"/>
      <c r="BD4" s="10"/>
      <c r="BE4" s="10"/>
      <c r="BH4" s="10"/>
      <c r="BI4" s="10"/>
    </row>
    <row r="5" spans="1:62" s="6" customFormat="1" x14ac:dyDescent="0.3">
      <c r="A5" s="11"/>
      <c r="B5" s="176" t="s">
        <v>0</v>
      </c>
      <c r="C5" s="177" t="s">
        <v>1</v>
      </c>
      <c r="D5" s="177" t="s">
        <v>20</v>
      </c>
      <c r="E5" s="12" t="s">
        <v>21</v>
      </c>
      <c r="F5" s="12" t="s">
        <v>22</v>
      </c>
      <c r="G5" s="12" t="s">
        <v>21</v>
      </c>
      <c r="H5" s="12" t="s">
        <v>22</v>
      </c>
      <c r="T5" s="7"/>
      <c r="U5" s="12" t="s">
        <v>22</v>
      </c>
      <c r="W5" s="8"/>
      <c r="BD5" s="12" t="s">
        <v>21</v>
      </c>
      <c r="BE5" s="12" t="s">
        <v>22</v>
      </c>
      <c r="BH5" s="12" t="s">
        <v>21</v>
      </c>
      <c r="BI5" s="12" t="s">
        <v>22</v>
      </c>
    </row>
    <row r="6" spans="1:62" s="6" customFormat="1" x14ac:dyDescent="0.3">
      <c r="A6" s="13"/>
      <c r="B6" s="176"/>
      <c r="C6" s="178"/>
      <c r="D6" s="178"/>
      <c r="E6" s="14" t="s">
        <v>23</v>
      </c>
      <c r="F6" s="14" t="s">
        <v>23</v>
      </c>
      <c r="G6" s="14" t="s">
        <v>23</v>
      </c>
      <c r="H6" s="14" t="s">
        <v>23</v>
      </c>
      <c r="T6" s="7"/>
      <c r="U6" s="14" t="s">
        <v>23</v>
      </c>
      <c r="W6" s="8"/>
      <c r="BD6" s="14" t="s">
        <v>23</v>
      </c>
      <c r="BE6" s="14" t="s">
        <v>23</v>
      </c>
      <c r="BH6" s="14" t="s">
        <v>23</v>
      </c>
      <c r="BI6" s="14" t="s">
        <v>23</v>
      </c>
    </row>
    <row r="7" spans="1:62" s="6" customFormat="1" x14ac:dyDescent="0.3">
      <c r="A7" s="15" t="s">
        <v>24</v>
      </c>
      <c r="B7" s="16"/>
      <c r="C7" s="17"/>
      <c r="D7" s="18"/>
      <c r="E7" s="19"/>
      <c r="F7" s="19"/>
      <c r="G7" s="19"/>
      <c r="H7" s="19"/>
      <c r="I7" s="50" t="s">
        <v>98</v>
      </c>
      <c r="J7" s="50"/>
      <c r="K7" s="50"/>
      <c r="T7" s="7"/>
      <c r="U7" s="19"/>
      <c r="W7" s="8"/>
      <c r="BD7" s="19"/>
      <c r="BE7" s="19"/>
      <c r="BH7" s="19"/>
      <c r="BI7" s="19"/>
    </row>
    <row r="8" spans="1:62" s="6" customFormat="1" x14ac:dyDescent="0.3">
      <c r="A8" s="20" t="s">
        <v>25</v>
      </c>
      <c r="B8" s="16"/>
      <c r="C8" s="21"/>
      <c r="D8" s="22"/>
      <c r="E8" s="23"/>
      <c r="F8" s="23"/>
      <c r="G8" s="23"/>
      <c r="H8" s="23"/>
      <c r="T8" s="7"/>
      <c r="U8" s="23"/>
      <c r="W8" s="8"/>
      <c r="BD8" s="23"/>
      <c r="BE8" s="23"/>
      <c r="BH8" s="23"/>
      <c r="BI8" s="23"/>
    </row>
    <row r="9" spans="1:62" s="6" customFormat="1" x14ac:dyDescent="0.3">
      <c r="A9" s="24"/>
      <c r="B9" s="16" t="s">
        <v>26</v>
      </c>
      <c r="C9" s="21">
        <v>11043001</v>
      </c>
      <c r="D9" s="25">
        <v>120000</v>
      </c>
      <c r="E9" s="26">
        <v>8047.5</v>
      </c>
      <c r="F9" s="26">
        <v>8047.5</v>
      </c>
      <c r="G9" s="26">
        <v>8047.5</v>
      </c>
      <c r="H9" s="26">
        <v>0</v>
      </c>
      <c r="I9" s="6">
        <f>SUM(G9:H9)</f>
        <v>8047.5</v>
      </c>
      <c r="T9" s="7">
        <f t="shared" ref="T9:T57" si="0">SUM(G9:S9)</f>
        <v>16095</v>
      </c>
      <c r="U9" s="26"/>
      <c r="V9" s="6">
        <f t="shared" ref="V9:V12" si="1">SUM(T9:U9)</f>
        <v>16095</v>
      </c>
      <c r="W9" s="8"/>
      <c r="BD9" s="26">
        <v>3750</v>
      </c>
      <c r="BE9" s="26"/>
      <c r="BF9" s="6">
        <f>SUM(BD9:BE9)</f>
        <v>3750</v>
      </c>
      <c r="BH9" s="26">
        <v>3750</v>
      </c>
      <c r="BI9" s="26"/>
      <c r="BJ9" s="6">
        <f>SUM(BH9:BI9)</f>
        <v>3750</v>
      </c>
    </row>
    <row r="10" spans="1:62" s="6" customFormat="1" x14ac:dyDescent="0.3">
      <c r="A10" s="24"/>
      <c r="B10" s="16" t="s">
        <v>2</v>
      </c>
      <c r="C10" s="21">
        <v>11043002</v>
      </c>
      <c r="D10" s="25">
        <v>40000</v>
      </c>
      <c r="E10" s="26">
        <v>9401</v>
      </c>
      <c r="F10" s="26">
        <v>11972.6</v>
      </c>
      <c r="G10" s="26">
        <v>9401</v>
      </c>
      <c r="H10" s="26">
        <v>2571.6</v>
      </c>
      <c r="I10" s="6">
        <f t="shared" ref="I10:I12" si="2">SUM(G10:H10)</f>
        <v>11972.6</v>
      </c>
      <c r="T10" s="7">
        <f t="shared" si="0"/>
        <v>23945.200000000001</v>
      </c>
      <c r="U10" s="26"/>
      <c r="V10" s="6">
        <f t="shared" si="1"/>
        <v>23945.200000000001</v>
      </c>
      <c r="W10" s="8"/>
      <c r="BD10" s="26">
        <v>997.4</v>
      </c>
      <c r="BE10" s="26"/>
      <c r="BF10" s="6">
        <f t="shared" ref="BF10:BF57" si="3">SUM(BD10:BE10)</f>
        <v>997.4</v>
      </c>
      <c r="BH10" s="26">
        <v>997.4</v>
      </c>
      <c r="BI10" s="26"/>
      <c r="BJ10" s="6">
        <f t="shared" ref="BJ10:BJ57" si="4">SUM(BH10:BI10)</f>
        <v>997.4</v>
      </c>
    </row>
    <row r="11" spans="1:62" s="6" customFormat="1" x14ac:dyDescent="0.3">
      <c r="A11" s="24"/>
      <c r="B11" s="16" t="s">
        <v>27</v>
      </c>
      <c r="C11" s="21">
        <v>11043003</v>
      </c>
      <c r="D11" s="25">
        <v>13000</v>
      </c>
      <c r="E11" s="26">
        <v>0</v>
      </c>
      <c r="F11" s="26">
        <v>0</v>
      </c>
      <c r="G11" s="26">
        <v>0</v>
      </c>
      <c r="H11" s="26">
        <v>0</v>
      </c>
      <c r="I11" s="6">
        <f t="shared" si="2"/>
        <v>0</v>
      </c>
      <c r="T11" s="7">
        <f t="shared" si="0"/>
        <v>0</v>
      </c>
      <c r="U11" s="26"/>
      <c r="V11" s="6">
        <f t="shared" si="1"/>
        <v>0</v>
      </c>
      <c r="W11" s="8"/>
      <c r="BD11" s="26">
        <v>0</v>
      </c>
      <c r="BE11" s="26"/>
      <c r="BF11" s="6">
        <f t="shared" si="3"/>
        <v>0</v>
      </c>
      <c r="BH11" s="26">
        <v>0</v>
      </c>
      <c r="BI11" s="26"/>
      <c r="BJ11" s="6">
        <f t="shared" si="4"/>
        <v>0</v>
      </c>
    </row>
    <row r="12" spans="1:62" s="6" customFormat="1" x14ac:dyDescent="0.3">
      <c r="A12" s="24"/>
      <c r="B12" s="16" t="s">
        <v>28</v>
      </c>
      <c r="C12" s="21"/>
      <c r="D12" s="25">
        <v>500</v>
      </c>
      <c r="E12" s="26">
        <v>0</v>
      </c>
      <c r="F12" s="26">
        <v>0</v>
      </c>
      <c r="G12" s="26">
        <v>0</v>
      </c>
      <c r="H12" s="26">
        <v>0</v>
      </c>
      <c r="I12" s="6">
        <f t="shared" si="2"/>
        <v>0</v>
      </c>
      <c r="T12" s="7">
        <f t="shared" si="0"/>
        <v>0</v>
      </c>
      <c r="U12" s="26"/>
      <c r="V12" s="6">
        <f t="shared" si="1"/>
        <v>0</v>
      </c>
      <c r="W12" s="8"/>
      <c r="BD12" s="26">
        <v>0</v>
      </c>
      <c r="BE12" s="26"/>
      <c r="BF12" s="6">
        <f t="shared" si="3"/>
        <v>0</v>
      </c>
      <c r="BH12" s="26">
        <v>0</v>
      </c>
      <c r="BI12" s="26"/>
      <c r="BJ12" s="6">
        <f t="shared" si="4"/>
        <v>0</v>
      </c>
    </row>
    <row r="13" spans="1:62" s="6" customFormat="1" x14ac:dyDescent="0.3">
      <c r="A13" s="24"/>
      <c r="B13" s="27" t="s">
        <v>17</v>
      </c>
      <c r="C13" s="21"/>
      <c r="D13" s="28">
        <f>SUM(D9:D12)</f>
        <v>173500</v>
      </c>
      <c r="E13" s="29">
        <f>SUM(E9:E12)</f>
        <v>17448.5</v>
      </c>
      <c r="F13" s="29">
        <f>SUM(F8:F12)</f>
        <v>20020.099999999999</v>
      </c>
      <c r="G13" s="29">
        <f>SUM(G9:G12)</f>
        <v>17448.5</v>
      </c>
      <c r="H13" s="29">
        <f>SUM(H8:H12)</f>
        <v>2571.6</v>
      </c>
      <c r="T13" s="7">
        <f t="shared" si="0"/>
        <v>20020.099999999999</v>
      </c>
      <c r="U13" s="29">
        <f>SUM(U8:U12)</f>
        <v>0</v>
      </c>
      <c r="V13" s="6">
        <f>SUM(V9:V12)</f>
        <v>40040.199999999997</v>
      </c>
      <c r="W13" s="8">
        <f>SUM(V9:V13)</f>
        <v>80080.399999999994</v>
      </c>
      <c r="BD13" s="29">
        <f>SUM(BD9:BD12)</f>
        <v>4747.3999999999996</v>
      </c>
      <c r="BE13" s="29">
        <f>SUM(BE8:BE12)</f>
        <v>0</v>
      </c>
      <c r="BF13" s="6">
        <f t="shared" si="3"/>
        <v>4747.3999999999996</v>
      </c>
      <c r="BH13" s="29">
        <f>SUM(BH9:BH12)</f>
        <v>4747.3999999999996</v>
      </c>
      <c r="BI13" s="29">
        <f>SUM(BI8:BI12)</f>
        <v>0</v>
      </c>
      <c r="BJ13" s="6">
        <f t="shared" si="4"/>
        <v>4747.3999999999996</v>
      </c>
    </row>
    <row r="14" spans="1:62" s="6" customFormat="1" x14ac:dyDescent="0.3">
      <c r="A14" s="20" t="s">
        <v>29</v>
      </c>
      <c r="B14" s="16"/>
      <c r="C14" s="21"/>
      <c r="D14" s="22"/>
      <c r="E14" s="30"/>
      <c r="F14" s="30"/>
      <c r="G14" s="30"/>
      <c r="H14" s="30"/>
      <c r="T14" s="7">
        <f t="shared" si="0"/>
        <v>0</v>
      </c>
      <c r="U14" s="30"/>
      <c r="W14" s="8"/>
      <c r="BD14" s="30"/>
      <c r="BE14" s="30"/>
      <c r="BF14" s="6">
        <f t="shared" si="3"/>
        <v>0</v>
      </c>
      <c r="BH14" s="30"/>
      <c r="BI14" s="30"/>
      <c r="BJ14" s="6">
        <f t="shared" si="4"/>
        <v>0</v>
      </c>
    </row>
    <row r="15" spans="1:62" s="6" customFormat="1" x14ac:dyDescent="0.3">
      <c r="A15" s="24"/>
      <c r="B15" s="16" t="s">
        <v>3</v>
      </c>
      <c r="C15" s="21">
        <v>41210004</v>
      </c>
      <c r="D15" s="25">
        <v>1000</v>
      </c>
      <c r="E15" s="26">
        <v>378.3</v>
      </c>
      <c r="F15" s="26">
        <v>960.3</v>
      </c>
      <c r="G15" s="26">
        <v>378.3</v>
      </c>
      <c r="H15" s="26">
        <v>582</v>
      </c>
      <c r="I15" s="6">
        <f t="shared" ref="I15:I25" si="5">SUM(G15:H15)</f>
        <v>960.3</v>
      </c>
      <c r="T15" s="7">
        <f t="shared" si="0"/>
        <v>1920.6</v>
      </c>
      <c r="U15" s="26">
        <v>29.1</v>
      </c>
      <c r="V15" s="6">
        <f>SUM(T15:U15)</f>
        <v>1949.6999999999998</v>
      </c>
      <c r="W15" s="8"/>
      <c r="BD15" s="26">
        <v>232.8</v>
      </c>
      <c r="BE15" s="26">
        <v>29.1</v>
      </c>
      <c r="BF15" s="6">
        <f t="shared" si="3"/>
        <v>261.90000000000003</v>
      </c>
      <c r="BH15" s="26">
        <v>232.8</v>
      </c>
      <c r="BI15" s="26">
        <v>29.1</v>
      </c>
      <c r="BJ15" s="6">
        <f t="shared" si="4"/>
        <v>261.90000000000003</v>
      </c>
    </row>
    <row r="16" spans="1:62" s="6" customFormat="1" x14ac:dyDescent="0.3">
      <c r="A16" s="24"/>
      <c r="B16" s="16" t="s">
        <v>30</v>
      </c>
      <c r="C16" s="21">
        <v>41210005</v>
      </c>
      <c r="D16" s="25">
        <v>500</v>
      </c>
      <c r="E16" s="26">
        <v>0</v>
      </c>
      <c r="F16" s="26"/>
      <c r="G16" s="26"/>
      <c r="H16" s="26"/>
      <c r="I16" s="6">
        <f t="shared" si="5"/>
        <v>0</v>
      </c>
      <c r="T16" s="7">
        <f t="shared" si="0"/>
        <v>0</v>
      </c>
      <c r="U16" s="26"/>
      <c r="V16" s="6">
        <f t="shared" ref="V16:V57" si="6">SUM(T16:U16)</f>
        <v>0</v>
      </c>
      <c r="W16" s="8"/>
      <c r="BD16" s="26"/>
      <c r="BE16" s="26"/>
      <c r="BF16" s="6">
        <f t="shared" si="3"/>
        <v>0</v>
      </c>
      <c r="BH16" s="26"/>
      <c r="BI16" s="26"/>
      <c r="BJ16" s="6">
        <f t="shared" si="4"/>
        <v>0</v>
      </c>
    </row>
    <row r="17" spans="1:62" s="6" customFormat="1" x14ac:dyDescent="0.3">
      <c r="A17" s="24"/>
      <c r="B17" s="16" t="s">
        <v>4</v>
      </c>
      <c r="C17" s="21">
        <v>41210007</v>
      </c>
      <c r="D17" s="25">
        <v>500</v>
      </c>
      <c r="E17" s="26">
        <v>204</v>
      </c>
      <c r="F17" s="26">
        <v>1769</v>
      </c>
      <c r="G17" s="26">
        <v>204</v>
      </c>
      <c r="H17" s="26">
        <v>1565</v>
      </c>
      <c r="I17" s="6">
        <f t="shared" si="5"/>
        <v>1769</v>
      </c>
      <c r="T17" s="7">
        <f t="shared" si="0"/>
        <v>3538</v>
      </c>
      <c r="U17" s="26"/>
      <c r="V17" s="6">
        <f t="shared" si="6"/>
        <v>3538</v>
      </c>
      <c r="W17" s="8"/>
      <c r="BD17" s="26"/>
      <c r="BE17" s="26"/>
      <c r="BF17" s="6">
        <f t="shared" si="3"/>
        <v>0</v>
      </c>
      <c r="BH17" s="26"/>
      <c r="BI17" s="26"/>
      <c r="BJ17" s="6">
        <f t="shared" si="4"/>
        <v>0</v>
      </c>
    </row>
    <row r="18" spans="1:62" s="6" customFormat="1" x14ac:dyDescent="0.3">
      <c r="A18" s="24"/>
      <c r="B18" s="16" t="s">
        <v>31</v>
      </c>
      <c r="C18" s="21">
        <v>41210029</v>
      </c>
      <c r="D18" s="25">
        <v>500</v>
      </c>
      <c r="E18" s="26">
        <v>140</v>
      </c>
      <c r="F18" s="26">
        <v>650</v>
      </c>
      <c r="G18" s="26">
        <v>140</v>
      </c>
      <c r="H18" s="26">
        <v>510</v>
      </c>
      <c r="I18" s="6">
        <f t="shared" si="5"/>
        <v>650</v>
      </c>
      <c r="S18" s="8"/>
      <c r="T18" s="7">
        <f t="shared" si="0"/>
        <v>1300</v>
      </c>
      <c r="U18" s="26">
        <v>130</v>
      </c>
      <c r="V18" s="6">
        <f t="shared" si="6"/>
        <v>1430</v>
      </c>
      <c r="W18" s="8"/>
      <c r="BD18" s="26">
        <v>380</v>
      </c>
      <c r="BE18" s="26">
        <v>230</v>
      </c>
      <c r="BF18" s="6">
        <f t="shared" si="3"/>
        <v>610</v>
      </c>
      <c r="BH18" s="26">
        <v>380</v>
      </c>
      <c r="BI18" s="26">
        <v>230</v>
      </c>
      <c r="BJ18" s="6">
        <f t="shared" si="4"/>
        <v>610</v>
      </c>
    </row>
    <row r="19" spans="1:62" s="6" customFormat="1" x14ac:dyDescent="0.3">
      <c r="A19" s="24"/>
      <c r="B19" s="16" t="s">
        <v>32</v>
      </c>
      <c r="C19" s="21">
        <v>41219999</v>
      </c>
      <c r="D19" s="25">
        <v>10000</v>
      </c>
      <c r="E19" s="26"/>
      <c r="F19" s="26"/>
      <c r="G19" s="26"/>
      <c r="H19" s="26"/>
      <c r="I19" s="6">
        <f t="shared" si="5"/>
        <v>0</v>
      </c>
      <c r="S19" s="8"/>
      <c r="T19" s="7">
        <f t="shared" si="0"/>
        <v>0</v>
      </c>
      <c r="U19" s="26"/>
      <c r="V19" s="6">
        <f t="shared" si="6"/>
        <v>0</v>
      </c>
      <c r="W19" s="8"/>
      <c r="BD19" s="26">
        <v>99</v>
      </c>
      <c r="BE19" s="26">
        <v>4972</v>
      </c>
      <c r="BF19" s="6">
        <f t="shared" si="3"/>
        <v>5071</v>
      </c>
      <c r="BH19" s="26">
        <v>99</v>
      </c>
      <c r="BI19" s="26">
        <v>4972</v>
      </c>
      <c r="BJ19" s="6">
        <f t="shared" si="4"/>
        <v>5071</v>
      </c>
    </row>
    <row r="20" spans="1:62" s="6" customFormat="1" x14ac:dyDescent="0.3">
      <c r="A20" s="24"/>
      <c r="B20" s="16" t="s">
        <v>33</v>
      </c>
      <c r="C20" s="21">
        <v>41220002</v>
      </c>
      <c r="D20" s="25">
        <v>1000</v>
      </c>
      <c r="E20" s="26"/>
      <c r="F20" s="26"/>
      <c r="G20" s="26"/>
      <c r="H20" s="26"/>
      <c r="I20" s="6">
        <f t="shared" si="5"/>
        <v>0</v>
      </c>
      <c r="T20" s="7">
        <f t="shared" si="0"/>
        <v>0</v>
      </c>
      <c r="U20" s="26"/>
      <c r="V20" s="6">
        <f t="shared" si="6"/>
        <v>0</v>
      </c>
      <c r="W20" s="8"/>
      <c r="BD20" s="26"/>
      <c r="BE20" s="26"/>
      <c r="BF20" s="6">
        <f t="shared" si="3"/>
        <v>0</v>
      </c>
      <c r="BH20" s="26"/>
      <c r="BI20" s="26"/>
      <c r="BJ20" s="6">
        <f t="shared" si="4"/>
        <v>0</v>
      </c>
    </row>
    <row r="21" spans="1:62" s="6" customFormat="1" x14ac:dyDescent="0.3">
      <c r="A21" s="24"/>
      <c r="B21" s="16" t="s">
        <v>5</v>
      </c>
      <c r="C21" s="21">
        <v>41220010</v>
      </c>
      <c r="D21" s="25">
        <v>50000</v>
      </c>
      <c r="E21" s="26">
        <v>0</v>
      </c>
      <c r="F21" s="26">
        <v>4243.88</v>
      </c>
      <c r="G21" s="26"/>
      <c r="H21" s="26">
        <v>4243.88</v>
      </c>
      <c r="I21" s="6">
        <f t="shared" si="5"/>
        <v>4243.88</v>
      </c>
      <c r="T21" s="7">
        <f t="shared" si="0"/>
        <v>8487.76</v>
      </c>
      <c r="U21" s="26"/>
      <c r="V21" s="6">
        <f t="shared" si="6"/>
        <v>8487.76</v>
      </c>
      <c r="W21" s="8"/>
      <c r="BD21" s="26">
        <v>1314.46</v>
      </c>
      <c r="BE21" s="26"/>
      <c r="BF21" s="6">
        <f t="shared" si="3"/>
        <v>1314.46</v>
      </c>
      <c r="BH21" s="26">
        <v>1314.46</v>
      </c>
      <c r="BI21" s="26"/>
      <c r="BJ21" s="6">
        <f t="shared" si="4"/>
        <v>1314.46</v>
      </c>
    </row>
    <row r="22" spans="1:62" s="6" customFormat="1" x14ac:dyDescent="0.3">
      <c r="A22" s="24"/>
      <c r="B22" s="16" t="s">
        <v>34</v>
      </c>
      <c r="C22" s="21"/>
      <c r="D22" s="25">
        <v>6260</v>
      </c>
      <c r="E22" s="26"/>
      <c r="F22" s="26"/>
      <c r="G22" s="26"/>
      <c r="H22" s="26"/>
      <c r="T22" s="7"/>
      <c r="U22" s="26"/>
      <c r="W22" s="8"/>
      <c r="BD22" s="26"/>
      <c r="BE22" s="26"/>
      <c r="BH22" s="26"/>
      <c r="BI22" s="26"/>
    </row>
    <row r="23" spans="1:62" s="6" customFormat="1" x14ac:dyDescent="0.3">
      <c r="A23" s="24"/>
      <c r="B23" s="16" t="s">
        <v>35</v>
      </c>
      <c r="C23" s="21"/>
      <c r="D23" s="25"/>
      <c r="E23" s="26"/>
      <c r="F23" s="26"/>
      <c r="G23" s="26"/>
      <c r="H23" s="26"/>
      <c r="T23" s="7"/>
      <c r="U23" s="26"/>
      <c r="W23" s="8"/>
      <c r="BD23" s="26"/>
      <c r="BE23" s="26"/>
      <c r="BH23" s="26"/>
      <c r="BI23" s="26"/>
    </row>
    <row r="24" spans="1:62" s="6" customFormat="1" x14ac:dyDescent="0.3">
      <c r="A24" s="24"/>
      <c r="B24" s="16" t="s">
        <v>36</v>
      </c>
      <c r="C24" s="21"/>
      <c r="D24" s="25"/>
      <c r="E24" s="26">
        <v>100</v>
      </c>
      <c r="F24" s="26">
        <v>340</v>
      </c>
      <c r="G24" s="26">
        <v>100</v>
      </c>
      <c r="H24" s="26">
        <v>240</v>
      </c>
      <c r="I24" s="6">
        <f t="shared" si="5"/>
        <v>340</v>
      </c>
      <c r="T24" s="7"/>
      <c r="U24" s="26"/>
      <c r="W24" s="8"/>
      <c r="BD24" s="26"/>
      <c r="BE24" s="26"/>
      <c r="BH24" s="26"/>
      <c r="BI24" s="26"/>
    </row>
    <row r="25" spans="1:62" s="6" customFormat="1" x14ac:dyDescent="0.3">
      <c r="A25" s="24"/>
      <c r="B25" s="16" t="s">
        <v>37</v>
      </c>
      <c r="C25" s="21">
        <v>41239999</v>
      </c>
      <c r="D25" s="25">
        <v>500</v>
      </c>
      <c r="E25" s="26">
        <v>0</v>
      </c>
      <c r="F25" s="26">
        <v>0</v>
      </c>
      <c r="G25" s="26">
        <v>0</v>
      </c>
      <c r="H25" s="26">
        <v>0</v>
      </c>
      <c r="I25" s="6">
        <f t="shared" si="5"/>
        <v>0</v>
      </c>
      <c r="S25" s="8"/>
      <c r="T25" s="7">
        <f t="shared" si="0"/>
        <v>0</v>
      </c>
      <c r="U25" s="26"/>
      <c r="V25" s="6">
        <f t="shared" si="6"/>
        <v>0</v>
      </c>
      <c r="W25" s="8"/>
      <c r="BD25" s="26">
        <v>40</v>
      </c>
      <c r="BE25" s="26">
        <v>40</v>
      </c>
      <c r="BF25" s="6">
        <f t="shared" si="3"/>
        <v>80</v>
      </c>
      <c r="BH25" s="26">
        <v>40</v>
      </c>
      <c r="BI25" s="26">
        <v>40</v>
      </c>
      <c r="BJ25" s="6">
        <f t="shared" si="4"/>
        <v>80</v>
      </c>
    </row>
    <row r="26" spans="1:62" s="6" customFormat="1" x14ac:dyDescent="0.3">
      <c r="A26" s="24"/>
      <c r="B26" s="27" t="s">
        <v>17</v>
      </c>
      <c r="C26" s="31"/>
      <c r="D26" s="28">
        <f>SUM(D15:D25)</f>
        <v>70260</v>
      </c>
      <c r="E26" s="32">
        <f>SUM(E15:E25)</f>
        <v>822.3</v>
      </c>
      <c r="F26" s="32">
        <f>SUM(F15:F25)</f>
        <v>7963.18</v>
      </c>
      <c r="G26" s="32">
        <f>SUM(G15:G25)</f>
        <v>822.3</v>
      </c>
      <c r="H26" s="32">
        <f>SUM(H15:H25)</f>
        <v>7140.88</v>
      </c>
      <c r="T26" s="7">
        <f t="shared" si="0"/>
        <v>7963.18</v>
      </c>
      <c r="U26" s="32">
        <f>SUM(U15:U25)</f>
        <v>159.1</v>
      </c>
      <c r="W26" s="8">
        <f>SUM(V15:V25)</f>
        <v>15405.46</v>
      </c>
      <c r="BD26" s="32">
        <f>SUM(BD15:BD25)</f>
        <v>2066.2600000000002</v>
      </c>
      <c r="BE26" s="32">
        <f>SUM(BE15:BE25)</f>
        <v>5271.1</v>
      </c>
      <c r="BF26" s="6">
        <f t="shared" si="3"/>
        <v>7337.3600000000006</v>
      </c>
      <c r="BH26" s="32">
        <f>SUM(BH15:BH25)</f>
        <v>2066.2600000000002</v>
      </c>
      <c r="BI26" s="32">
        <f>SUM(BI15:BI25)</f>
        <v>5271.1</v>
      </c>
      <c r="BJ26" s="6">
        <f t="shared" si="4"/>
        <v>7337.3600000000006</v>
      </c>
    </row>
    <row r="27" spans="1:62" s="6" customFormat="1" x14ac:dyDescent="0.3">
      <c r="A27" s="20" t="s">
        <v>38</v>
      </c>
      <c r="B27" s="16"/>
      <c r="C27" s="21"/>
      <c r="D27" s="25"/>
      <c r="E27" s="23"/>
      <c r="F27" s="23"/>
      <c r="G27" s="23"/>
      <c r="H27" s="23"/>
      <c r="T27" s="7">
        <f t="shared" si="0"/>
        <v>0</v>
      </c>
      <c r="U27" s="23"/>
      <c r="V27" s="6">
        <f t="shared" si="6"/>
        <v>0</v>
      </c>
      <c r="W27" s="8"/>
      <c r="BD27" s="23"/>
      <c r="BE27" s="23"/>
      <c r="BF27" s="6">
        <f t="shared" si="3"/>
        <v>0</v>
      </c>
      <c r="BH27" s="23"/>
      <c r="BI27" s="23"/>
      <c r="BJ27" s="6">
        <f t="shared" si="4"/>
        <v>0</v>
      </c>
    </row>
    <row r="28" spans="1:62" s="6" customFormat="1" x14ac:dyDescent="0.3">
      <c r="A28" s="24"/>
      <c r="B28" s="16" t="s">
        <v>6</v>
      </c>
      <c r="C28" s="21">
        <v>41300003</v>
      </c>
      <c r="D28" s="25">
        <v>150000</v>
      </c>
      <c r="E28" s="26">
        <v>0</v>
      </c>
      <c r="F28" s="26">
        <v>37154.82</v>
      </c>
      <c r="G28" s="26"/>
      <c r="H28" s="26">
        <v>37154.82</v>
      </c>
      <c r="I28" s="6">
        <f t="shared" ref="I28:I29" si="7">SUM(G28:H28)</f>
        <v>37154.82</v>
      </c>
      <c r="S28" s="8"/>
      <c r="T28" s="7">
        <f t="shared" si="0"/>
        <v>74309.64</v>
      </c>
      <c r="U28" s="26"/>
      <c r="V28" s="6">
        <f t="shared" si="6"/>
        <v>74309.64</v>
      </c>
      <c r="W28" s="8"/>
      <c r="BD28" s="26">
        <v>29826.58</v>
      </c>
      <c r="BE28" s="26"/>
      <c r="BF28" s="6">
        <f t="shared" si="3"/>
        <v>29826.58</v>
      </c>
      <c r="BH28" s="26">
        <v>29826.58</v>
      </c>
      <c r="BI28" s="26"/>
      <c r="BJ28" s="6">
        <f t="shared" si="4"/>
        <v>29826.58</v>
      </c>
    </row>
    <row r="29" spans="1:62" s="6" customFormat="1" x14ac:dyDescent="0.3">
      <c r="A29" s="24"/>
      <c r="B29" s="16" t="s">
        <v>39</v>
      </c>
      <c r="C29" s="21">
        <v>41300004</v>
      </c>
      <c r="D29" s="25">
        <v>500</v>
      </c>
      <c r="E29" s="26">
        <v>0</v>
      </c>
      <c r="F29" s="26">
        <v>0</v>
      </c>
      <c r="G29" s="26">
        <v>0</v>
      </c>
      <c r="H29" s="26">
        <v>0</v>
      </c>
      <c r="I29" s="6">
        <f t="shared" si="7"/>
        <v>0</v>
      </c>
      <c r="R29" s="8"/>
      <c r="T29" s="7">
        <f t="shared" si="0"/>
        <v>0</v>
      </c>
      <c r="U29" s="26"/>
      <c r="V29" s="6">
        <f t="shared" si="6"/>
        <v>0</v>
      </c>
      <c r="W29" s="8"/>
      <c r="BD29" s="26"/>
      <c r="BE29" s="26"/>
      <c r="BF29" s="6">
        <f t="shared" si="3"/>
        <v>0</v>
      </c>
      <c r="BH29" s="26"/>
      <c r="BI29" s="26"/>
      <c r="BJ29" s="6">
        <f t="shared" si="4"/>
        <v>0</v>
      </c>
    </row>
    <row r="30" spans="1:62" s="6" customFormat="1" x14ac:dyDescent="0.3">
      <c r="A30" s="24"/>
      <c r="B30" s="27" t="s">
        <v>17</v>
      </c>
      <c r="C30" s="21"/>
      <c r="D30" s="28">
        <f>SUM(D28:D29)</f>
        <v>150500</v>
      </c>
      <c r="E30" s="32">
        <f>SUM(E28:E29)</f>
        <v>0</v>
      </c>
      <c r="F30" s="32">
        <f>SUM(F28:F29)</f>
        <v>37154.82</v>
      </c>
      <c r="G30" s="32">
        <f>SUM(G28:G29)</f>
        <v>0</v>
      </c>
      <c r="H30" s="32">
        <f>SUM(H28:H29)</f>
        <v>37154.82</v>
      </c>
      <c r="T30" s="7">
        <f t="shared" si="0"/>
        <v>37154.82</v>
      </c>
      <c r="U30" s="32">
        <f>SUM(U28:U29)</f>
        <v>0</v>
      </c>
      <c r="V30" s="6">
        <f>SUM(V28:V29)</f>
        <v>74309.64</v>
      </c>
      <c r="W30" s="8">
        <f>SUM(V27:V29)</f>
        <v>74309.64</v>
      </c>
      <c r="BD30" s="32">
        <f>SUM(BD28:BD29)</f>
        <v>29826.58</v>
      </c>
      <c r="BE30" s="32">
        <f>SUM(BE28:BE29)</f>
        <v>0</v>
      </c>
      <c r="BF30" s="6">
        <f t="shared" si="3"/>
        <v>29826.58</v>
      </c>
      <c r="BH30" s="32">
        <f>SUM(BH28:BH29)</f>
        <v>29826.58</v>
      </c>
      <c r="BI30" s="32">
        <f>SUM(BI28:BI29)</f>
        <v>0</v>
      </c>
      <c r="BJ30" s="6">
        <f t="shared" si="4"/>
        <v>29826.58</v>
      </c>
    </row>
    <row r="31" spans="1:62" s="6" customFormat="1" x14ac:dyDescent="0.3">
      <c r="A31" s="20" t="s">
        <v>40</v>
      </c>
      <c r="B31" s="16"/>
      <c r="C31" s="21"/>
      <c r="D31" s="25"/>
      <c r="E31" s="30"/>
      <c r="F31" s="30"/>
      <c r="G31" s="30"/>
      <c r="H31" s="30"/>
      <c r="T31" s="7">
        <f t="shared" si="0"/>
        <v>0</v>
      </c>
      <c r="U31" s="30"/>
      <c r="V31" s="6">
        <f t="shared" si="6"/>
        <v>0</v>
      </c>
      <c r="W31" s="8"/>
      <c r="BD31" s="30"/>
      <c r="BE31" s="30"/>
      <c r="BF31" s="6">
        <f t="shared" si="3"/>
        <v>0</v>
      </c>
      <c r="BH31" s="30"/>
      <c r="BI31" s="30"/>
      <c r="BJ31" s="6">
        <f t="shared" si="4"/>
        <v>0</v>
      </c>
    </row>
    <row r="32" spans="1:62" s="6" customFormat="1" x14ac:dyDescent="0.3">
      <c r="A32" s="20"/>
      <c r="B32" s="16"/>
      <c r="C32" s="21"/>
      <c r="D32" s="25">
        <v>0</v>
      </c>
      <c r="E32" s="23">
        <v>0</v>
      </c>
      <c r="F32" s="23">
        <v>0</v>
      </c>
      <c r="G32" s="23">
        <v>0</v>
      </c>
      <c r="H32" s="23">
        <v>0</v>
      </c>
      <c r="T32" s="7">
        <f t="shared" si="0"/>
        <v>0</v>
      </c>
      <c r="U32" s="23"/>
      <c r="V32" s="6">
        <f t="shared" si="6"/>
        <v>0</v>
      </c>
      <c r="W32" s="8"/>
      <c r="BD32" s="23">
        <v>0</v>
      </c>
      <c r="BE32" s="23"/>
      <c r="BF32" s="6">
        <f t="shared" si="3"/>
        <v>0</v>
      </c>
      <c r="BH32" s="23">
        <v>0</v>
      </c>
      <c r="BI32" s="23"/>
      <c r="BJ32" s="6">
        <f t="shared" si="4"/>
        <v>0</v>
      </c>
    </row>
    <row r="33" spans="1:62" s="6" customFormat="1" x14ac:dyDescent="0.3">
      <c r="A33" s="20"/>
      <c r="B33" s="27" t="s">
        <v>17</v>
      </c>
      <c r="C33" s="21"/>
      <c r="D33" s="33">
        <f>SUM(D32)</f>
        <v>0</v>
      </c>
      <c r="E33" s="33">
        <f>SUM(E32)</f>
        <v>0</v>
      </c>
      <c r="F33" s="33">
        <f>SUM(F32)</f>
        <v>0</v>
      </c>
      <c r="G33" s="33">
        <f>SUM(G32)</f>
        <v>0</v>
      </c>
      <c r="H33" s="33">
        <f>SUM(H32)</f>
        <v>0</v>
      </c>
      <c r="T33" s="7">
        <f t="shared" si="0"/>
        <v>0</v>
      </c>
      <c r="U33" s="33">
        <f>SUM(U32)</f>
        <v>0</v>
      </c>
      <c r="V33" s="6">
        <f t="shared" si="6"/>
        <v>0</v>
      </c>
      <c r="W33" s="8">
        <f>SUM(V31)</f>
        <v>0</v>
      </c>
      <c r="BD33" s="33">
        <f>SUM(BD32)</f>
        <v>0</v>
      </c>
      <c r="BE33" s="33">
        <f>SUM(BE32)</f>
        <v>0</v>
      </c>
      <c r="BF33" s="6">
        <f t="shared" si="3"/>
        <v>0</v>
      </c>
      <c r="BH33" s="33">
        <f>SUM(BH32)</f>
        <v>0</v>
      </c>
      <c r="BI33" s="33">
        <f>SUM(BI32)</f>
        <v>0</v>
      </c>
      <c r="BJ33" s="6">
        <f t="shared" si="4"/>
        <v>0</v>
      </c>
    </row>
    <row r="34" spans="1:62" s="6" customFormat="1" x14ac:dyDescent="0.3">
      <c r="A34" s="20" t="s">
        <v>41</v>
      </c>
      <c r="B34" s="16"/>
      <c r="C34" s="21"/>
      <c r="D34" s="25"/>
      <c r="E34" s="30"/>
      <c r="F34" s="30"/>
      <c r="G34" s="30"/>
      <c r="H34" s="30"/>
      <c r="T34" s="7">
        <f t="shared" si="0"/>
        <v>0</v>
      </c>
      <c r="U34" s="30"/>
      <c r="V34" s="6">
        <f t="shared" si="6"/>
        <v>0</v>
      </c>
      <c r="W34" s="8"/>
      <c r="BD34" s="30"/>
      <c r="BE34" s="30"/>
      <c r="BF34" s="6">
        <f t="shared" si="3"/>
        <v>0</v>
      </c>
      <c r="BH34" s="30"/>
      <c r="BI34" s="30"/>
      <c r="BJ34" s="6">
        <f t="shared" si="4"/>
        <v>0</v>
      </c>
    </row>
    <row r="35" spans="1:62" s="6" customFormat="1" x14ac:dyDescent="0.3">
      <c r="A35" s="24"/>
      <c r="B35" s="16" t="s">
        <v>7</v>
      </c>
      <c r="C35" s="21">
        <v>41500004</v>
      </c>
      <c r="D35" s="25">
        <v>2000</v>
      </c>
      <c r="E35" s="26">
        <v>0</v>
      </c>
      <c r="F35" s="26">
        <v>26300</v>
      </c>
      <c r="G35" s="26"/>
      <c r="H35" s="26">
        <v>26300</v>
      </c>
      <c r="I35" s="6">
        <f t="shared" ref="I35:I36" si="8">SUM(G35:H35)</f>
        <v>26300</v>
      </c>
      <c r="S35" s="8"/>
      <c r="T35" s="7">
        <f t="shared" si="0"/>
        <v>52600</v>
      </c>
      <c r="U35" s="26"/>
      <c r="V35" s="6">
        <f t="shared" si="6"/>
        <v>52600</v>
      </c>
      <c r="W35" s="8"/>
      <c r="BD35" s="26"/>
      <c r="BE35" s="26"/>
      <c r="BF35" s="6">
        <f t="shared" si="3"/>
        <v>0</v>
      </c>
      <c r="BH35" s="26"/>
      <c r="BI35" s="26"/>
      <c r="BJ35" s="6">
        <f t="shared" si="4"/>
        <v>0</v>
      </c>
    </row>
    <row r="36" spans="1:62" s="6" customFormat="1" x14ac:dyDescent="0.3">
      <c r="A36" s="24"/>
      <c r="B36" s="16" t="s">
        <v>8</v>
      </c>
      <c r="C36" s="21">
        <v>41599999</v>
      </c>
      <c r="D36" s="25">
        <v>1500</v>
      </c>
      <c r="E36" s="26">
        <v>20</v>
      </c>
      <c r="F36" s="26">
        <v>1730</v>
      </c>
      <c r="G36" s="26">
        <v>20</v>
      </c>
      <c r="H36" s="26">
        <v>1710</v>
      </c>
      <c r="I36" s="6">
        <f t="shared" si="8"/>
        <v>1730</v>
      </c>
      <c r="T36" s="7">
        <f t="shared" si="0"/>
        <v>3460</v>
      </c>
      <c r="U36" s="26">
        <v>100</v>
      </c>
      <c r="V36" s="6">
        <f t="shared" si="6"/>
        <v>3560</v>
      </c>
      <c r="W36" s="8"/>
      <c r="BD36" s="26"/>
      <c r="BE36" s="26">
        <v>200</v>
      </c>
      <c r="BF36" s="6">
        <f t="shared" si="3"/>
        <v>200</v>
      </c>
      <c r="BH36" s="26"/>
      <c r="BI36" s="26">
        <v>200</v>
      </c>
      <c r="BJ36" s="6">
        <f t="shared" si="4"/>
        <v>200</v>
      </c>
    </row>
    <row r="37" spans="1:62" s="6" customFormat="1" x14ac:dyDescent="0.3">
      <c r="A37" s="24"/>
      <c r="B37" s="27" t="s">
        <v>17</v>
      </c>
      <c r="C37" s="34"/>
      <c r="D37" s="28">
        <f>SUM(D35:D36)</f>
        <v>3500</v>
      </c>
      <c r="E37" s="28">
        <f>SUM(E35:E36)</f>
        <v>20</v>
      </c>
      <c r="F37" s="28">
        <f>SUM(F35:F36)</f>
        <v>28030</v>
      </c>
      <c r="G37" s="28">
        <f>SUM(G35:G36)</f>
        <v>20</v>
      </c>
      <c r="H37" s="28">
        <f>SUM(H35:H36)</f>
        <v>28010</v>
      </c>
      <c r="T37" s="7">
        <f t="shared" si="0"/>
        <v>28030</v>
      </c>
      <c r="U37" s="28">
        <f>SUM(U35:U36)</f>
        <v>100</v>
      </c>
      <c r="W37" s="8">
        <f>SUM(V35)</f>
        <v>52600</v>
      </c>
      <c r="BD37" s="28">
        <f>SUM(BD35:BD36)</f>
        <v>0</v>
      </c>
      <c r="BE37" s="28">
        <f>SUM(BE35:BE36)</f>
        <v>200</v>
      </c>
      <c r="BF37" s="6">
        <f t="shared" si="3"/>
        <v>200</v>
      </c>
      <c r="BH37" s="28">
        <f>SUM(BH35:BH36)</f>
        <v>0</v>
      </c>
      <c r="BI37" s="28">
        <f>SUM(BI35:BI36)</f>
        <v>200</v>
      </c>
      <c r="BJ37" s="6">
        <f t="shared" si="4"/>
        <v>200</v>
      </c>
    </row>
    <row r="38" spans="1:62" s="6" customFormat="1" x14ac:dyDescent="0.3">
      <c r="A38" s="20" t="s">
        <v>42</v>
      </c>
      <c r="B38" s="16"/>
      <c r="C38" s="19"/>
      <c r="D38" s="35">
        <v>0</v>
      </c>
      <c r="E38" s="30">
        <v>0</v>
      </c>
      <c r="F38" s="30">
        <v>0</v>
      </c>
      <c r="G38" s="30">
        <v>0</v>
      </c>
      <c r="H38" s="30">
        <v>0</v>
      </c>
      <c r="T38" s="7">
        <f t="shared" si="0"/>
        <v>0</v>
      </c>
      <c r="U38" s="30">
        <v>0</v>
      </c>
      <c r="V38" s="6">
        <f t="shared" si="6"/>
        <v>0</v>
      </c>
      <c r="W38" s="8"/>
      <c r="BD38" s="30">
        <v>0</v>
      </c>
      <c r="BE38" s="30">
        <v>0</v>
      </c>
      <c r="BF38" s="6">
        <f t="shared" si="3"/>
        <v>0</v>
      </c>
      <c r="BH38" s="30">
        <v>0</v>
      </c>
      <c r="BI38" s="30">
        <v>0</v>
      </c>
      <c r="BJ38" s="6">
        <f t="shared" si="4"/>
        <v>0</v>
      </c>
    </row>
    <row r="39" spans="1:62" s="6" customFormat="1" x14ac:dyDescent="0.3">
      <c r="A39" s="20"/>
      <c r="B39" s="27" t="s">
        <v>17</v>
      </c>
      <c r="C39" s="34"/>
      <c r="D39" s="28">
        <f>SUM(D38)</f>
        <v>0</v>
      </c>
      <c r="E39" s="28">
        <f>SUM(E38)</f>
        <v>0</v>
      </c>
      <c r="F39" s="28">
        <f>SUM(F38)</f>
        <v>0</v>
      </c>
      <c r="G39" s="28">
        <f>SUM(G38)</f>
        <v>0</v>
      </c>
      <c r="H39" s="28">
        <f>SUM(H38)</f>
        <v>0</v>
      </c>
      <c r="T39" s="7">
        <f t="shared" si="0"/>
        <v>0</v>
      </c>
      <c r="U39" s="28">
        <f>SUM(U38)</f>
        <v>0</v>
      </c>
      <c r="V39" s="6">
        <f t="shared" si="6"/>
        <v>0</v>
      </c>
      <c r="W39" s="8"/>
      <c r="BD39" s="28">
        <f>SUM(BD38)</f>
        <v>0</v>
      </c>
      <c r="BE39" s="28">
        <f>SUM(BE38)</f>
        <v>0</v>
      </c>
      <c r="BF39" s="6">
        <f t="shared" si="3"/>
        <v>0</v>
      </c>
      <c r="BH39" s="28">
        <f>SUM(BH38)</f>
        <v>0</v>
      </c>
      <c r="BI39" s="28">
        <f>SUM(BI38)</f>
        <v>0</v>
      </c>
      <c r="BJ39" s="6">
        <f t="shared" si="4"/>
        <v>0</v>
      </c>
    </row>
    <row r="40" spans="1:62" s="6" customFormat="1" x14ac:dyDescent="0.3">
      <c r="A40" s="20" t="s">
        <v>43</v>
      </c>
      <c r="B40" s="16"/>
      <c r="C40" s="19"/>
      <c r="D40" s="35"/>
      <c r="E40" s="30"/>
      <c r="F40" s="30"/>
      <c r="G40" s="30"/>
      <c r="H40" s="30"/>
      <c r="T40" s="7">
        <f t="shared" si="0"/>
        <v>0</v>
      </c>
      <c r="U40" s="30"/>
      <c r="V40" s="6">
        <f t="shared" si="6"/>
        <v>0</v>
      </c>
      <c r="W40" s="8"/>
      <c r="BD40" s="30"/>
      <c r="BE40" s="30"/>
      <c r="BF40" s="6">
        <f t="shared" si="3"/>
        <v>0</v>
      </c>
      <c r="BH40" s="30"/>
      <c r="BI40" s="30"/>
      <c r="BJ40" s="6">
        <f t="shared" si="4"/>
        <v>0</v>
      </c>
    </row>
    <row r="41" spans="1:62" s="6" customFormat="1" x14ac:dyDescent="0.3">
      <c r="A41" s="20" t="s">
        <v>44</v>
      </c>
      <c r="B41" s="16"/>
      <c r="C41" s="21"/>
      <c r="D41" s="22"/>
      <c r="E41" s="23"/>
      <c r="F41" s="23"/>
      <c r="G41" s="23"/>
      <c r="H41" s="23"/>
      <c r="T41" s="7">
        <f t="shared" si="0"/>
        <v>0</v>
      </c>
      <c r="U41" s="23"/>
      <c r="V41" s="6">
        <f t="shared" si="6"/>
        <v>0</v>
      </c>
      <c r="W41" s="8"/>
      <c r="BD41" s="23"/>
      <c r="BE41" s="23"/>
      <c r="BF41" s="6">
        <f t="shared" si="3"/>
        <v>0</v>
      </c>
      <c r="BH41" s="23"/>
      <c r="BI41" s="23"/>
      <c r="BJ41" s="6">
        <f t="shared" si="4"/>
        <v>0</v>
      </c>
    </row>
    <row r="42" spans="1:62" s="6" customFormat="1" x14ac:dyDescent="0.3">
      <c r="A42" s="24"/>
      <c r="B42" s="16" t="s">
        <v>45</v>
      </c>
      <c r="C42" s="21">
        <v>42100001</v>
      </c>
      <c r="D42" s="25">
        <v>450000</v>
      </c>
      <c r="E42" s="26">
        <v>45566.04</v>
      </c>
      <c r="F42" s="26">
        <v>190700.38</v>
      </c>
      <c r="G42" s="26">
        <v>45566.04</v>
      </c>
      <c r="H42" s="26">
        <v>145134.34</v>
      </c>
      <c r="I42" s="6">
        <f t="shared" ref="I42:I52" si="9">SUM(G42:H42)</f>
        <v>190700.38</v>
      </c>
      <c r="S42" s="8"/>
      <c r="T42" s="7">
        <f t="shared" si="0"/>
        <v>381400.76</v>
      </c>
      <c r="U42" s="26">
        <v>49887.63</v>
      </c>
      <c r="V42" s="6">
        <f t="shared" si="6"/>
        <v>431288.39</v>
      </c>
      <c r="W42" s="8"/>
      <c r="BD42" s="26">
        <v>31315.69</v>
      </c>
      <c r="BE42" s="26">
        <v>122353.02</v>
      </c>
      <c r="BF42" s="6">
        <f t="shared" si="3"/>
        <v>153668.71</v>
      </c>
      <c r="BH42" s="26">
        <v>31315.69</v>
      </c>
      <c r="BI42" s="26">
        <v>122353.02</v>
      </c>
      <c r="BJ42" s="6">
        <f t="shared" si="4"/>
        <v>153668.71</v>
      </c>
    </row>
    <row r="43" spans="1:62" s="6" customFormat="1" x14ac:dyDescent="0.3">
      <c r="A43" s="13"/>
      <c r="B43" s="36" t="s">
        <v>46</v>
      </c>
      <c r="C43" s="34">
        <v>42100002</v>
      </c>
      <c r="D43" s="37">
        <v>8520000</v>
      </c>
      <c r="E43" s="38">
        <v>817621.96</v>
      </c>
      <c r="F43" s="38">
        <v>3952739.4</v>
      </c>
      <c r="G43" s="26">
        <v>817621.96</v>
      </c>
      <c r="H43" s="26">
        <v>3135117.44</v>
      </c>
      <c r="I43" s="6">
        <f t="shared" si="9"/>
        <v>3952739.4</v>
      </c>
      <c r="S43" s="8"/>
      <c r="T43" s="7">
        <f t="shared" si="0"/>
        <v>7905478.7999999998</v>
      </c>
      <c r="U43" s="26">
        <v>1341392.78</v>
      </c>
      <c r="V43" s="6">
        <f t="shared" si="6"/>
        <v>9246871.5800000001</v>
      </c>
      <c r="W43" s="8"/>
      <c r="BD43" s="26">
        <v>777376.62</v>
      </c>
      <c r="BE43" s="26">
        <v>2102205.69</v>
      </c>
      <c r="BF43" s="6">
        <f t="shared" si="3"/>
        <v>2879582.31</v>
      </c>
      <c r="BH43" s="26">
        <v>777376.62</v>
      </c>
      <c r="BI43" s="26">
        <v>2102205.69</v>
      </c>
      <c r="BJ43" s="6">
        <f t="shared" si="4"/>
        <v>2879582.31</v>
      </c>
    </row>
    <row r="44" spans="1:62" s="6" customFormat="1" x14ac:dyDescent="0.3">
      <c r="A44" s="11"/>
      <c r="B44" s="140" t="s">
        <v>9</v>
      </c>
      <c r="C44" s="19">
        <v>42100004</v>
      </c>
      <c r="D44" s="141">
        <v>2700000</v>
      </c>
      <c r="E44" s="142">
        <v>225085.77</v>
      </c>
      <c r="F44" s="142">
        <v>1045915.35</v>
      </c>
      <c r="G44" s="26">
        <v>225085.77</v>
      </c>
      <c r="H44" s="26">
        <v>820829.58</v>
      </c>
      <c r="I44" s="6">
        <f t="shared" si="9"/>
        <v>1045915.35</v>
      </c>
      <c r="P44" s="8"/>
      <c r="T44" s="7">
        <f t="shared" si="0"/>
        <v>2091830.7</v>
      </c>
      <c r="U44" s="26">
        <v>369376.24</v>
      </c>
      <c r="V44" s="6">
        <f t="shared" si="6"/>
        <v>2461206.94</v>
      </c>
      <c r="W44" s="8"/>
      <c r="BD44" s="26">
        <v>188340.5</v>
      </c>
      <c r="BE44" s="26">
        <v>638553</v>
      </c>
      <c r="BF44" s="6">
        <f t="shared" si="3"/>
        <v>826893.5</v>
      </c>
      <c r="BH44" s="26">
        <v>188340.5</v>
      </c>
      <c r="BI44" s="26">
        <v>638553</v>
      </c>
      <c r="BJ44" s="6">
        <f t="shared" si="4"/>
        <v>826893.5</v>
      </c>
    </row>
    <row r="45" spans="1:62" s="6" customFormat="1" x14ac:dyDescent="0.3">
      <c r="A45" s="24"/>
      <c r="B45" s="16" t="s">
        <v>10</v>
      </c>
      <c r="C45" s="21">
        <v>42100005</v>
      </c>
      <c r="D45" s="25">
        <v>100000</v>
      </c>
      <c r="E45" s="26">
        <v>0</v>
      </c>
      <c r="F45" s="26">
        <v>23902.12</v>
      </c>
      <c r="G45" s="26"/>
      <c r="H45" s="26">
        <v>23902.12</v>
      </c>
      <c r="I45" s="6">
        <f t="shared" si="9"/>
        <v>23902.12</v>
      </c>
      <c r="R45" s="8"/>
      <c r="T45" s="7">
        <f t="shared" si="0"/>
        <v>47804.24</v>
      </c>
      <c r="U45" s="26"/>
      <c r="V45" s="6">
        <f t="shared" si="6"/>
        <v>47804.24</v>
      </c>
      <c r="W45" s="8"/>
      <c r="BD45" s="26"/>
      <c r="BE45" s="26">
        <v>22943.64</v>
      </c>
      <c r="BF45" s="6">
        <f t="shared" si="3"/>
        <v>22943.64</v>
      </c>
      <c r="BH45" s="26"/>
      <c r="BI45" s="26">
        <v>22943.64</v>
      </c>
      <c r="BJ45" s="6">
        <f t="shared" si="4"/>
        <v>22943.64</v>
      </c>
    </row>
    <row r="46" spans="1:62" s="6" customFormat="1" x14ac:dyDescent="0.3">
      <c r="A46" s="24"/>
      <c r="B46" s="16" t="s">
        <v>11</v>
      </c>
      <c r="C46" s="21">
        <v>42100006</v>
      </c>
      <c r="D46" s="25">
        <v>5000000</v>
      </c>
      <c r="E46" s="26">
        <v>570982.32999999996</v>
      </c>
      <c r="F46" s="26">
        <v>2419381.56</v>
      </c>
      <c r="G46" s="26">
        <v>570982.32999999996</v>
      </c>
      <c r="H46" s="26">
        <v>1848399.23</v>
      </c>
      <c r="I46" s="6">
        <f t="shared" si="9"/>
        <v>2419381.56</v>
      </c>
      <c r="P46" s="8"/>
      <c r="T46" s="7">
        <f t="shared" si="0"/>
        <v>4838763.12</v>
      </c>
      <c r="U46" s="26"/>
      <c r="V46" s="6">
        <f t="shared" si="6"/>
        <v>4838763.12</v>
      </c>
      <c r="W46" s="8"/>
      <c r="BD46" s="26"/>
      <c r="BE46" s="26"/>
      <c r="BF46" s="6">
        <f t="shared" si="3"/>
        <v>0</v>
      </c>
      <c r="BH46" s="26"/>
      <c r="BI46" s="26"/>
      <c r="BJ46" s="6">
        <f t="shared" si="4"/>
        <v>0</v>
      </c>
    </row>
    <row r="47" spans="1:62" s="6" customFormat="1" x14ac:dyDescent="0.3">
      <c r="A47" s="24"/>
      <c r="B47" s="16" t="s">
        <v>12</v>
      </c>
      <c r="C47" s="21">
        <v>42100011</v>
      </c>
      <c r="D47" s="25">
        <v>500</v>
      </c>
      <c r="E47" s="26">
        <v>0.5</v>
      </c>
      <c r="F47" s="26">
        <v>42.5</v>
      </c>
      <c r="G47" s="26">
        <v>0.5</v>
      </c>
      <c r="H47" s="26">
        <v>42</v>
      </c>
      <c r="I47" s="6">
        <f t="shared" si="9"/>
        <v>42.5</v>
      </c>
      <c r="T47" s="7">
        <f t="shared" si="0"/>
        <v>85</v>
      </c>
      <c r="U47" s="26">
        <v>6</v>
      </c>
      <c r="V47" s="6">
        <f t="shared" si="6"/>
        <v>91</v>
      </c>
      <c r="W47" s="8"/>
      <c r="BD47" s="26"/>
      <c r="BE47" s="26">
        <v>18</v>
      </c>
      <c r="BF47" s="6">
        <f t="shared" si="3"/>
        <v>18</v>
      </c>
      <c r="BH47" s="26"/>
      <c r="BI47" s="26">
        <v>18</v>
      </c>
      <c r="BJ47" s="6">
        <f t="shared" si="4"/>
        <v>18</v>
      </c>
    </row>
    <row r="48" spans="1:62" s="6" customFormat="1" x14ac:dyDescent="0.3">
      <c r="A48" s="24"/>
      <c r="B48" s="16" t="s">
        <v>13</v>
      </c>
      <c r="C48" s="21">
        <v>42100012</v>
      </c>
      <c r="D48" s="25">
        <v>3300000</v>
      </c>
      <c r="E48" s="26">
        <v>0</v>
      </c>
      <c r="F48" s="26">
        <v>709414.55</v>
      </c>
      <c r="G48" s="26"/>
      <c r="H48" s="26">
        <v>709414.55</v>
      </c>
      <c r="I48" s="6">
        <f t="shared" si="9"/>
        <v>709414.55</v>
      </c>
      <c r="T48" s="7">
        <f t="shared" si="0"/>
        <v>1418829.1</v>
      </c>
      <c r="U48" s="26">
        <v>1218770.08</v>
      </c>
      <c r="V48" s="6">
        <f t="shared" si="6"/>
        <v>2637599.1800000002</v>
      </c>
      <c r="W48" s="8"/>
      <c r="BD48" s="26">
        <v>640502.64</v>
      </c>
      <c r="BE48" s="26">
        <v>1250009.06</v>
      </c>
      <c r="BF48" s="6">
        <f t="shared" si="3"/>
        <v>1890511.7000000002</v>
      </c>
      <c r="BH48" s="26">
        <v>640502.64</v>
      </c>
      <c r="BI48" s="26">
        <v>1250009.06</v>
      </c>
      <c r="BJ48" s="6">
        <f t="shared" si="4"/>
        <v>1890511.7000000002</v>
      </c>
    </row>
    <row r="49" spans="1:62" s="6" customFormat="1" x14ac:dyDescent="0.3">
      <c r="A49" s="24"/>
      <c r="B49" s="16" t="s">
        <v>47</v>
      </c>
      <c r="C49" s="21">
        <v>42100013</v>
      </c>
      <c r="D49" s="25">
        <v>650000</v>
      </c>
      <c r="E49" s="26">
        <v>87362.84</v>
      </c>
      <c r="F49" s="26">
        <v>276470.19</v>
      </c>
      <c r="G49" s="26">
        <v>87362.84</v>
      </c>
      <c r="H49" s="26">
        <v>189107.35</v>
      </c>
      <c r="I49" s="6">
        <f t="shared" si="9"/>
        <v>276470.19</v>
      </c>
      <c r="T49" s="7">
        <f t="shared" si="0"/>
        <v>552940.38</v>
      </c>
      <c r="U49" s="26">
        <v>8957.1299999999992</v>
      </c>
      <c r="V49" s="6">
        <f t="shared" si="6"/>
        <v>561897.51</v>
      </c>
      <c r="W49" s="8"/>
      <c r="BD49" s="26">
        <v>0</v>
      </c>
      <c r="BE49" s="26">
        <v>8957.1299999999992</v>
      </c>
      <c r="BF49" s="6">
        <f t="shared" si="3"/>
        <v>8957.1299999999992</v>
      </c>
      <c r="BH49" s="26">
        <v>0</v>
      </c>
      <c r="BI49" s="26">
        <v>8957.1299999999992</v>
      </c>
      <c r="BJ49" s="6">
        <f t="shared" si="4"/>
        <v>8957.1299999999992</v>
      </c>
    </row>
    <row r="50" spans="1:62" s="6" customFormat="1" x14ac:dyDescent="0.3">
      <c r="A50" s="24"/>
      <c r="B50" s="16" t="s">
        <v>14</v>
      </c>
      <c r="C50" s="21">
        <v>42100014</v>
      </c>
      <c r="D50" s="25">
        <v>3000</v>
      </c>
      <c r="E50" s="26">
        <v>0</v>
      </c>
      <c r="F50" s="26">
        <v>936.5</v>
      </c>
      <c r="G50" s="26"/>
      <c r="H50" s="26">
        <v>936.5</v>
      </c>
      <c r="I50" s="6">
        <f t="shared" si="9"/>
        <v>936.5</v>
      </c>
      <c r="T50" s="7">
        <f t="shared" si="0"/>
        <v>1873</v>
      </c>
      <c r="U50" s="26"/>
      <c r="V50" s="6">
        <f t="shared" si="6"/>
        <v>1873</v>
      </c>
      <c r="W50" s="8"/>
      <c r="BD50" s="26">
        <v>768.64</v>
      </c>
      <c r="BE50" s="26"/>
      <c r="BF50" s="6">
        <f t="shared" si="3"/>
        <v>768.64</v>
      </c>
      <c r="BH50" s="26">
        <v>768.64</v>
      </c>
      <c r="BI50" s="26"/>
      <c r="BJ50" s="6">
        <f t="shared" si="4"/>
        <v>768.64</v>
      </c>
    </row>
    <row r="51" spans="1:62" s="6" customFormat="1" x14ac:dyDescent="0.3">
      <c r="A51" s="24"/>
      <c r="B51" s="16" t="s">
        <v>48</v>
      </c>
      <c r="C51" s="21">
        <v>42100015</v>
      </c>
      <c r="D51" s="25">
        <v>700000</v>
      </c>
      <c r="E51" s="39">
        <v>55265</v>
      </c>
      <c r="F51" s="39">
        <v>242652</v>
      </c>
      <c r="G51" s="39">
        <v>55265</v>
      </c>
      <c r="H51" s="39">
        <v>187387</v>
      </c>
      <c r="I51" s="6">
        <f t="shared" si="9"/>
        <v>242652</v>
      </c>
      <c r="R51" s="8"/>
      <c r="T51" s="7">
        <f t="shared" si="0"/>
        <v>485304</v>
      </c>
      <c r="U51" s="39">
        <v>105595</v>
      </c>
      <c r="V51" s="6">
        <f t="shared" si="6"/>
        <v>590899</v>
      </c>
      <c r="W51" s="8"/>
      <c r="BD51" s="39">
        <v>60383</v>
      </c>
      <c r="BE51" s="39">
        <v>144408</v>
      </c>
      <c r="BF51" s="6">
        <f t="shared" si="3"/>
        <v>204791</v>
      </c>
      <c r="BH51" s="39">
        <v>60383</v>
      </c>
      <c r="BI51" s="39">
        <v>144408</v>
      </c>
      <c r="BJ51" s="6">
        <f t="shared" si="4"/>
        <v>204791</v>
      </c>
    </row>
    <row r="52" spans="1:62" s="6" customFormat="1" x14ac:dyDescent="0.3">
      <c r="A52" s="24"/>
      <c r="B52" s="16" t="s">
        <v>49</v>
      </c>
      <c r="C52" s="21"/>
      <c r="D52" s="25">
        <v>500</v>
      </c>
      <c r="E52" s="39">
        <v>0</v>
      </c>
      <c r="F52" s="39">
        <v>0</v>
      </c>
      <c r="G52" s="39">
        <v>0</v>
      </c>
      <c r="H52" s="39">
        <v>0</v>
      </c>
      <c r="I52" s="6">
        <f t="shared" si="9"/>
        <v>0</v>
      </c>
      <c r="T52" s="7">
        <f t="shared" si="0"/>
        <v>0</v>
      </c>
      <c r="U52" s="39"/>
      <c r="V52" s="6">
        <f t="shared" si="6"/>
        <v>0</v>
      </c>
      <c r="W52" s="8"/>
      <c r="BD52" s="39"/>
      <c r="BE52" s="39"/>
      <c r="BF52" s="6">
        <f t="shared" si="3"/>
        <v>0</v>
      </c>
      <c r="BH52" s="39"/>
      <c r="BI52" s="39"/>
      <c r="BJ52" s="6">
        <f t="shared" si="4"/>
        <v>0</v>
      </c>
    </row>
    <row r="53" spans="1:62" s="6" customFormat="1" x14ac:dyDescent="0.3">
      <c r="A53" s="24"/>
      <c r="B53" s="27" t="s">
        <v>17</v>
      </c>
      <c r="C53" s="21"/>
      <c r="D53" s="28">
        <f>SUM(D42:D52)</f>
        <v>21424000</v>
      </c>
      <c r="E53" s="28">
        <f>SUM(E42:E52)</f>
        <v>1801884.4400000002</v>
      </c>
      <c r="F53" s="28">
        <f>SUM(F42:F52)</f>
        <v>8862154.5500000007</v>
      </c>
      <c r="G53" s="28">
        <f>SUM(G42:G52)</f>
        <v>1801884.4400000002</v>
      </c>
      <c r="H53" s="28">
        <f>SUM(H42:H52)</f>
        <v>7060270.1099999994</v>
      </c>
      <c r="T53" s="7">
        <f t="shared" si="0"/>
        <v>8862154.5499999989</v>
      </c>
      <c r="U53" s="28">
        <f>SUM(U42:U52)</f>
        <v>3093984.86</v>
      </c>
      <c r="W53" s="8">
        <f>SUM(V40:V52)</f>
        <v>20818293.960000001</v>
      </c>
      <c r="BD53" s="28">
        <f>SUM(BD42:BD52)</f>
        <v>1698687.0899999999</v>
      </c>
      <c r="BE53" s="28">
        <f>SUM(BE42:BE52)</f>
        <v>4289447.54</v>
      </c>
      <c r="BF53" s="6">
        <f t="shared" si="3"/>
        <v>5988134.6299999999</v>
      </c>
      <c r="BH53" s="28">
        <f>SUM(BH42:BH52)</f>
        <v>1698687.0899999999</v>
      </c>
      <c r="BI53" s="28">
        <f>SUM(BI42:BI52)</f>
        <v>4289447.54</v>
      </c>
      <c r="BJ53" s="6">
        <f t="shared" si="4"/>
        <v>5988134.6299999999</v>
      </c>
    </row>
    <row r="54" spans="1:62" s="6" customFormat="1" x14ac:dyDescent="0.3">
      <c r="A54" s="20" t="s">
        <v>50</v>
      </c>
      <c r="B54" s="16"/>
      <c r="C54" s="21"/>
      <c r="D54" s="25"/>
      <c r="E54" s="26"/>
      <c r="F54" s="26"/>
      <c r="G54" s="26"/>
      <c r="H54" s="26"/>
      <c r="T54" s="7">
        <f t="shared" si="0"/>
        <v>0</v>
      </c>
      <c r="U54" s="26"/>
      <c r="V54" s="6">
        <f t="shared" si="6"/>
        <v>0</v>
      </c>
      <c r="W54" s="8"/>
      <c r="BD54" s="26"/>
      <c r="BE54" s="26"/>
      <c r="BF54" s="6">
        <f t="shared" si="3"/>
        <v>0</v>
      </c>
      <c r="BH54" s="26"/>
      <c r="BI54" s="26"/>
      <c r="BJ54" s="6">
        <f t="shared" si="4"/>
        <v>0</v>
      </c>
    </row>
    <row r="55" spans="1:62" s="6" customFormat="1" x14ac:dyDescent="0.3">
      <c r="A55" s="20" t="s">
        <v>51</v>
      </c>
      <c r="B55" s="16"/>
      <c r="C55" s="21"/>
      <c r="D55" s="22"/>
      <c r="E55" s="23"/>
      <c r="F55" s="23"/>
      <c r="G55" s="23"/>
      <c r="H55" s="23"/>
      <c r="T55" s="7">
        <f t="shared" si="0"/>
        <v>0</v>
      </c>
      <c r="U55" s="23"/>
      <c r="V55" s="6">
        <f t="shared" si="6"/>
        <v>0</v>
      </c>
      <c r="W55" s="8"/>
      <c r="BD55" s="23"/>
      <c r="BE55" s="23"/>
      <c r="BF55" s="6">
        <f t="shared" si="3"/>
        <v>0</v>
      </c>
      <c r="BH55" s="23"/>
      <c r="BI55" s="23"/>
      <c r="BJ55" s="6">
        <f t="shared" si="4"/>
        <v>0</v>
      </c>
    </row>
    <row r="56" spans="1:62" s="6" customFormat="1" x14ac:dyDescent="0.3">
      <c r="A56" s="24"/>
      <c r="B56" s="16" t="s">
        <v>52</v>
      </c>
      <c r="C56" s="21">
        <v>43100002</v>
      </c>
      <c r="D56" s="25">
        <v>21178240</v>
      </c>
      <c r="E56" s="26">
        <v>0</v>
      </c>
      <c r="F56" s="26">
        <v>4509815</v>
      </c>
      <c r="G56" s="26"/>
      <c r="H56" s="26">
        <v>4509815</v>
      </c>
      <c r="I56" s="6">
        <f t="shared" ref="I56:I84" si="10">SUM(G56:H56)</f>
        <v>4509815</v>
      </c>
      <c r="T56" s="7">
        <f t="shared" si="0"/>
        <v>9019630</v>
      </c>
      <c r="U56" s="26">
        <v>2161299</v>
      </c>
      <c r="V56" s="6">
        <f t="shared" si="6"/>
        <v>11180929</v>
      </c>
      <c r="W56" s="8"/>
      <c r="BD56" s="26"/>
      <c r="BE56" s="26">
        <v>4322598</v>
      </c>
      <c r="BF56" s="6">
        <f t="shared" si="3"/>
        <v>4322598</v>
      </c>
      <c r="BH56" s="26"/>
      <c r="BI56" s="26">
        <v>4322598</v>
      </c>
      <c r="BJ56" s="6">
        <f t="shared" si="4"/>
        <v>4322598</v>
      </c>
    </row>
    <row r="57" spans="1:62" s="6" customFormat="1" x14ac:dyDescent="0.3">
      <c r="A57" s="24"/>
      <c r="B57" s="16" t="s">
        <v>53</v>
      </c>
      <c r="C57" s="21"/>
      <c r="D57" s="25"/>
      <c r="E57" s="26"/>
      <c r="F57" s="26"/>
      <c r="G57" s="26"/>
      <c r="H57" s="26"/>
      <c r="I57" s="6">
        <f t="shared" si="10"/>
        <v>0</v>
      </c>
      <c r="T57" s="7">
        <f t="shared" si="0"/>
        <v>0</v>
      </c>
      <c r="U57" s="26"/>
      <c r="V57" s="6">
        <f t="shared" si="6"/>
        <v>0</v>
      </c>
      <c r="W57" s="8"/>
      <c r="BD57" s="26"/>
      <c r="BE57" s="26"/>
      <c r="BF57" s="6">
        <f t="shared" si="3"/>
        <v>0</v>
      </c>
      <c r="BH57" s="26"/>
      <c r="BI57" s="26"/>
      <c r="BJ57" s="6">
        <f t="shared" si="4"/>
        <v>0</v>
      </c>
    </row>
    <row r="58" spans="1:62" s="6" customFormat="1" x14ac:dyDescent="0.3">
      <c r="A58" s="24"/>
      <c r="B58" s="16" t="s">
        <v>54</v>
      </c>
      <c r="C58" s="21"/>
      <c r="D58" s="25"/>
      <c r="E58" s="26">
        <v>871700</v>
      </c>
      <c r="F58" s="26">
        <v>5285700</v>
      </c>
      <c r="G58" s="26">
        <v>871700</v>
      </c>
      <c r="H58" s="26">
        <v>4414000</v>
      </c>
      <c r="I58" s="6">
        <f t="shared" si="10"/>
        <v>5285700</v>
      </c>
      <c r="T58" s="7"/>
      <c r="U58" s="26"/>
      <c r="W58" s="8"/>
      <c r="BD58" s="26"/>
      <c r="BE58" s="26"/>
      <c r="BH58" s="26"/>
      <c r="BI58" s="26"/>
    </row>
    <row r="59" spans="1:62" s="6" customFormat="1" x14ac:dyDescent="0.3">
      <c r="A59" s="24"/>
      <c r="B59" s="16" t="s">
        <v>55</v>
      </c>
      <c r="C59" s="21"/>
      <c r="D59" s="25"/>
      <c r="E59" s="26"/>
      <c r="F59" s="26"/>
      <c r="G59" s="26"/>
      <c r="H59" s="26"/>
      <c r="I59" s="6">
        <f t="shared" si="10"/>
        <v>0</v>
      </c>
      <c r="T59" s="7"/>
      <c r="U59" s="26"/>
      <c r="W59" s="8"/>
      <c r="BD59" s="26"/>
      <c r="BE59" s="26"/>
      <c r="BH59" s="26"/>
      <c r="BI59" s="26"/>
    </row>
    <row r="60" spans="1:62" s="6" customFormat="1" x14ac:dyDescent="0.3">
      <c r="A60" s="24"/>
      <c r="B60" s="16" t="s">
        <v>56</v>
      </c>
      <c r="C60" s="21"/>
      <c r="D60" s="25"/>
      <c r="E60" s="26">
        <v>0</v>
      </c>
      <c r="F60" s="26">
        <v>1485600</v>
      </c>
      <c r="G60" s="26"/>
      <c r="H60" s="26">
        <v>1485600</v>
      </c>
      <c r="I60" s="6">
        <f t="shared" si="10"/>
        <v>1485600</v>
      </c>
      <c r="T60" s="7"/>
      <c r="U60" s="26"/>
      <c r="W60" s="8"/>
      <c r="BD60" s="26"/>
      <c r="BE60" s="26"/>
      <c r="BH60" s="26"/>
      <c r="BI60" s="26"/>
    </row>
    <row r="61" spans="1:62" s="6" customFormat="1" x14ac:dyDescent="0.3">
      <c r="A61" s="24"/>
      <c r="B61" s="16" t="s">
        <v>57</v>
      </c>
      <c r="C61" s="21"/>
      <c r="D61" s="25"/>
      <c r="E61" s="26"/>
      <c r="F61" s="26"/>
      <c r="G61" s="26"/>
      <c r="H61" s="26"/>
      <c r="T61" s="7"/>
      <c r="U61" s="26"/>
      <c r="W61" s="8"/>
      <c r="BD61" s="26"/>
      <c r="BE61" s="26"/>
      <c r="BH61" s="26"/>
      <c r="BI61" s="26"/>
    </row>
    <row r="62" spans="1:62" s="6" customFormat="1" x14ac:dyDescent="0.3">
      <c r="A62" s="24"/>
      <c r="B62" s="16" t="s">
        <v>58</v>
      </c>
      <c r="C62" s="21"/>
      <c r="D62" s="25"/>
      <c r="E62" s="26"/>
      <c r="F62" s="26"/>
      <c r="G62" s="26"/>
      <c r="H62" s="26"/>
      <c r="I62" s="6">
        <f t="shared" si="10"/>
        <v>0</v>
      </c>
      <c r="T62" s="7"/>
      <c r="U62" s="26"/>
      <c r="W62" s="8"/>
      <c r="BD62" s="26"/>
      <c r="BE62" s="26"/>
      <c r="BH62" s="26"/>
      <c r="BI62" s="26"/>
    </row>
    <row r="63" spans="1:62" s="6" customFormat="1" x14ac:dyDescent="0.3">
      <c r="A63" s="24"/>
      <c r="B63" s="16" t="s">
        <v>59</v>
      </c>
      <c r="C63" s="21"/>
      <c r="D63" s="25"/>
      <c r="E63" s="26">
        <v>2000</v>
      </c>
      <c r="F63" s="26">
        <v>12000</v>
      </c>
      <c r="G63" s="26">
        <v>2000</v>
      </c>
      <c r="H63" s="26">
        <v>10000</v>
      </c>
      <c r="I63" s="6">
        <f t="shared" si="10"/>
        <v>12000</v>
      </c>
      <c r="T63" s="7"/>
      <c r="U63" s="26"/>
      <c r="W63" s="8"/>
      <c r="BD63" s="26"/>
      <c r="BE63" s="26"/>
      <c r="BH63" s="26"/>
      <c r="BI63" s="26"/>
    </row>
    <row r="64" spans="1:62" s="6" customFormat="1" x14ac:dyDescent="0.3">
      <c r="A64" s="24"/>
      <c r="B64" s="16" t="s">
        <v>60</v>
      </c>
      <c r="C64" s="21"/>
      <c r="D64" s="25"/>
      <c r="E64" s="26"/>
      <c r="F64" s="26"/>
      <c r="G64" s="26"/>
      <c r="H64" s="26"/>
      <c r="I64" s="6">
        <f t="shared" si="10"/>
        <v>0</v>
      </c>
      <c r="T64" s="7"/>
      <c r="U64" s="26"/>
      <c r="W64" s="8"/>
      <c r="BD64" s="26"/>
      <c r="BE64" s="26"/>
      <c r="BH64" s="26"/>
      <c r="BI64" s="26"/>
    </row>
    <row r="65" spans="1:61" s="6" customFormat="1" x14ac:dyDescent="0.3">
      <c r="A65" s="24"/>
      <c r="B65" s="16" t="s">
        <v>61</v>
      </c>
      <c r="C65" s="21"/>
      <c r="D65" s="25"/>
      <c r="E65" s="26"/>
      <c r="F65" s="26"/>
      <c r="G65" s="26"/>
      <c r="H65" s="26"/>
      <c r="I65" s="6">
        <f t="shared" si="10"/>
        <v>0</v>
      </c>
      <c r="T65" s="7"/>
      <c r="U65" s="26"/>
      <c r="W65" s="8"/>
      <c r="BD65" s="26"/>
      <c r="BE65" s="26"/>
      <c r="BH65" s="26"/>
      <c r="BI65" s="26"/>
    </row>
    <row r="66" spans="1:61" s="6" customFormat="1" x14ac:dyDescent="0.3">
      <c r="A66" s="24"/>
      <c r="B66" s="16" t="s">
        <v>72</v>
      </c>
      <c r="C66" s="21"/>
      <c r="D66" s="25"/>
      <c r="E66" s="26">
        <v>0</v>
      </c>
      <c r="F66" s="26">
        <v>197250</v>
      </c>
      <c r="G66" s="26"/>
      <c r="H66" s="26">
        <v>197250</v>
      </c>
      <c r="I66" s="6">
        <f t="shared" ref="I66" si="11">SUM(G66:H66)</f>
        <v>197250</v>
      </c>
      <c r="T66" s="7"/>
      <c r="U66" s="26"/>
      <c r="W66" s="8"/>
      <c r="BD66" s="26"/>
      <c r="BE66" s="26"/>
      <c r="BH66" s="26"/>
      <c r="BI66" s="26"/>
    </row>
    <row r="67" spans="1:61" s="6" customFormat="1" x14ac:dyDescent="0.3">
      <c r="A67" s="24"/>
      <c r="B67" s="16" t="s">
        <v>73</v>
      </c>
      <c r="C67" s="21"/>
      <c r="D67" s="25"/>
      <c r="E67" s="26"/>
      <c r="F67" s="26"/>
      <c r="G67" s="26"/>
      <c r="H67" s="26"/>
      <c r="I67" s="6">
        <f t="shared" ref="I67" si="12">SUM(G67:H67)</f>
        <v>0</v>
      </c>
      <c r="T67" s="7"/>
      <c r="U67" s="26"/>
      <c r="W67" s="8"/>
      <c r="BD67" s="26"/>
      <c r="BE67" s="26"/>
      <c r="BH67" s="26"/>
      <c r="BI67" s="26"/>
    </row>
    <row r="68" spans="1:61" s="6" customFormat="1" x14ac:dyDescent="0.3">
      <c r="A68" s="24"/>
      <c r="B68" s="16" t="s">
        <v>74</v>
      </c>
      <c r="C68" s="21"/>
      <c r="D68" s="25"/>
      <c r="E68" s="26"/>
      <c r="F68" s="26"/>
      <c r="G68" s="26"/>
      <c r="H68" s="26"/>
      <c r="T68" s="7"/>
      <c r="U68" s="26"/>
      <c r="W68" s="8"/>
      <c r="BD68" s="26"/>
      <c r="BE68" s="26"/>
      <c r="BH68" s="26"/>
      <c r="BI68" s="26"/>
    </row>
    <row r="69" spans="1:61" s="6" customFormat="1" x14ac:dyDescent="0.3">
      <c r="A69" s="24"/>
      <c r="B69" s="16" t="s">
        <v>62</v>
      </c>
      <c r="C69" s="21"/>
      <c r="D69" s="25"/>
      <c r="E69" s="26">
        <v>0</v>
      </c>
      <c r="F69" s="26">
        <v>779000</v>
      </c>
      <c r="G69" s="26"/>
      <c r="H69" s="26">
        <v>779000</v>
      </c>
      <c r="I69" s="6">
        <f t="shared" si="10"/>
        <v>779000</v>
      </c>
      <c r="T69" s="7"/>
      <c r="U69" s="26"/>
      <c r="W69" s="8"/>
      <c r="BD69" s="26"/>
      <c r="BE69" s="26"/>
      <c r="BH69" s="26"/>
      <c r="BI69" s="26"/>
    </row>
    <row r="70" spans="1:61" s="6" customFormat="1" x14ac:dyDescent="0.3">
      <c r="A70" s="24"/>
      <c r="B70" s="16" t="s">
        <v>63</v>
      </c>
      <c r="C70" s="21"/>
      <c r="D70" s="25"/>
      <c r="E70" s="26"/>
      <c r="F70" s="26"/>
      <c r="G70" s="26"/>
      <c r="H70" s="26"/>
      <c r="I70" s="6">
        <f t="shared" si="10"/>
        <v>0</v>
      </c>
      <c r="T70" s="7"/>
      <c r="U70" s="26"/>
      <c r="W70" s="8"/>
      <c r="BD70" s="26"/>
      <c r="BE70" s="26"/>
      <c r="BH70" s="26"/>
      <c r="BI70" s="26"/>
    </row>
    <row r="71" spans="1:61" s="6" customFormat="1" x14ac:dyDescent="0.3">
      <c r="A71" s="24"/>
      <c r="B71" s="16" t="s">
        <v>64</v>
      </c>
      <c r="C71" s="21"/>
      <c r="D71" s="25"/>
      <c r="E71" s="26">
        <v>0</v>
      </c>
      <c r="F71" s="26">
        <v>373179</v>
      </c>
      <c r="G71" s="26"/>
      <c r="H71" s="26">
        <v>373179</v>
      </c>
      <c r="I71" s="6">
        <f t="shared" si="10"/>
        <v>373179</v>
      </c>
      <c r="T71" s="7"/>
      <c r="U71" s="26"/>
      <c r="W71" s="8"/>
      <c r="BD71" s="26"/>
      <c r="BE71" s="26"/>
      <c r="BH71" s="26"/>
      <c r="BI71" s="26"/>
    </row>
    <row r="72" spans="1:61" s="6" customFormat="1" x14ac:dyDescent="0.3">
      <c r="A72" s="24"/>
      <c r="B72" s="16" t="s">
        <v>65</v>
      </c>
      <c r="C72" s="21"/>
      <c r="D72" s="25"/>
      <c r="E72" s="26">
        <v>0</v>
      </c>
      <c r="F72" s="26">
        <v>59520</v>
      </c>
      <c r="G72" s="26"/>
      <c r="H72" s="26">
        <v>59520</v>
      </c>
      <c r="I72" s="6">
        <f t="shared" si="10"/>
        <v>59520</v>
      </c>
      <c r="T72" s="7"/>
      <c r="U72" s="26"/>
      <c r="W72" s="8"/>
      <c r="BD72" s="26"/>
      <c r="BE72" s="26"/>
      <c r="BH72" s="26"/>
      <c r="BI72" s="26"/>
    </row>
    <row r="73" spans="1:61" s="6" customFormat="1" x14ac:dyDescent="0.3">
      <c r="A73" s="24"/>
      <c r="B73" s="16" t="s">
        <v>66</v>
      </c>
      <c r="C73" s="21"/>
      <c r="D73" s="25"/>
      <c r="E73" s="26">
        <v>0</v>
      </c>
      <c r="F73" s="26">
        <v>22994</v>
      </c>
      <c r="G73" s="26"/>
      <c r="H73" s="26">
        <v>22994</v>
      </c>
      <c r="I73" s="6">
        <f t="shared" si="10"/>
        <v>22994</v>
      </c>
      <c r="T73" s="7"/>
      <c r="U73" s="26"/>
      <c r="W73" s="8"/>
      <c r="BD73" s="26"/>
      <c r="BE73" s="26"/>
      <c r="BH73" s="26"/>
      <c r="BI73" s="26"/>
    </row>
    <row r="74" spans="1:61" s="6" customFormat="1" x14ac:dyDescent="0.3">
      <c r="A74" s="24"/>
      <c r="B74" s="16" t="s">
        <v>67</v>
      </c>
      <c r="C74" s="21"/>
      <c r="D74" s="25"/>
      <c r="E74" s="26">
        <v>0</v>
      </c>
      <c r="F74" s="26">
        <v>220000</v>
      </c>
      <c r="G74" s="26"/>
      <c r="H74" s="26">
        <v>220000</v>
      </c>
      <c r="I74" s="6">
        <f t="shared" si="10"/>
        <v>220000</v>
      </c>
      <c r="T74" s="7"/>
      <c r="U74" s="26"/>
      <c r="W74" s="8"/>
      <c r="BD74" s="26"/>
      <c r="BE74" s="26"/>
      <c r="BH74" s="26"/>
      <c r="BI74" s="26"/>
    </row>
    <row r="75" spans="1:61" s="6" customFormat="1" x14ac:dyDescent="0.3">
      <c r="A75" s="24"/>
      <c r="B75" s="16" t="s">
        <v>68</v>
      </c>
      <c r="C75" s="21"/>
      <c r="D75" s="25"/>
      <c r="E75" s="26"/>
      <c r="F75" s="26"/>
      <c r="G75" s="26"/>
      <c r="H75" s="26"/>
      <c r="I75" s="6">
        <f t="shared" si="10"/>
        <v>0</v>
      </c>
      <c r="T75" s="7"/>
      <c r="U75" s="26"/>
      <c r="W75" s="8"/>
      <c r="BD75" s="26"/>
      <c r="BE75" s="26"/>
      <c r="BH75" s="26"/>
      <c r="BI75" s="26"/>
    </row>
    <row r="76" spans="1:61" s="6" customFormat="1" x14ac:dyDescent="0.3">
      <c r="A76" s="24"/>
      <c r="B76" s="16" t="s">
        <v>69</v>
      </c>
      <c r="C76" s="21"/>
      <c r="D76" s="25"/>
      <c r="E76" s="26">
        <v>0</v>
      </c>
      <c r="F76" s="26">
        <v>37400</v>
      </c>
      <c r="G76" s="26"/>
      <c r="H76" s="26">
        <v>37400</v>
      </c>
      <c r="I76" s="6">
        <f t="shared" si="10"/>
        <v>37400</v>
      </c>
      <c r="T76" s="7"/>
      <c r="U76" s="26"/>
      <c r="W76" s="8"/>
      <c r="BD76" s="26"/>
      <c r="BE76" s="26"/>
      <c r="BH76" s="26"/>
      <c r="BI76" s="26"/>
    </row>
    <row r="77" spans="1:61" s="6" customFormat="1" x14ac:dyDescent="0.3">
      <c r="A77" s="24"/>
      <c r="B77" s="16" t="s">
        <v>70</v>
      </c>
      <c r="C77" s="21"/>
      <c r="D77" s="25"/>
      <c r="E77" s="26"/>
      <c r="F77" s="26"/>
      <c r="G77" s="26"/>
      <c r="H77" s="26"/>
      <c r="I77" s="6">
        <f t="shared" si="10"/>
        <v>0</v>
      </c>
      <c r="T77" s="7"/>
      <c r="U77" s="26"/>
      <c r="W77" s="8"/>
      <c r="BD77" s="26"/>
      <c r="BE77" s="26"/>
      <c r="BH77" s="26"/>
      <c r="BI77" s="26"/>
    </row>
    <row r="78" spans="1:61" s="6" customFormat="1" x14ac:dyDescent="0.3">
      <c r="A78" s="24"/>
      <c r="B78" s="16" t="s">
        <v>94</v>
      </c>
      <c r="C78" s="21"/>
      <c r="D78" s="25"/>
      <c r="E78" s="26">
        <v>9972</v>
      </c>
      <c r="F78" s="26">
        <v>9972</v>
      </c>
      <c r="G78" s="26">
        <v>9972</v>
      </c>
      <c r="H78" s="26"/>
      <c r="I78" s="6">
        <f t="shared" si="10"/>
        <v>9972</v>
      </c>
      <c r="T78" s="7"/>
      <c r="U78" s="26"/>
      <c r="W78" s="8"/>
      <c r="BD78" s="26"/>
      <c r="BE78" s="26"/>
      <c r="BH78" s="26"/>
      <c r="BI78" s="26"/>
    </row>
    <row r="79" spans="1:61" s="6" customFormat="1" x14ac:dyDescent="0.3">
      <c r="A79" s="24"/>
      <c r="B79" s="16" t="s">
        <v>527</v>
      </c>
      <c r="C79" s="21"/>
      <c r="D79" s="25"/>
      <c r="E79" s="26"/>
      <c r="F79" s="26"/>
      <c r="G79" s="26"/>
      <c r="H79" s="26"/>
      <c r="I79" s="6">
        <f t="shared" si="10"/>
        <v>0</v>
      </c>
      <c r="T79" s="7"/>
      <c r="U79" s="26"/>
      <c r="W79" s="8"/>
      <c r="BD79" s="26"/>
      <c r="BE79" s="26"/>
      <c r="BH79" s="26"/>
      <c r="BI79" s="26"/>
    </row>
    <row r="80" spans="1:61" s="6" customFormat="1" x14ac:dyDescent="0.3">
      <c r="A80" s="24"/>
      <c r="B80" s="16" t="s">
        <v>528</v>
      </c>
      <c r="C80" s="21"/>
      <c r="D80" s="25"/>
      <c r="E80" s="26"/>
      <c r="F80" s="26"/>
      <c r="G80" s="26"/>
      <c r="H80" s="26"/>
      <c r="I80" s="6">
        <f t="shared" si="10"/>
        <v>0</v>
      </c>
      <c r="T80" s="7"/>
      <c r="U80" s="26"/>
      <c r="W80" s="8"/>
      <c r="BD80" s="26"/>
      <c r="BE80" s="26"/>
      <c r="BH80" s="26"/>
      <c r="BI80" s="26"/>
    </row>
    <row r="81" spans="1:62" s="6" customFormat="1" x14ac:dyDescent="0.3">
      <c r="A81" s="24"/>
      <c r="B81" s="16" t="s">
        <v>95</v>
      </c>
      <c r="C81" s="21"/>
      <c r="D81" s="25"/>
      <c r="E81" s="26"/>
      <c r="F81" s="26"/>
      <c r="G81" s="26"/>
      <c r="H81" s="26"/>
      <c r="I81" s="6">
        <f t="shared" si="10"/>
        <v>0</v>
      </c>
      <c r="T81" s="7"/>
      <c r="U81" s="26"/>
      <c r="W81" s="8"/>
      <c r="BD81" s="26"/>
      <c r="BE81" s="26"/>
      <c r="BH81" s="26"/>
      <c r="BI81" s="26"/>
    </row>
    <row r="82" spans="1:62" s="6" customFormat="1" x14ac:dyDescent="0.3">
      <c r="A82" s="24"/>
      <c r="B82" s="16" t="s">
        <v>96</v>
      </c>
      <c r="C82" s="21"/>
      <c r="D82" s="25"/>
      <c r="E82" s="26">
        <v>99720</v>
      </c>
      <c r="F82" s="26">
        <v>99720</v>
      </c>
      <c r="G82" s="26">
        <v>99720</v>
      </c>
      <c r="H82" s="26"/>
      <c r="I82" s="6">
        <f t="shared" si="10"/>
        <v>99720</v>
      </c>
      <c r="T82" s="7"/>
      <c r="U82" s="26"/>
      <c r="W82" s="8"/>
      <c r="BD82" s="26"/>
      <c r="BE82" s="26"/>
      <c r="BH82" s="26"/>
      <c r="BI82" s="26"/>
    </row>
    <row r="83" spans="1:62" s="6" customFormat="1" x14ac:dyDescent="0.3">
      <c r="A83" s="24"/>
      <c r="B83" s="16" t="s">
        <v>529</v>
      </c>
      <c r="C83" s="21"/>
      <c r="D83" s="25"/>
      <c r="E83" s="26"/>
      <c r="F83" s="26"/>
      <c r="G83" s="26"/>
      <c r="H83" s="26"/>
      <c r="I83" s="6">
        <f t="shared" si="10"/>
        <v>0</v>
      </c>
      <c r="T83" s="7"/>
      <c r="U83" s="26"/>
      <c r="W83" s="8"/>
      <c r="BD83" s="26"/>
      <c r="BE83" s="26"/>
      <c r="BH83" s="26"/>
      <c r="BI83" s="26"/>
    </row>
    <row r="84" spans="1:62" s="6" customFormat="1" x14ac:dyDescent="0.3">
      <c r="A84" s="13"/>
      <c r="B84" s="36" t="s">
        <v>97</v>
      </c>
      <c r="C84" s="34"/>
      <c r="D84" s="37"/>
      <c r="E84" s="38"/>
      <c r="F84" s="38"/>
      <c r="G84" s="26"/>
      <c r="H84" s="26"/>
      <c r="I84" s="6">
        <f t="shared" si="10"/>
        <v>0</v>
      </c>
      <c r="T84" s="7"/>
      <c r="U84" s="26"/>
      <c r="W84" s="8"/>
      <c r="BD84" s="26"/>
      <c r="BE84" s="26"/>
      <c r="BH84" s="26"/>
      <c r="BI84" s="26"/>
    </row>
    <row r="85" spans="1:62" s="6" customFormat="1" x14ac:dyDescent="0.3">
      <c r="A85" s="40"/>
      <c r="B85" s="41" t="s">
        <v>17</v>
      </c>
      <c r="C85" s="12"/>
      <c r="D85" s="28">
        <f>SUM(D55:D57)</f>
        <v>21178240</v>
      </c>
      <c r="E85" s="28">
        <f>SUM(E56:E84)</f>
        <v>983392</v>
      </c>
      <c r="F85" s="28">
        <f>SUM(F56:F82)</f>
        <v>13092150</v>
      </c>
      <c r="G85" s="28">
        <f>SUM(G56:G84)</f>
        <v>983392</v>
      </c>
      <c r="H85" s="28">
        <f>SUM(H56:H77)</f>
        <v>12108758</v>
      </c>
      <c r="I85" s="6">
        <f>SUM(I9:I77)</f>
        <v>21937780.649999999</v>
      </c>
      <c r="T85" s="7">
        <f>SUM(G85:S85)</f>
        <v>35029930.649999999</v>
      </c>
      <c r="U85" s="28">
        <f>SUM(U54:U57)</f>
        <v>2161299</v>
      </c>
      <c r="W85" s="8">
        <f>SUM(V54:V57)</f>
        <v>11180929</v>
      </c>
      <c r="BD85" s="28">
        <f>SUM(BD56:BD57)</f>
        <v>0</v>
      </c>
      <c r="BE85" s="28">
        <f>SUM(BE54:BE57)</f>
        <v>4322598</v>
      </c>
      <c r="BF85" s="6">
        <f t="shared" ref="BF85:BF86" si="13">SUM(BD85:BE85)</f>
        <v>4322598</v>
      </c>
      <c r="BH85" s="28">
        <f>SUM(BH56:BH57)</f>
        <v>0</v>
      </c>
      <c r="BI85" s="28">
        <f>SUM(BI54:BI57)</f>
        <v>4322598</v>
      </c>
      <c r="BJ85" s="6">
        <f t="shared" ref="BJ85:BJ86" si="14">SUM(BH85:BI85)</f>
        <v>4322598</v>
      </c>
    </row>
    <row r="86" spans="1:62" s="6" customFormat="1" ht="27" customHeight="1" x14ac:dyDescent="0.3">
      <c r="A86" s="42"/>
      <c r="B86" s="43" t="s">
        <v>71</v>
      </c>
      <c r="C86" s="44"/>
      <c r="D86" s="45">
        <f>SUM(D13,D26:D27,D30,D37,D53,D85)</f>
        <v>43000000</v>
      </c>
      <c r="E86" s="45">
        <f>SUM(E85,E13,E26,E30,E37,E39,E53)</f>
        <v>2803567.24</v>
      </c>
      <c r="F86" s="45">
        <f>SUM(F13,F26,F30,F33,F37,F39,F53,F85)</f>
        <v>22047472.649999999</v>
      </c>
      <c r="G86" s="45">
        <f>SUM(G85,G13,G26,G30,G37,G39,G53)</f>
        <v>2803567.24</v>
      </c>
      <c r="H86" s="45">
        <f>SUM(H13,H26,H30,H33,H37,H39,H53,H85)</f>
        <v>19243905.41</v>
      </c>
      <c r="I86" s="6">
        <f>SUM(I9:I85)</f>
        <v>43985253.299999997</v>
      </c>
      <c r="T86" s="7">
        <f>SUM(T9:T57)</f>
        <v>35884917.949999996</v>
      </c>
      <c r="U86" s="45">
        <f>SUM(U13,U26,U30,U33,U37,U39,U53,U85)</f>
        <v>5255542.96</v>
      </c>
      <c r="V86" s="6">
        <f>SUM(V9:V85)</f>
        <v>32299488.100000001</v>
      </c>
      <c r="W86" s="8">
        <f>SUM(T86+U86)</f>
        <v>41140460.909999996</v>
      </c>
      <c r="BD86" s="45">
        <f>SUM(BD13,BD26,BD30,BD33,BD37,BD39,BD53,BD85)</f>
        <v>1735327.3299999998</v>
      </c>
      <c r="BE86" s="45">
        <f>SUM(BE13,BE26,BE30,BE33,BE37,BE39,BE53,BE85)</f>
        <v>8617516.6400000006</v>
      </c>
      <c r="BF86" s="6">
        <f t="shared" si="13"/>
        <v>10352843.970000001</v>
      </c>
      <c r="BH86" s="45">
        <f>SUM(BH13,BH26,BH30,BH33,BH37,BH39,BH53,BH85)</f>
        <v>1735327.3299999998</v>
      </c>
      <c r="BI86" s="45">
        <f>SUM(BI13,BI26,BI30,BI33,BI37,BI39,BI53,BI85)</f>
        <v>8617516.6400000006</v>
      </c>
      <c r="BJ86" s="6">
        <f t="shared" si="14"/>
        <v>10352843.970000001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workbookViewId="0">
      <pane ySplit="3" topLeftCell="A4" activePane="bottomLeft" state="frozen"/>
      <selection pane="bottomLeft" activeCell="U17" sqref="U17"/>
    </sheetView>
  </sheetViews>
  <sheetFormatPr defaultRowHeight="18.75" x14ac:dyDescent="0.3"/>
  <cols>
    <col min="1" max="1" width="0.125" style="53" customWidth="1"/>
    <col min="2" max="2" width="3.875" style="53" customWidth="1"/>
    <col min="3" max="3" width="12.875" style="53" customWidth="1"/>
    <col min="4" max="4" width="0" style="53" hidden="1" customWidth="1"/>
    <col min="5" max="5" width="4" style="53" customWidth="1"/>
    <col min="6" max="6" width="2.75" style="53" customWidth="1"/>
    <col min="7" max="7" width="12.375" style="53" customWidth="1"/>
    <col min="8" max="8" width="18.125" style="53" customWidth="1"/>
    <col min="9" max="9" width="17.875" style="53" customWidth="1"/>
    <col min="10" max="10" width="34.5" style="53" customWidth="1"/>
    <col min="11" max="11" width="3.25" style="53" customWidth="1"/>
    <col min="12" max="12" width="0.75" style="53" customWidth="1"/>
    <col min="13" max="13" width="6.875" style="53" customWidth="1"/>
    <col min="14" max="14" width="8.375" style="53" customWidth="1"/>
    <col min="15" max="15" width="7.875" style="53" customWidth="1"/>
    <col min="16" max="16" width="1.125" style="53" customWidth="1"/>
    <col min="17" max="17" width="1.375" style="53" customWidth="1"/>
    <col min="18" max="16384" width="9" style="53"/>
  </cols>
  <sheetData>
    <row r="1" spans="1:16" x14ac:dyDescent="0.3">
      <c r="A1" s="195"/>
      <c r="B1" s="171"/>
      <c r="C1" s="171"/>
      <c r="D1" s="171"/>
      <c r="E1" s="171"/>
      <c r="G1" s="172" t="s">
        <v>18</v>
      </c>
      <c r="H1" s="171"/>
      <c r="I1" s="171"/>
      <c r="J1" s="171"/>
      <c r="K1" s="171"/>
      <c r="O1" s="55"/>
    </row>
    <row r="2" spans="1:16" ht="21.2" customHeight="1" x14ac:dyDescent="0.3">
      <c r="G2" s="170" t="s">
        <v>175</v>
      </c>
      <c r="H2" s="171"/>
      <c r="I2" s="171"/>
      <c r="J2" s="171"/>
      <c r="K2" s="171"/>
    </row>
    <row r="3" spans="1:16" ht="21.2" customHeight="1" x14ac:dyDescent="0.3">
      <c r="G3" s="172" t="s">
        <v>176</v>
      </c>
      <c r="H3" s="171"/>
      <c r="I3" s="171"/>
      <c r="J3" s="171"/>
      <c r="K3" s="171"/>
    </row>
    <row r="4" spans="1:16" x14ac:dyDescent="0.3">
      <c r="A4" s="173" t="s">
        <v>22</v>
      </c>
      <c r="B4" s="180"/>
      <c r="C4" s="180"/>
      <c r="D4" s="180"/>
      <c r="E4" s="180"/>
      <c r="F4" s="180"/>
      <c r="G4" s="180"/>
      <c r="H4" s="180"/>
      <c r="I4" s="169"/>
      <c r="J4" s="60" t="s">
        <v>0</v>
      </c>
      <c r="K4" s="196" t="s">
        <v>1</v>
      </c>
      <c r="L4" s="197"/>
      <c r="M4" s="198"/>
      <c r="N4" s="196" t="s">
        <v>75</v>
      </c>
      <c r="O4" s="197"/>
      <c r="P4" s="198"/>
    </row>
    <row r="5" spans="1:16" ht="42" customHeight="1" x14ac:dyDescent="0.3">
      <c r="A5" s="173" t="s">
        <v>177</v>
      </c>
      <c r="B5" s="180"/>
      <c r="C5" s="169"/>
      <c r="E5" s="173" t="s">
        <v>178</v>
      </c>
      <c r="F5" s="180"/>
      <c r="G5" s="169"/>
      <c r="H5" s="52" t="s">
        <v>179</v>
      </c>
      <c r="I5" s="52" t="s">
        <v>180</v>
      </c>
      <c r="J5" s="61" t="s">
        <v>181</v>
      </c>
      <c r="K5" s="199" t="s">
        <v>181</v>
      </c>
      <c r="L5" s="166"/>
      <c r="M5" s="167"/>
      <c r="N5" s="199" t="s">
        <v>182</v>
      </c>
      <c r="O5" s="166"/>
      <c r="P5" s="167"/>
    </row>
    <row r="6" spans="1:16" ht="21.75" customHeight="1" x14ac:dyDescent="0.3">
      <c r="A6" s="168" t="s">
        <v>181</v>
      </c>
      <c r="B6" s="180"/>
      <c r="C6" s="169"/>
      <c r="E6" s="190" t="s">
        <v>181</v>
      </c>
      <c r="F6" s="180"/>
      <c r="G6" s="169"/>
      <c r="H6" s="62" t="s">
        <v>181</v>
      </c>
      <c r="I6" s="63">
        <v>33721300.670000002</v>
      </c>
      <c r="J6" s="64" t="s">
        <v>183</v>
      </c>
      <c r="K6" s="168" t="s">
        <v>181</v>
      </c>
      <c r="L6" s="180"/>
      <c r="M6" s="169"/>
      <c r="N6" s="190" t="s">
        <v>184</v>
      </c>
      <c r="O6" s="180"/>
      <c r="P6" s="169"/>
    </row>
    <row r="7" spans="1:16" ht="21.75" customHeight="1" x14ac:dyDescent="0.3">
      <c r="A7" s="182" t="s">
        <v>181</v>
      </c>
      <c r="B7" s="180"/>
      <c r="C7" s="169"/>
      <c r="E7" s="182" t="s">
        <v>181</v>
      </c>
      <c r="F7" s="180"/>
      <c r="G7" s="169"/>
      <c r="H7" s="65" t="s">
        <v>181</v>
      </c>
      <c r="I7" s="65" t="s">
        <v>181</v>
      </c>
      <c r="J7" s="66" t="s">
        <v>185</v>
      </c>
      <c r="K7" s="194"/>
      <c r="L7" s="180"/>
      <c r="M7" s="169"/>
      <c r="N7" s="182" t="s">
        <v>181</v>
      </c>
      <c r="O7" s="180"/>
      <c r="P7" s="169"/>
    </row>
    <row r="8" spans="1:16" ht="21.75" customHeight="1" x14ac:dyDescent="0.3">
      <c r="A8" s="190" t="s">
        <v>187</v>
      </c>
      <c r="B8" s="180"/>
      <c r="C8" s="169"/>
      <c r="E8" s="190" t="s">
        <v>188</v>
      </c>
      <c r="F8" s="180"/>
      <c r="G8" s="169"/>
      <c r="H8" s="62" t="s">
        <v>187</v>
      </c>
      <c r="I8" s="62" t="s">
        <v>189</v>
      </c>
      <c r="J8" s="67" t="s">
        <v>25</v>
      </c>
      <c r="K8" s="191" t="s">
        <v>190</v>
      </c>
      <c r="L8" s="180"/>
      <c r="M8" s="169"/>
      <c r="N8" s="190" t="s">
        <v>191</v>
      </c>
      <c r="O8" s="180"/>
      <c r="P8" s="169"/>
    </row>
    <row r="9" spans="1:16" ht="21.75" customHeight="1" x14ac:dyDescent="0.3">
      <c r="A9" s="190" t="s">
        <v>192</v>
      </c>
      <c r="B9" s="180"/>
      <c r="C9" s="169"/>
      <c r="E9" s="190" t="s">
        <v>188</v>
      </c>
      <c r="F9" s="180"/>
      <c r="G9" s="169"/>
      <c r="H9" s="62" t="s">
        <v>192</v>
      </c>
      <c r="I9" s="62" t="s">
        <v>193</v>
      </c>
      <c r="J9" s="67" t="s">
        <v>194</v>
      </c>
      <c r="K9" s="191" t="s">
        <v>195</v>
      </c>
      <c r="L9" s="180"/>
      <c r="M9" s="169"/>
      <c r="N9" s="190" t="s">
        <v>196</v>
      </c>
      <c r="O9" s="180"/>
      <c r="P9" s="169"/>
    </row>
    <row r="10" spans="1:16" ht="21.75" customHeight="1" x14ac:dyDescent="0.3">
      <c r="A10" s="190" t="s">
        <v>197</v>
      </c>
      <c r="B10" s="180"/>
      <c r="C10" s="169"/>
      <c r="E10" s="190" t="s">
        <v>188</v>
      </c>
      <c r="F10" s="180"/>
      <c r="G10" s="169"/>
      <c r="H10" s="62" t="s">
        <v>197</v>
      </c>
      <c r="I10" s="62" t="s">
        <v>198</v>
      </c>
      <c r="J10" s="67" t="s">
        <v>199</v>
      </c>
      <c r="K10" s="191" t="s">
        <v>200</v>
      </c>
      <c r="L10" s="180"/>
      <c r="M10" s="169"/>
      <c r="N10" s="190" t="s">
        <v>188</v>
      </c>
      <c r="O10" s="180"/>
      <c r="P10" s="169"/>
    </row>
    <row r="11" spans="1:16" ht="21.75" customHeight="1" x14ac:dyDescent="0.3">
      <c r="A11" s="190" t="s">
        <v>201</v>
      </c>
      <c r="B11" s="180"/>
      <c r="C11" s="169"/>
      <c r="E11" s="190" t="s">
        <v>188</v>
      </c>
      <c r="F11" s="180"/>
      <c r="G11" s="169"/>
      <c r="H11" s="62" t="s">
        <v>201</v>
      </c>
      <c r="I11" s="62" t="s">
        <v>202</v>
      </c>
      <c r="J11" s="67" t="s">
        <v>203</v>
      </c>
      <c r="K11" s="191" t="s">
        <v>204</v>
      </c>
      <c r="L11" s="180"/>
      <c r="M11" s="169"/>
      <c r="N11" s="190" t="s">
        <v>205</v>
      </c>
      <c r="O11" s="180"/>
      <c r="P11" s="169"/>
    </row>
    <row r="12" spans="1:16" ht="21.75" customHeight="1" x14ac:dyDescent="0.3">
      <c r="A12" s="190" t="s">
        <v>206</v>
      </c>
      <c r="B12" s="180"/>
      <c r="C12" s="169"/>
      <c r="E12" s="190" t="s">
        <v>188</v>
      </c>
      <c r="F12" s="180"/>
      <c r="G12" s="169"/>
      <c r="H12" s="62" t="s">
        <v>206</v>
      </c>
      <c r="I12" s="62" t="s">
        <v>207</v>
      </c>
      <c r="J12" s="67" t="s">
        <v>208</v>
      </c>
      <c r="K12" s="191" t="s">
        <v>209</v>
      </c>
      <c r="L12" s="180"/>
      <c r="M12" s="169"/>
      <c r="N12" s="190" t="s">
        <v>210</v>
      </c>
      <c r="O12" s="180"/>
      <c r="P12" s="169"/>
    </row>
    <row r="13" spans="1:16" ht="21.75" customHeight="1" x14ac:dyDescent="0.3">
      <c r="A13" s="190" t="s">
        <v>211</v>
      </c>
      <c r="B13" s="180"/>
      <c r="C13" s="169"/>
      <c r="E13" s="190" t="s">
        <v>188</v>
      </c>
      <c r="F13" s="180"/>
      <c r="G13" s="169"/>
      <c r="H13" s="62" t="s">
        <v>211</v>
      </c>
      <c r="I13" s="62" t="s">
        <v>212</v>
      </c>
      <c r="J13" s="67" t="s">
        <v>213</v>
      </c>
      <c r="K13" s="191" t="s">
        <v>214</v>
      </c>
      <c r="L13" s="180"/>
      <c r="M13" s="169"/>
      <c r="N13" s="190" t="s">
        <v>215</v>
      </c>
      <c r="O13" s="180"/>
      <c r="P13" s="169"/>
    </row>
    <row r="14" spans="1:16" ht="21.75" customHeight="1" x14ac:dyDescent="0.3">
      <c r="A14" s="182" t="s">
        <v>216</v>
      </c>
      <c r="B14" s="180"/>
      <c r="C14" s="169"/>
      <c r="E14" s="182" t="s">
        <v>188</v>
      </c>
      <c r="F14" s="180"/>
      <c r="G14" s="169"/>
      <c r="H14" s="65" t="s">
        <v>216</v>
      </c>
      <c r="I14" s="65" t="s">
        <v>217</v>
      </c>
      <c r="J14" s="68" t="s">
        <v>17</v>
      </c>
      <c r="K14" s="189" t="s">
        <v>186</v>
      </c>
      <c r="L14" s="180"/>
      <c r="M14" s="169"/>
      <c r="N14" s="182" t="s">
        <v>218</v>
      </c>
      <c r="O14" s="180"/>
      <c r="P14" s="169"/>
    </row>
    <row r="15" spans="1:16" ht="21.75" customHeight="1" x14ac:dyDescent="0.3">
      <c r="A15" s="190" t="s">
        <v>188</v>
      </c>
      <c r="B15" s="180"/>
      <c r="C15" s="169"/>
      <c r="E15" s="190" t="s">
        <v>219</v>
      </c>
      <c r="F15" s="180"/>
      <c r="G15" s="169"/>
      <c r="H15" s="62" t="s">
        <v>219</v>
      </c>
      <c r="I15" s="62" t="s">
        <v>188</v>
      </c>
      <c r="J15" s="67" t="s">
        <v>220</v>
      </c>
      <c r="K15" s="191" t="s">
        <v>221</v>
      </c>
      <c r="L15" s="180"/>
      <c r="M15" s="169"/>
      <c r="N15" s="190" t="s">
        <v>188</v>
      </c>
      <c r="O15" s="180"/>
      <c r="P15" s="169"/>
    </row>
    <row r="16" spans="1:16" ht="21.75" customHeight="1" x14ac:dyDescent="0.3">
      <c r="A16" s="182" t="s">
        <v>216</v>
      </c>
      <c r="B16" s="180"/>
      <c r="C16" s="169"/>
      <c r="E16" s="182" t="s">
        <v>219</v>
      </c>
      <c r="F16" s="180"/>
      <c r="G16" s="169"/>
      <c r="H16" s="65" t="s">
        <v>222</v>
      </c>
      <c r="I16" s="65" t="s">
        <v>217</v>
      </c>
      <c r="J16" s="68" t="s">
        <v>17</v>
      </c>
      <c r="K16" s="189" t="s">
        <v>186</v>
      </c>
      <c r="L16" s="180"/>
      <c r="M16" s="169"/>
      <c r="N16" s="182" t="s">
        <v>218</v>
      </c>
      <c r="O16" s="180"/>
      <c r="P16" s="169"/>
    </row>
    <row r="17" spans="1:16" ht="21.75" customHeight="1" x14ac:dyDescent="0.3">
      <c r="A17" s="190" t="s">
        <v>188</v>
      </c>
      <c r="B17" s="180"/>
      <c r="C17" s="169"/>
      <c r="E17" s="190" t="s">
        <v>188</v>
      </c>
      <c r="F17" s="180"/>
      <c r="G17" s="169"/>
      <c r="H17" s="62" t="s">
        <v>188</v>
      </c>
      <c r="I17" s="62" t="s">
        <v>223</v>
      </c>
      <c r="J17" s="67" t="s">
        <v>109</v>
      </c>
      <c r="K17" s="191" t="s">
        <v>224</v>
      </c>
      <c r="L17" s="180"/>
      <c r="M17" s="169"/>
      <c r="N17" s="190" t="s">
        <v>225</v>
      </c>
      <c r="O17" s="180"/>
      <c r="P17" s="169"/>
    </row>
    <row r="18" spans="1:16" ht="21.75" customHeight="1" x14ac:dyDescent="0.3">
      <c r="A18" s="190" t="s">
        <v>188</v>
      </c>
      <c r="B18" s="180"/>
      <c r="C18" s="169"/>
      <c r="E18" s="190" t="s">
        <v>188</v>
      </c>
      <c r="F18" s="180"/>
      <c r="G18" s="169"/>
      <c r="H18" s="62" t="s">
        <v>188</v>
      </c>
      <c r="I18" s="62" t="s">
        <v>226</v>
      </c>
      <c r="J18" s="67" t="s">
        <v>111</v>
      </c>
      <c r="K18" s="191" t="s">
        <v>227</v>
      </c>
      <c r="L18" s="180"/>
      <c r="M18" s="169"/>
      <c r="N18" s="190" t="s">
        <v>228</v>
      </c>
      <c r="O18" s="180"/>
      <c r="P18" s="169"/>
    </row>
    <row r="19" spans="1:16" ht="21.75" customHeight="1" x14ac:dyDescent="0.3">
      <c r="A19" s="190" t="s">
        <v>188</v>
      </c>
      <c r="B19" s="180"/>
      <c r="C19" s="169"/>
      <c r="E19" s="190" t="s">
        <v>188</v>
      </c>
      <c r="F19" s="180"/>
      <c r="G19" s="169"/>
      <c r="H19" s="62" t="s">
        <v>188</v>
      </c>
      <c r="I19" s="62" t="s">
        <v>229</v>
      </c>
      <c r="J19" s="67" t="s">
        <v>115</v>
      </c>
      <c r="K19" s="191" t="s">
        <v>230</v>
      </c>
      <c r="L19" s="180"/>
      <c r="M19" s="169"/>
      <c r="N19" s="190" t="s">
        <v>231</v>
      </c>
      <c r="O19" s="180"/>
      <c r="P19" s="169"/>
    </row>
    <row r="20" spans="1:16" ht="21.75" customHeight="1" x14ac:dyDescent="0.3">
      <c r="A20" s="190" t="s">
        <v>188</v>
      </c>
      <c r="B20" s="180"/>
      <c r="C20" s="169"/>
      <c r="E20" s="190" t="s">
        <v>188</v>
      </c>
      <c r="F20" s="180"/>
      <c r="G20" s="169"/>
      <c r="H20" s="62" t="s">
        <v>188</v>
      </c>
      <c r="I20" s="62" t="s">
        <v>232</v>
      </c>
      <c r="J20" s="67" t="s">
        <v>117</v>
      </c>
      <c r="K20" s="191" t="s">
        <v>233</v>
      </c>
      <c r="L20" s="180"/>
      <c r="M20" s="169"/>
      <c r="N20" s="190" t="s">
        <v>234</v>
      </c>
      <c r="O20" s="180"/>
      <c r="P20" s="169"/>
    </row>
    <row r="21" spans="1:16" ht="21.75" customHeight="1" x14ac:dyDescent="0.3">
      <c r="A21" s="190" t="s">
        <v>188</v>
      </c>
      <c r="B21" s="180"/>
      <c r="C21" s="169"/>
      <c r="E21" s="190" t="s">
        <v>188</v>
      </c>
      <c r="F21" s="180"/>
      <c r="G21" s="169"/>
      <c r="H21" s="62" t="s">
        <v>188</v>
      </c>
      <c r="I21" s="62" t="s">
        <v>235</v>
      </c>
      <c r="J21" s="67" t="s">
        <v>119</v>
      </c>
      <c r="K21" s="191" t="s">
        <v>236</v>
      </c>
      <c r="L21" s="180"/>
      <c r="M21" s="169"/>
      <c r="N21" s="190" t="s">
        <v>237</v>
      </c>
      <c r="O21" s="180"/>
      <c r="P21" s="169"/>
    </row>
    <row r="22" spans="1:16" ht="21.75" customHeight="1" x14ac:dyDescent="0.3">
      <c r="A22" s="190" t="s">
        <v>188</v>
      </c>
      <c r="B22" s="180"/>
      <c r="C22" s="169"/>
      <c r="E22" s="190" t="s">
        <v>188</v>
      </c>
      <c r="F22" s="180"/>
      <c r="G22" s="169"/>
      <c r="H22" s="62" t="s">
        <v>188</v>
      </c>
      <c r="I22" s="62" t="s">
        <v>238</v>
      </c>
      <c r="J22" s="67" t="s">
        <v>239</v>
      </c>
      <c r="K22" s="191" t="s">
        <v>240</v>
      </c>
      <c r="L22" s="180"/>
      <c r="M22" s="169"/>
      <c r="N22" s="190" t="s">
        <v>241</v>
      </c>
      <c r="O22" s="180"/>
      <c r="P22" s="169"/>
    </row>
    <row r="23" spans="1:16" ht="21.75" customHeight="1" x14ac:dyDescent="0.3">
      <c r="A23" s="190" t="s">
        <v>188</v>
      </c>
      <c r="B23" s="180"/>
      <c r="C23" s="169"/>
      <c r="E23" s="190" t="s">
        <v>188</v>
      </c>
      <c r="F23" s="180"/>
      <c r="G23" s="169"/>
      <c r="H23" s="62" t="s">
        <v>188</v>
      </c>
      <c r="I23" s="62" t="s">
        <v>242</v>
      </c>
      <c r="J23" s="67" t="s">
        <v>121</v>
      </c>
      <c r="K23" s="191" t="s">
        <v>243</v>
      </c>
      <c r="L23" s="180"/>
      <c r="M23" s="169"/>
      <c r="N23" s="190" t="s">
        <v>188</v>
      </c>
      <c r="O23" s="180"/>
      <c r="P23" s="169"/>
    </row>
    <row r="24" spans="1:16" ht="21.75" customHeight="1" x14ac:dyDescent="0.3">
      <c r="A24" s="190" t="s">
        <v>188</v>
      </c>
      <c r="B24" s="180"/>
      <c r="C24" s="169"/>
      <c r="E24" s="190" t="s">
        <v>188</v>
      </c>
      <c r="F24" s="180"/>
      <c r="G24" s="169"/>
      <c r="H24" s="62" t="s">
        <v>188</v>
      </c>
      <c r="I24" s="62" t="s">
        <v>244</v>
      </c>
      <c r="J24" s="67" t="s">
        <v>245</v>
      </c>
      <c r="K24" s="191" t="s">
        <v>246</v>
      </c>
      <c r="L24" s="180"/>
      <c r="M24" s="169"/>
      <c r="N24" s="190" t="s">
        <v>247</v>
      </c>
      <c r="O24" s="180"/>
      <c r="P24" s="169"/>
    </row>
    <row r="25" spans="1:16" ht="21.75" customHeight="1" x14ac:dyDescent="0.3">
      <c r="A25" s="190" t="s">
        <v>188</v>
      </c>
      <c r="B25" s="180"/>
      <c r="C25" s="169"/>
      <c r="E25" s="190" t="s">
        <v>188</v>
      </c>
      <c r="F25" s="180"/>
      <c r="G25" s="169"/>
      <c r="H25" s="62" t="s">
        <v>188</v>
      </c>
      <c r="I25" s="62" t="s">
        <v>248</v>
      </c>
      <c r="J25" s="67" t="s">
        <v>125</v>
      </c>
      <c r="K25" s="191" t="s">
        <v>249</v>
      </c>
      <c r="L25" s="180"/>
      <c r="M25" s="169"/>
      <c r="N25" s="190" t="s">
        <v>188</v>
      </c>
      <c r="O25" s="180"/>
      <c r="P25" s="169"/>
    </row>
    <row r="26" spans="1:16" ht="21.75" customHeight="1" x14ac:dyDescent="0.3">
      <c r="A26" s="182" t="s">
        <v>188</v>
      </c>
      <c r="B26" s="180"/>
      <c r="C26" s="169"/>
      <c r="E26" s="182" t="s">
        <v>188</v>
      </c>
      <c r="F26" s="180"/>
      <c r="G26" s="169"/>
      <c r="H26" s="65" t="s">
        <v>188</v>
      </c>
      <c r="I26" s="65" t="s">
        <v>250</v>
      </c>
      <c r="J26" s="68" t="s">
        <v>17</v>
      </c>
      <c r="K26" s="189" t="s">
        <v>186</v>
      </c>
      <c r="L26" s="180"/>
      <c r="M26" s="169"/>
      <c r="N26" s="182" t="s">
        <v>251</v>
      </c>
      <c r="O26" s="180"/>
      <c r="P26" s="169"/>
    </row>
    <row r="27" spans="1:16" ht="21.75" customHeight="1" thickBot="1" x14ac:dyDescent="0.35">
      <c r="A27" s="192" t="s">
        <v>216</v>
      </c>
      <c r="B27" s="186"/>
      <c r="C27" s="187"/>
      <c r="E27" s="192" t="s">
        <v>219</v>
      </c>
      <c r="F27" s="186"/>
      <c r="G27" s="187"/>
      <c r="H27" s="69" t="s">
        <v>222</v>
      </c>
      <c r="I27" s="69" t="s">
        <v>252</v>
      </c>
      <c r="J27" s="70" t="s">
        <v>253</v>
      </c>
      <c r="K27" s="193" t="s">
        <v>186</v>
      </c>
      <c r="L27" s="186"/>
      <c r="M27" s="187"/>
      <c r="N27" s="192" t="s">
        <v>254</v>
      </c>
      <c r="O27" s="186"/>
      <c r="P27" s="187"/>
    </row>
    <row r="28" spans="1:16" ht="21.75" customHeight="1" thickTop="1" x14ac:dyDescent="0.3">
      <c r="A28" s="182" t="s">
        <v>181</v>
      </c>
      <c r="B28" s="180"/>
      <c r="C28" s="169"/>
      <c r="E28" s="182" t="s">
        <v>181</v>
      </c>
      <c r="F28" s="180"/>
      <c r="G28" s="169"/>
      <c r="H28" s="65" t="s">
        <v>181</v>
      </c>
      <c r="I28" s="65" t="s">
        <v>181</v>
      </c>
      <c r="J28" s="66" t="s">
        <v>255</v>
      </c>
      <c r="K28" s="194"/>
      <c r="L28" s="180"/>
      <c r="M28" s="169"/>
      <c r="N28" s="182" t="s">
        <v>181</v>
      </c>
      <c r="O28" s="180"/>
      <c r="P28" s="169"/>
    </row>
    <row r="29" spans="1:16" ht="21.75" customHeight="1" x14ac:dyDescent="0.3">
      <c r="A29" s="190" t="s">
        <v>256</v>
      </c>
      <c r="B29" s="180"/>
      <c r="C29" s="169"/>
      <c r="E29" s="190" t="s">
        <v>188</v>
      </c>
      <c r="F29" s="180"/>
      <c r="G29" s="169"/>
      <c r="H29" s="62" t="s">
        <v>256</v>
      </c>
      <c r="I29" s="62" t="s">
        <v>257</v>
      </c>
      <c r="J29" s="67" t="s">
        <v>157</v>
      </c>
      <c r="K29" s="191" t="s">
        <v>258</v>
      </c>
      <c r="L29" s="180"/>
      <c r="M29" s="169"/>
      <c r="N29" s="190" t="s">
        <v>259</v>
      </c>
      <c r="O29" s="180"/>
      <c r="P29" s="169"/>
    </row>
    <row r="30" spans="1:16" ht="21.75" customHeight="1" x14ac:dyDescent="0.3">
      <c r="A30" s="190" t="s">
        <v>260</v>
      </c>
      <c r="B30" s="180"/>
      <c r="C30" s="169"/>
      <c r="E30" s="190" t="s">
        <v>188</v>
      </c>
      <c r="F30" s="180"/>
      <c r="G30" s="169"/>
      <c r="H30" s="62" t="s">
        <v>260</v>
      </c>
      <c r="I30" s="62" t="s">
        <v>261</v>
      </c>
      <c r="J30" s="67" t="s">
        <v>159</v>
      </c>
      <c r="K30" s="191" t="s">
        <v>262</v>
      </c>
      <c r="L30" s="180"/>
      <c r="M30" s="169"/>
      <c r="N30" s="190" t="s">
        <v>263</v>
      </c>
      <c r="O30" s="180"/>
      <c r="P30" s="169"/>
    </row>
    <row r="31" spans="1:16" ht="21.75" customHeight="1" x14ac:dyDescent="0.3">
      <c r="A31" s="190" t="s">
        <v>264</v>
      </c>
      <c r="B31" s="180"/>
      <c r="C31" s="169"/>
      <c r="E31" s="190" t="s">
        <v>188</v>
      </c>
      <c r="F31" s="180"/>
      <c r="G31" s="169"/>
      <c r="H31" s="62" t="s">
        <v>264</v>
      </c>
      <c r="I31" s="62" t="s">
        <v>265</v>
      </c>
      <c r="J31" s="67" t="s">
        <v>161</v>
      </c>
      <c r="K31" s="191" t="s">
        <v>266</v>
      </c>
      <c r="L31" s="180"/>
      <c r="M31" s="169"/>
      <c r="N31" s="190" t="s">
        <v>267</v>
      </c>
      <c r="O31" s="180"/>
      <c r="P31" s="169"/>
    </row>
    <row r="32" spans="1:16" ht="21.75" customHeight="1" x14ac:dyDescent="0.3">
      <c r="A32" s="190" t="s">
        <v>268</v>
      </c>
      <c r="B32" s="180"/>
      <c r="C32" s="169"/>
      <c r="E32" s="190" t="s">
        <v>188</v>
      </c>
      <c r="F32" s="180"/>
      <c r="G32" s="169"/>
      <c r="H32" s="62" t="s">
        <v>268</v>
      </c>
      <c r="I32" s="62" t="s">
        <v>269</v>
      </c>
      <c r="J32" s="67" t="s">
        <v>15</v>
      </c>
      <c r="K32" s="191" t="s">
        <v>270</v>
      </c>
      <c r="L32" s="180"/>
      <c r="M32" s="169"/>
      <c r="N32" s="190" t="s">
        <v>271</v>
      </c>
      <c r="O32" s="180"/>
      <c r="P32" s="169"/>
    </row>
    <row r="33" spans="1:16" ht="21.75" customHeight="1" x14ac:dyDescent="0.3">
      <c r="A33" s="190" t="s">
        <v>272</v>
      </c>
      <c r="B33" s="180"/>
      <c r="C33" s="169"/>
      <c r="E33" s="190" t="s">
        <v>188</v>
      </c>
      <c r="F33" s="180"/>
      <c r="G33" s="169"/>
      <c r="H33" s="62" t="s">
        <v>272</v>
      </c>
      <c r="I33" s="62" t="s">
        <v>273</v>
      </c>
      <c r="J33" s="67" t="s">
        <v>164</v>
      </c>
      <c r="K33" s="191" t="s">
        <v>274</v>
      </c>
      <c r="L33" s="180"/>
      <c r="M33" s="169"/>
      <c r="N33" s="190" t="s">
        <v>275</v>
      </c>
      <c r="O33" s="180"/>
      <c r="P33" s="169"/>
    </row>
    <row r="34" spans="1:16" ht="21.75" customHeight="1" x14ac:dyDescent="0.3">
      <c r="A34" s="190" t="s">
        <v>276</v>
      </c>
      <c r="B34" s="180"/>
      <c r="C34" s="169"/>
      <c r="E34" s="190" t="s">
        <v>188</v>
      </c>
      <c r="F34" s="180"/>
      <c r="G34" s="169"/>
      <c r="H34" s="62" t="s">
        <v>276</v>
      </c>
      <c r="I34" s="62" t="s">
        <v>277</v>
      </c>
      <c r="J34" s="67" t="s">
        <v>166</v>
      </c>
      <c r="K34" s="191" t="s">
        <v>278</v>
      </c>
      <c r="L34" s="180"/>
      <c r="M34" s="169"/>
      <c r="N34" s="190" t="s">
        <v>279</v>
      </c>
      <c r="O34" s="180"/>
      <c r="P34" s="169"/>
    </row>
    <row r="35" spans="1:16" ht="21.75" customHeight="1" x14ac:dyDescent="0.3">
      <c r="A35" s="190" t="s">
        <v>280</v>
      </c>
      <c r="B35" s="180"/>
      <c r="C35" s="169"/>
      <c r="E35" s="190" t="s">
        <v>188</v>
      </c>
      <c r="F35" s="180"/>
      <c r="G35" s="169"/>
      <c r="H35" s="62" t="s">
        <v>280</v>
      </c>
      <c r="I35" s="62" t="s">
        <v>281</v>
      </c>
      <c r="J35" s="67" t="s">
        <v>168</v>
      </c>
      <c r="K35" s="191" t="s">
        <v>282</v>
      </c>
      <c r="L35" s="180"/>
      <c r="M35" s="169"/>
      <c r="N35" s="190" t="s">
        <v>283</v>
      </c>
      <c r="O35" s="180"/>
      <c r="P35" s="169"/>
    </row>
    <row r="36" spans="1:16" ht="21.75" customHeight="1" x14ac:dyDescent="0.3">
      <c r="A36" s="190" t="s">
        <v>284</v>
      </c>
      <c r="B36" s="180"/>
      <c r="C36" s="169"/>
      <c r="E36" s="190" t="s">
        <v>188</v>
      </c>
      <c r="F36" s="180"/>
      <c r="G36" s="169"/>
      <c r="H36" s="62" t="s">
        <v>284</v>
      </c>
      <c r="I36" s="62" t="s">
        <v>285</v>
      </c>
      <c r="J36" s="67" t="s">
        <v>170</v>
      </c>
      <c r="K36" s="191" t="s">
        <v>286</v>
      </c>
      <c r="L36" s="180"/>
      <c r="M36" s="169"/>
      <c r="N36" s="190" t="s">
        <v>188</v>
      </c>
      <c r="O36" s="180"/>
      <c r="P36" s="169"/>
    </row>
    <row r="37" spans="1:16" ht="21.75" customHeight="1" x14ac:dyDescent="0.3">
      <c r="A37" s="190" t="s">
        <v>287</v>
      </c>
      <c r="B37" s="180"/>
      <c r="C37" s="169"/>
      <c r="E37" s="190" t="s">
        <v>219</v>
      </c>
      <c r="F37" s="180"/>
      <c r="G37" s="169"/>
      <c r="H37" s="62" t="s">
        <v>288</v>
      </c>
      <c r="I37" s="62" t="s">
        <v>289</v>
      </c>
      <c r="J37" s="67" t="s">
        <v>16</v>
      </c>
      <c r="K37" s="191" t="s">
        <v>290</v>
      </c>
      <c r="L37" s="180"/>
      <c r="M37" s="169"/>
      <c r="N37" s="190" t="s">
        <v>291</v>
      </c>
      <c r="O37" s="180"/>
      <c r="P37" s="169"/>
    </row>
    <row r="38" spans="1:16" ht="21.75" customHeight="1" x14ac:dyDescent="0.3">
      <c r="A38" s="190" t="s">
        <v>292</v>
      </c>
      <c r="B38" s="180"/>
      <c r="C38" s="169"/>
      <c r="E38" s="190" t="s">
        <v>188</v>
      </c>
      <c r="F38" s="180"/>
      <c r="G38" s="169"/>
      <c r="H38" s="62" t="s">
        <v>292</v>
      </c>
      <c r="I38" s="62" t="s">
        <v>188</v>
      </c>
      <c r="J38" s="67" t="s">
        <v>293</v>
      </c>
      <c r="K38" s="191" t="s">
        <v>294</v>
      </c>
      <c r="L38" s="180"/>
      <c r="M38" s="169"/>
      <c r="N38" s="190" t="s">
        <v>188</v>
      </c>
      <c r="O38" s="180"/>
      <c r="P38" s="169"/>
    </row>
    <row r="39" spans="1:16" ht="21.75" customHeight="1" x14ac:dyDescent="0.3">
      <c r="A39" s="190" t="s">
        <v>295</v>
      </c>
      <c r="B39" s="180"/>
      <c r="C39" s="169"/>
      <c r="E39" s="190" t="s">
        <v>188</v>
      </c>
      <c r="F39" s="180"/>
      <c r="G39" s="169"/>
      <c r="H39" s="62" t="s">
        <v>295</v>
      </c>
      <c r="I39" s="62" t="s">
        <v>296</v>
      </c>
      <c r="J39" s="67" t="s">
        <v>173</v>
      </c>
      <c r="K39" s="191" t="s">
        <v>297</v>
      </c>
      <c r="L39" s="180"/>
      <c r="M39" s="169"/>
      <c r="N39" s="190" t="s">
        <v>298</v>
      </c>
      <c r="O39" s="180"/>
      <c r="P39" s="169"/>
    </row>
    <row r="40" spans="1:16" ht="21.75" customHeight="1" x14ac:dyDescent="0.3">
      <c r="A40" s="182" t="s">
        <v>216</v>
      </c>
      <c r="B40" s="180"/>
      <c r="C40" s="169"/>
      <c r="E40" s="182" t="s">
        <v>219</v>
      </c>
      <c r="F40" s="180"/>
      <c r="G40" s="169"/>
      <c r="H40" s="65" t="s">
        <v>222</v>
      </c>
      <c r="I40" s="65" t="s">
        <v>299</v>
      </c>
      <c r="J40" s="68" t="s">
        <v>17</v>
      </c>
      <c r="K40" s="189" t="s">
        <v>186</v>
      </c>
      <c r="L40" s="180"/>
      <c r="M40" s="169"/>
      <c r="N40" s="182" t="s">
        <v>300</v>
      </c>
      <c r="O40" s="180"/>
      <c r="P40" s="169"/>
    </row>
    <row r="41" spans="1:16" ht="21.75" customHeight="1" x14ac:dyDescent="0.3">
      <c r="A41" s="190" t="s">
        <v>188</v>
      </c>
      <c r="B41" s="180"/>
      <c r="C41" s="169"/>
      <c r="E41" s="190" t="s">
        <v>188</v>
      </c>
      <c r="F41" s="180"/>
      <c r="G41" s="169"/>
      <c r="H41" s="62" t="s">
        <v>188</v>
      </c>
      <c r="I41" s="62" t="s">
        <v>301</v>
      </c>
      <c r="J41" s="67" t="s">
        <v>109</v>
      </c>
      <c r="K41" s="191" t="s">
        <v>224</v>
      </c>
      <c r="L41" s="180"/>
      <c r="M41" s="169"/>
      <c r="N41" s="190" t="s">
        <v>302</v>
      </c>
      <c r="O41" s="180"/>
      <c r="P41" s="169"/>
    </row>
    <row r="42" spans="1:16" ht="21.75" customHeight="1" x14ac:dyDescent="0.3">
      <c r="A42" s="190" t="s">
        <v>188</v>
      </c>
      <c r="B42" s="180"/>
      <c r="C42" s="169"/>
      <c r="E42" s="190" t="s">
        <v>188</v>
      </c>
      <c r="F42" s="180"/>
      <c r="G42" s="169"/>
      <c r="H42" s="62" t="s">
        <v>188</v>
      </c>
      <c r="I42" s="62" t="s">
        <v>303</v>
      </c>
      <c r="J42" s="67" t="s">
        <v>111</v>
      </c>
      <c r="K42" s="191" t="s">
        <v>227</v>
      </c>
      <c r="L42" s="180"/>
      <c r="M42" s="169"/>
      <c r="N42" s="190" t="s">
        <v>304</v>
      </c>
      <c r="O42" s="180"/>
      <c r="P42" s="169"/>
    </row>
    <row r="43" spans="1:16" ht="21.75" customHeight="1" x14ac:dyDescent="0.3">
      <c r="A43" s="190" t="s">
        <v>188</v>
      </c>
      <c r="B43" s="180"/>
      <c r="C43" s="169"/>
      <c r="E43" s="190" t="s">
        <v>188</v>
      </c>
      <c r="F43" s="180"/>
      <c r="G43" s="169"/>
      <c r="H43" s="62" t="s">
        <v>188</v>
      </c>
      <c r="I43" s="62" t="s">
        <v>305</v>
      </c>
      <c r="J43" s="67" t="s">
        <v>113</v>
      </c>
      <c r="K43" s="191" t="s">
        <v>306</v>
      </c>
      <c r="L43" s="180"/>
      <c r="M43" s="169"/>
      <c r="N43" s="190" t="s">
        <v>188</v>
      </c>
      <c r="O43" s="180"/>
      <c r="P43" s="169"/>
    </row>
    <row r="44" spans="1:16" ht="21.75" customHeight="1" x14ac:dyDescent="0.3">
      <c r="A44" s="190" t="s">
        <v>188</v>
      </c>
      <c r="B44" s="180"/>
      <c r="C44" s="169"/>
      <c r="E44" s="190" t="s">
        <v>188</v>
      </c>
      <c r="F44" s="180"/>
      <c r="G44" s="169"/>
      <c r="H44" s="62" t="s">
        <v>188</v>
      </c>
      <c r="I44" s="62" t="s">
        <v>307</v>
      </c>
      <c r="J44" s="67" t="s">
        <v>115</v>
      </c>
      <c r="K44" s="191" t="s">
        <v>230</v>
      </c>
      <c r="L44" s="180"/>
      <c r="M44" s="169"/>
      <c r="N44" s="190" t="s">
        <v>308</v>
      </c>
      <c r="O44" s="180"/>
      <c r="P44" s="169"/>
    </row>
    <row r="45" spans="1:16" ht="21.75" customHeight="1" x14ac:dyDescent="0.3">
      <c r="A45" s="190" t="s">
        <v>188</v>
      </c>
      <c r="B45" s="180"/>
      <c r="C45" s="169"/>
      <c r="E45" s="190" t="s">
        <v>188</v>
      </c>
      <c r="F45" s="180"/>
      <c r="G45" s="169"/>
      <c r="H45" s="62" t="s">
        <v>188</v>
      </c>
      <c r="I45" s="62" t="s">
        <v>309</v>
      </c>
      <c r="J45" s="67" t="s">
        <v>117</v>
      </c>
      <c r="K45" s="191" t="s">
        <v>233</v>
      </c>
      <c r="L45" s="180"/>
      <c r="M45" s="169"/>
      <c r="N45" s="190" t="s">
        <v>188</v>
      </c>
      <c r="O45" s="180"/>
      <c r="P45" s="169"/>
    </row>
    <row r="46" spans="1:16" ht="21.75" customHeight="1" x14ac:dyDescent="0.3">
      <c r="A46" s="190" t="s">
        <v>188</v>
      </c>
      <c r="B46" s="180"/>
      <c r="C46" s="169"/>
      <c r="E46" s="190" t="s">
        <v>188</v>
      </c>
      <c r="F46" s="180"/>
      <c r="G46" s="169"/>
      <c r="H46" s="62" t="s">
        <v>188</v>
      </c>
      <c r="I46" s="62" t="s">
        <v>310</v>
      </c>
      <c r="J46" s="67" t="s">
        <v>119</v>
      </c>
      <c r="K46" s="191" t="s">
        <v>236</v>
      </c>
      <c r="L46" s="180"/>
      <c r="M46" s="169"/>
      <c r="N46" s="190" t="s">
        <v>237</v>
      </c>
      <c r="O46" s="180"/>
      <c r="P46" s="169"/>
    </row>
    <row r="47" spans="1:16" ht="21.75" customHeight="1" x14ac:dyDescent="0.3">
      <c r="A47" s="190" t="s">
        <v>188</v>
      </c>
      <c r="B47" s="180"/>
      <c r="C47" s="169"/>
      <c r="E47" s="190" t="s">
        <v>188</v>
      </c>
      <c r="F47" s="180"/>
      <c r="G47" s="169"/>
      <c r="H47" s="62" t="s">
        <v>188</v>
      </c>
      <c r="I47" s="62" t="s">
        <v>238</v>
      </c>
      <c r="J47" s="67" t="s">
        <v>239</v>
      </c>
      <c r="K47" s="191" t="s">
        <v>240</v>
      </c>
      <c r="L47" s="180"/>
      <c r="M47" s="169"/>
      <c r="N47" s="190" t="s">
        <v>241</v>
      </c>
      <c r="O47" s="180"/>
      <c r="P47" s="169"/>
    </row>
    <row r="48" spans="1:16" ht="21.75" customHeight="1" x14ac:dyDescent="0.3">
      <c r="A48" s="190" t="s">
        <v>188</v>
      </c>
      <c r="B48" s="180"/>
      <c r="C48" s="169"/>
      <c r="E48" s="190" t="s">
        <v>188</v>
      </c>
      <c r="F48" s="180"/>
      <c r="G48" s="169"/>
      <c r="H48" s="62" t="s">
        <v>188</v>
      </c>
      <c r="I48" s="62" t="s">
        <v>311</v>
      </c>
      <c r="J48" s="67" t="s">
        <v>245</v>
      </c>
      <c r="K48" s="191" t="s">
        <v>246</v>
      </c>
      <c r="L48" s="180"/>
      <c r="M48" s="169"/>
      <c r="N48" s="190" t="s">
        <v>188</v>
      </c>
      <c r="O48" s="180"/>
      <c r="P48" s="169"/>
    </row>
    <row r="49" spans="1:16" ht="21.75" customHeight="1" x14ac:dyDescent="0.3">
      <c r="A49" s="190" t="s">
        <v>188</v>
      </c>
      <c r="B49" s="180"/>
      <c r="C49" s="169"/>
      <c r="E49" s="190" t="s">
        <v>188</v>
      </c>
      <c r="F49" s="180"/>
      <c r="G49" s="169"/>
      <c r="H49" s="62" t="s">
        <v>188</v>
      </c>
      <c r="I49" s="62" t="s">
        <v>312</v>
      </c>
      <c r="J49" s="67" t="s">
        <v>125</v>
      </c>
      <c r="K49" s="191" t="s">
        <v>249</v>
      </c>
      <c r="L49" s="180"/>
      <c r="M49" s="169"/>
      <c r="N49" s="190" t="s">
        <v>313</v>
      </c>
      <c r="O49" s="180"/>
      <c r="P49" s="169"/>
    </row>
    <row r="50" spans="1:16" ht="21.75" customHeight="1" x14ac:dyDescent="0.3">
      <c r="A50" s="182" t="s">
        <v>188</v>
      </c>
      <c r="B50" s="180"/>
      <c r="C50" s="169"/>
      <c r="E50" s="182" t="s">
        <v>188</v>
      </c>
      <c r="F50" s="180"/>
      <c r="G50" s="169"/>
      <c r="H50" s="65" t="s">
        <v>188</v>
      </c>
      <c r="I50" s="65" t="s">
        <v>314</v>
      </c>
      <c r="J50" s="68" t="s">
        <v>17</v>
      </c>
      <c r="K50" s="189" t="s">
        <v>186</v>
      </c>
      <c r="L50" s="180"/>
      <c r="M50" s="169"/>
      <c r="N50" s="182" t="s">
        <v>315</v>
      </c>
      <c r="O50" s="180"/>
      <c r="P50" s="169"/>
    </row>
    <row r="51" spans="1:16" ht="21.75" customHeight="1" thickBot="1" x14ac:dyDescent="0.35">
      <c r="A51" s="185" t="s">
        <v>216</v>
      </c>
      <c r="B51" s="186"/>
      <c r="C51" s="187"/>
      <c r="E51" s="185" t="s">
        <v>219</v>
      </c>
      <c r="F51" s="186"/>
      <c r="G51" s="187"/>
      <c r="H51" s="71" t="s">
        <v>222</v>
      </c>
      <c r="I51" s="71" t="s">
        <v>316</v>
      </c>
      <c r="J51" s="72" t="s">
        <v>317</v>
      </c>
      <c r="K51" s="188" t="s">
        <v>186</v>
      </c>
      <c r="L51" s="186"/>
      <c r="M51" s="187"/>
      <c r="N51" s="185" t="s">
        <v>318</v>
      </c>
      <c r="O51" s="186"/>
      <c r="P51" s="187"/>
    </row>
    <row r="52" spans="1:16" ht="21.75" customHeight="1" thickTop="1" x14ac:dyDescent="0.3">
      <c r="A52" s="182" t="s">
        <v>188</v>
      </c>
      <c r="B52" s="180"/>
      <c r="C52" s="169"/>
      <c r="E52" s="182" t="s">
        <v>188</v>
      </c>
      <c r="F52" s="180"/>
      <c r="G52" s="169"/>
      <c r="H52" s="65" t="s">
        <v>188</v>
      </c>
      <c r="I52" s="65" t="s">
        <v>319</v>
      </c>
      <c r="J52" s="68" t="s">
        <v>320</v>
      </c>
      <c r="K52" s="189" t="s">
        <v>186</v>
      </c>
      <c r="L52" s="180"/>
      <c r="M52" s="169"/>
      <c r="N52" s="182" t="s">
        <v>321</v>
      </c>
      <c r="O52" s="180"/>
      <c r="P52" s="169"/>
    </row>
    <row r="53" spans="1:16" ht="21.75" customHeight="1" x14ac:dyDescent="0.3">
      <c r="A53" s="179" t="s">
        <v>181</v>
      </c>
      <c r="B53" s="180"/>
      <c r="C53" s="180"/>
      <c r="E53" s="181" t="s">
        <v>181</v>
      </c>
      <c r="F53" s="180"/>
      <c r="G53" s="180"/>
      <c r="H53" s="73" t="s">
        <v>181</v>
      </c>
      <c r="I53" s="73" t="s">
        <v>322</v>
      </c>
      <c r="J53" s="65" t="s">
        <v>323</v>
      </c>
      <c r="K53" s="168" t="s">
        <v>181</v>
      </c>
      <c r="L53" s="180"/>
      <c r="M53" s="169"/>
      <c r="N53" s="182" t="s">
        <v>322</v>
      </c>
      <c r="O53" s="180"/>
      <c r="P53" s="169"/>
    </row>
    <row r="54" spans="1:16" ht="15.95" customHeight="1" x14ac:dyDescent="0.3"/>
    <row r="55" spans="1:16" ht="19.7" customHeight="1" x14ac:dyDescent="0.3">
      <c r="B55" s="183"/>
      <c r="C55" s="171"/>
    </row>
    <row r="56" spans="1:16" ht="0.6" customHeight="1" x14ac:dyDescent="0.3"/>
    <row r="57" spans="1:16" ht="19.7" customHeight="1" x14ac:dyDescent="0.3">
      <c r="C57" s="184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16" ht="0" hidden="1" customHeight="1" x14ac:dyDescent="0.3"/>
  </sheetData>
  <mergeCells count="205"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B55:C55"/>
    <mergeCell ref="C57:L57"/>
    <mergeCell ref="A51:C51"/>
    <mergeCell ref="E51:G51"/>
    <mergeCell ref="K51:M51"/>
    <mergeCell ref="N51:P51"/>
    <mergeCell ref="A52:C52"/>
    <mergeCell ref="E52:G52"/>
    <mergeCell ref="K52:M52"/>
    <mergeCell ref="N52:P52"/>
  </mergeCells>
  <pageMargins left="0.19685039370078741" right="0.19685039370078741" top="0.23622047244094491" bottom="0.19685039370078741" header="0.31496062992125984" footer="0.15748031496062992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abSelected="1" topLeftCell="B1" workbookViewId="0">
      <selection activeCell="E12" sqref="E12:F12"/>
    </sheetView>
  </sheetViews>
  <sheetFormatPr defaultRowHeight="18.75" x14ac:dyDescent="0.3"/>
  <cols>
    <col min="1" max="1" width="0" style="4" hidden="1" customWidth="1"/>
    <col min="2" max="2" width="13.5" style="4" customWidth="1"/>
    <col min="3" max="3" width="15.75" style="4" customWidth="1"/>
    <col min="4" max="4" width="13.625" style="4" customWidth="1"/>
    <col min="5" max="5" width="6.375" style="4" customWidth="1"/>
    <col min="6" max="6" width="10.125" style="4" customWidth="1"/>
    <col min="7" max="7" width="27.875" style="4" customWidth="1"/>
    <col min="8" max="8" width="30.875" style="4" customWidth="1"/>
    <col min="9" max="9" width="15.5" style="4" customWidth="1"/>
    <col min="10" max="10" width="0" style="4" hidden="1" customWidth="1"/>
    <col min="11" max="16384" width="9" style="4"/>
  </cols>
  <sheetData>
    <row r="1" spans="2:9" ht="15.75" customHeight="1" x14ac:dyDescent="0.3">
      <c r="B1" s="202"/>
      <c r="C1" s="171"/>
      <c r="D1" s="171"/>
      <c r="E1" s="171"/>
    </row>
    <row r="2" spans="2:9" ht="19.899999999999999" customHeight="1" x14ac:dyDescent="0.3">
      <c r="B2" s="170" t="s">
        <v>18</v>
      </c>
      <c r="C2" s="171"/>
      <c r="D2" s="171"/>
      <c r="E2" s="171"/>
      <c r="F2" s="171"/>
      <c r="G2" s="171"/>
      <c r="H2" s="171"/>
      <c r="I2" s="171"/>
    </row>
    <row r="3" spans="2:9" ht="2.1" customHeight="1" x14ac:dyDescent="0.3"/>
    <row r="4" spans="2:9" ht="18" customHeight="1" x14ac:dyDescent="0.3">
      <c r="B4" s="170" t="s">
        <v>84</v>
      </c>
      <c r="C4" s="171"/>
      <c r="D4" s="171"/>
      <c r="E4" s="171"/>
      <c r="F4" s="171"/>
      <c r="G4" s="171"/>
      <c r="H4" s="171"/>
      <c r="I4" s="171"/>
    </row>
    <row r="5" spans="2:9" ht="1.35" customHeight="1" x14ac:dyDescent="0.3"/>
    <row r="6" spans="2:9" ht="18" customHeight="1" x14ac:dyDescent="0.3">
      <c r="B6" s="170" t="s">
        <v>176</v>
      </c>
      <c r="C6" s="171"/>
      <c r="D6" s="171"/>
      <c r="E6" s="171"/>
      <c r="F6" s="171"/>
      <c r="G6" s="171"/>
      <c r="H6" s="171"/>
      <c r="I6" s="171"/>
    </row>
    <row r="7" spans="2:9" ht="15.95" customHeight="1" x14ac:dyDescent="0.3">
      <c r="B7" s="203"/>
      <c r="C7" s="171"/>
      <c r="D7" s="171"/>
      <c r="E7" s="171"/>
      <c r="F7" s="171"/>
    </row>
    <row r="8" spans="2:9" x14ac:dyDescent="0.3">
      <c r="B8" s="5" t="s">
        <v>85</v>
      </c>
      <c r="C8" s="5" t="s">
        <v>86</v>
      </c>
      <c r="D8" s="5" t="s">
        <v>87</v>
      </c>
      <c r="E8" s="173" t="s">
        <v>88</v>
      </c>
      <c r="F8" s="169"/>
      <c r="G8" s="5" t="s">
        <v>89</v>
      </c>
      <c r="H8" s="5" t="s">
        <v>90</v>
      </c>
      <c r="I8" s="5" t="s">
        <v>75</v>
      </c>
    </row>
    <row r="9" spans="2:9" ht="42" customHeight="1" x14ac:dyDescent="0.3">
      <c r="B9" s="1" t="s">
        <v>82</v>
      </c>
      <c r="C9" s="1" t="s">
        <v>76</v>
      </c>
      <c r="D9" s="1" t="s">
        <v>78</v>
      </c>
      <c r="E9" s="168" t="s">
        <v>15</v>
      </c>
      <c r="F9" s="200"/>
      <c r="G9" s="1" t="s">
        <v>83</v>
      </c>
      <c r="H9" s="1"/>
      <c r="I9" s="2">
        <v>145060</v>
      </c>
    </row>
    <row r="10" spans="2:9" ht="36.75" customHeight="1" x14ac:dyDescent="0.3">
      <c r="B10" s="1" t="s">
        <v>82</v>
      </c>
      <c r="C10" s="1" t="s">
        <v>76</v>
      </c>
      <c r="D10" s="1" t="s">
        <v>79</v>
      </c>
      <c r="E10" s="168" t="s">
        <v>15</v>
      </c>
      <c r="F10" s="200"/>
      <c r="G10" s="1" t="s">
        <v>83</v>
      </c>
      <c r="H10" s="1"/>
      <c r="I10" s="2">
        <v>75468</v>
      </c>
    </row>
    <row r="11" spans="2:9" ht="54.75" customHeight="1" x14ac:dyDescent="0.3">
      <c r="B11" s="1" t="s">
        <v>82</v>
      </c>
      <c r="C11" s="1" t="s">
        <v>77</v>
      </c>
      <c r="D11" s="1" t="s">
        <v>80</v>
      </c>
      <c r="E11" s="168" t="s">
        <v>15</v>
      </c>
      <c r="F11" s="200"/>
      <c r="G11" s="1" t="s">
        <v>83</v>
      </c>
      <c r="H11" s="1"/>
      <c r="I11" s="2">
        <v>36593</v>
      </c>
    </row>
    <row r="12" spans="2:9" ht="37.5" x14ac:dyDescent="0.3">
      <c r="B12" s="1" t="s">
        <v>82</v>
      </c>
      <c r="C12" s="1" t="s">
        <v>77</v>
      </c>
      <c r="D12" s="1" t="s">
        <v>81</v>
      </c>
      <c r="E12" s="168" t="s">
        <v>16</v>
      </c>
      <c r="F12" s="200"/>
      <c r="G12" s="1" t="s">
        <v>91</v>
      </c>
      <c r="H12" s="1" t="s">
        <v>92</v>
      </c>
      <c r="I12" s="2">
        <v>734000</v>
      </c>
    </row>
    <row r="13" spans="2:9" ht="17.100000000000001" customHeight="1" x14ac:dyDescent="0.3">
      <c r="B13" s="189" t="s">
        <v>17</v>
      </c>
      <c r="C13" s="201"/>
      <c r="D13" s="201"/>
      <c r="E13" s="201"/>
      <c r="F13" s="201"/>
      <c r="G13" s="201"/>
      <c r="H13" s="200"/>
      <c r="I13" s="3">
        <f>SUM(I9:I12)</f>
        <v>991121</v>
      </c>
    </row>
  </sheetData>
  <mergeCells count="11">
    <mergeCell ref="E8:F8"/>
    <mergeCell ref="B1:E1"/>
    <mergeCell ref="B2:I2"/>
    <mergeCell ref="B4:I4"/>
    <mergeCell ref="B6:I6"/>
    <mergeCell ref="B7:F7"/>
    <mergeCell ref="E9:F9"/>
    <mergeCell ref="E10:F10"/>
    <mergeCell ref="E11:F11"/>
    <mergeCell ref="E12:F12"/>
    <mergeCell ref="B13:H13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showGridLines="0" topLeftCell="A13" zoomScale="150" zoomScaleNormal="150" workbookViewId="0">
      <selection activeCell="A22" sqref="A22:G22"/>
    </sheetView>
  </sheetViews>
  <sheetFormatPr defaultRowHeight="13.5" x14ac:dyDescent="0.25"/>
  <cols>
    <col min="1" max="1" width="9" style="78" customWidth="1"/>
    <col min="2" max="2" width="4.5" style="79" customWidth="1"/>
    <col min="3" max="3" width="0.5" style="78" customWidth="1"/>
    <col min="4" max="4" width="22.875" style="78" customWidth="1"/>
    <col min="5" max="5" width="6.125" style="79" customWidth="1"/>
    <col min="6" max="6" width="2" style="78" customWidth="1"/>
    <col min="7" max="7" width="6.375" style="78" customWidth="1"/>
    <col min="8" max="17" width="7.625" style="78" customWidth="1"/>
    <col min="18" max="18" width="8.25" style="78" customWidth="1"/>
    <col min="19" max="19" width="1" style="78" customWidth="1"/>
    <col min="20" max="16384" width="9" style="78"/>
  </cols>
  <sheetData>
    <row r="1" spans="1:18" ht="9" customHeight="1" x14ac:dyDescent="0.25">
      <c r="A1" s="240"/>
      <c r="B1" s="240"/>
      <c r="C1" s="240"/>
      <c r="D1" s="240"/>
      <c r="E1" s="240"/>
    </row>
    <row r="2" spans="1:18" s="95" customFormat="1" ht="14.25" customHeight="1" x14ac:dyDescent="0.2">
      <c r="A2" s="215" t="s">
        <v>18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</row>
    <row r="3" spans="1:18" s="95" customFormat="1" ht="14.25" customHeight="1" x14ac:dyDescent="0.2">
      <c r="A3" s="215" t="s">
        <v>521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</row>
    <row r="4" spans="1:18" s="95" customFormat="1" ht="14.25" customHeight="1" x14ac:dyDescent="0.2">
      <c r="A4" s="215" t="s">
        <v>522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</row>
    <row r="5" spans="1:18" ht="3.2" customHeight="1" x14ac:dyDescent="0.25"/>
    <row r="6" spans="1:18" ht="29.25" customHeight="1" x14ac:dyDescent="0.25">
      <c r="A6" s="96"/>
      <c r="B6" s="97"/>
      <c r="C6" s="96"/>
      <c r="D6" s="96"/>
      <c r="E6" s="96"/>
      <c r="F6" s="216" t="s">
        <v>328</v>
      </c>
      <c r="G6" s="217"/>
      <c r="H6" s="231" t="s">
        <v>76</v>
      </c>
      <c r="I6" s="241"/>
      <c r="J6" s="231" t="s">
        <v>324</v>
      </c>
      <c r="K6" s="243"/>
      <c r="L6" s="231" t="s">
        <v>77</v>
      </c>
      <c r="M6" s="241"/>
      <c r="N6" s="231" t="s">
        <v>325</v>
      </c>
      <c r="O6" s="231" t="s">
        <v>326</v>
      </c>
      <c r="P6" s="241"/>
      <c r="Q6" s="231" t="s">
        <v>327</v>
      </c>
      <c r="R6" s="232" t="s">
        <v>17</v>
      </c>
    </row>
    <row r="7" spans="1:18" ht="13.5" customHeight="1" x14ac:dyDescent="0.25">
      <c r="A7" s="98"/>
      <c r="B7" s="99"/>
      <c r="C7" s="98"/>
      <c r="D7" s="98"/>
      <c r="E7" s="98"/>
      <c r="F7" s="218"/>
      <c r="G7" s="219"/>
      <c r="H7" s="236"/>
      <c r="I7" s="242"/>
      <c r="J7" s="236"/>
      <c r="K7" s="244"/>
      <c r="L7" s="236"/>
      <c r="M7" s="242"/>
      <c r="N7" s="223"/>
      <c r="O7" s="236"/>
      <c r="P7" s="242"/>
      <c r="Q7" s="223"/>
      <c r="R7" s="222"/>
    </row>
    <row r="8" spans="1:18" x14ac:dyDescent="0.25">
      <c r="A8" s="98"/>
      <c r="B8" s="99"/>
      <c r="C8" s="98"/>
      <c r="D8" s="98"/>
      <c r="E8" s="98"/>
      <c r="F8" s="218"/>
      <c r="G8" s="219"/>
      <c r="H8" s="237" t="s">
        <v>329</v>
      </c>
      <c r="I8" s="238"/>
      <c r="J8" s="237" t="s">
        <v>330</v>
      </c>
      <c r="K8" s="239"/>
      <c r="L8" s="237" t="s">
        <v>331</v>
      </c>
      <c r="M8" s="238"/>
      <c r="N8" s="74" t="s">
        <v>332</v>
      </c>
      <c r="O8" s="237" t="s">
        <v>333</v>
      </c>
      <c r="P8" s="238"/>
      <c r="Q8" s="74" t="s">
        <v>334</v>
      </c>
      <c r="R8" s="222"/>
    </row>
    <row r="9" spans="1:18" ht="30" customHeight="1" x14ac:dyDescent="0.25">
      <c r="A9" s="98"/>
      <c r="B9" s="99"/>
      <c r="C9" s="98"/>
      <c r="D9" s="98"/>
      <c r="E9" s="99"/>
      <c r="F9" s="218"/>
      <c r="G9" s="219"/>
      <c r="H9" s="221" t="s">
        <v>78</v>
      </c>
      <c r="I9" s="221" t="s">
        <v>79</v>
      </c>
      <c r="J9" s="221" t="s">
        <v>335</v>
      </c>
      <c r="K9" s="221" t="s">
        <v>336</v>
      </c>
      <c r="L9" s="221" t="s">
        <v>80</v>
      </c>
      <c r="M9" s="221" t="s">
        <v>81</v>
      </c>
      <c r="N9" s="221" t="s">
        <v>337</v>
      </c>
      <c r="O9" s="221" t="s">
        <v>338</v>
      </c>
      <c r="P9" s="221" t="s">
        <v>339</v>
      </c>
      <c r="Q9" s="221" t="s">
        <v>157</v>
      </c>
      <c r="R9" s="222"/>
    </row>
    <row r="10" spans="1:18" x14ac:dyDescent="0.25">
      <c r="A10" s="98"/>
      <c r="B10" s="99"/>
      <c r="C10" s="98"/>
      <c r="D10" s="98"/>
      <c r="E10" s="99"/>
      <c r="F10" s="98"/>
      <c r="G10" s="98"/>
      <c r="H10" s="235"/>
      <c r="I10" s="222"/>
      <c r="J10" s="235"/>
      <c r="K10" s="235"/>
      <c r="L10" s="222"/>
      <c r="M10" s="222"/>
      <c r="N10" s="222"/>
      <c r="O10" s="222"/>
      <c r="P10" s="222"/>
      <c r="Q10" s="222"/>
      <c r="R10" s="222"/>
    </row>
    <row r="11" spans="1:18" x14ac:dyDescent="0.25">
      <c r="A11" s="234"/>
      <c r="B11" s="234"/>
      <c r="C11" s="98"/>
      <c r="D11" s="98"/>
      <c r="E11" s="99"/>
      <c r="F11" s="98"/>
      <c r="G11" s="98"/>
      <c r="H11" s="235"/>
      <c r="I11" s="222"/>
      <c r="J11" s="235"/>
      <c r="K11" s="235"/>
      <c r="L11" s="222"/>
      <c r="M11" s="222"/>
      <c r="N11" s="222"/>
      <c r="O11" s="222"/>
      <c r="P11" s="222"/>
      <c r="Q11" s="222"/>
      <c r="R11" s="222"/>
    </row>
    <row r="12" spans="1:18" x14ac:dyDescent="0.25">
      <c r="A12" s="98"/>
      <c r="B12" s="99"/>
      <c r="C12" s="98"/>
      <c r="D12" s="98"/>
      <c r="E12" s="99"/>
      <c r="F12" s="98"/>
      <c r="G12" s="98"/>
      <c r="H12" s="236"/>
      <c r="I12" s="223"/>
      <c r="J12" s="236"/>
      <c r="K12" s="236"/>
      <c r="L12" s="223"/>
      <c r="M12" s="223"/>
      <c r="N12" s="223"/>
      <c r="O12" s="223"/>
      <c r="P12" s="223"/>
      <c r="Q12" s="223"/>
      <c r="R12" s="222"/>
    </row>
    <row r="13" spans="1:18" ht="27" customHeight="1" x14ac:dyDescent="0.25">
      <c r="A13" s="220" t="s">
        <v>493</v>
      </c>
      <c r="B13" s="220"/>
      <c r="C13" s="100"/>
      <c r="D13" s="100"/>
      <c r="E13" s="101"/>
      <c r="F13" s="100"/>
      <c r="G13" s="100"/>
      <c r="H13" s="75" t="s">
        <v>340</v>
      </c>
      <c r="I13" s="75" t="s">
        <v>341</v>
      </c>
      <c r="J13" s="75" t="s">
        <v>342</v>
      </c>
      <c r="K13" s="75" t="s">
        <v>343</v>
      </c>
      <c r="L13" s="75" t="s">
        <v>344</v>
      </c>
      <c r="M13" s="75" t="s">
        <v>345</v>
      </c>
      <c r="N13" s="75" t="s">
        <v>346</v>
      </c>
      <c r="O13" s="75" t="s">
        <v>347</v>
      </c>
      <c r="P13" s="75" t="s">
        <v>348</v>
      </c>
      <c r="Q13" s="75" t="s">
        <v>349</v>
      </c>
      <c r="R13" s="233"/>
    </row>
    <row r="14" spans="1:18" ht="11.25" customHeight="1" x14ac:dyDescent="0.25">
      <c r="A14" s="208" t="s">
        <v>157</v>
      </c>
      <c r="B14" s="211" t="s">
        <v>350</v>
      </c>
      <c r="C14" s="80" t="s">
        <v>181</v>
      </c>
      <c r="D14" s="81" t="s">
        <v>351</v>
      </c>
      <c r="E14" s="82" t="s">
        <v>352</v>
      </c>
      <c r="F14" s="206" t="s">
        <v>82</v>
      </c>
      <c r="G14" s="207"/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5511</v>
      </c>
      <c r="R14" s="77">
        <v>5511</v>
      </c>
    </row>
    <row r="15" spans="1:18" ht="11.25" customHeight="1" x14ac:dyDescent="0.25">
      <c r="A15" s="209"/>
      <c r="B15" s="212"/>
      <c r="C15" s="80" t="s">
        <v>181</v>
      </c>
      <c r="D15" s="81" t="s">
        <v>353</v>
      </c>
      <c r="E15" s="82" t="s">
        <v>354</v>
      </c>
      <c r="F15" s="206" t="s">
        <v>82</v>
      </c>
      <c r="G15" s="207"/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862600</v>
      </c>
      <c r="R15" s="77">
        <v>862600</v>
      </c>
    </row>
    <row r="16" spans="1:18" ht="11.25" customHeight="1" x14ac:dyDescent="0.25">
      <c r="A16" s="209"/>
      <c r="B16" s="212"/>
      <c r="C16" s="80" t="s">
        <v>181</v>
      </c>
      <c r="D16" s="81" t="s">
        <v>355</v>
      </c>
      <c r="E16" s="82" t="s">
        <v>356</v>
      </c>
      <c r="F16" s="206" t="s">
        <v>82</v>
      </c>
      <c r="G16" s="207"/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254400</v>
      </c>
      <c r="R16" s="77">
        <v>254400</v>
      </c>
    </row>
    <row r="17" spans="1:20" ht="11.25" customHeight="1" x14ac:dyDescent="0.25">
      <c r="A17" s="209"/>
      <c r="B17" s="212"/>
      <c r="C17" s="80" t="s">
        <v>181</v>
      </c>
      <c r="D17" s="81" t="s">
        <v>357</v>
      </c>
      <c r="E17" s="82" t="s">
        <v>358</v>
      </c>
      <c r="F17" s="206" t="s">
        <v>82</v>
      </c>
      <c r="G17" s="207"/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2000</v>
      </c>
      <c r="R17" s="77">
        <v>2000</v>
      </c>
    </row>
    <row r="18" spans="1:20" ht="11.25" customHeight="1" x14ac:dyDescent="0.25">
      <c r="A18" s="209"/>
      <c r="B18" s="212"/>
      <c r="C18" s="80" t="s">
        <v>181</v>
      </c>
      <c r="D18" s="81" t="s">
        <v>359</v>
      </c>
      <c r="E18" s="82" t="s">
        <v>360</v>
      </c>
      <c r="F18" s="206" t="s">
        <v>82</v>
      </c>
      <c r="G18" s="207"/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300000</v>
      </c>
      <c r="R18" s="77">
        <v>300000</v>
      </c>
    </row>
    <row r="19" spans="1:20" ht="11.25" customHeight="1" x14ac:dyDescent="0.25">
      <c r="A19" s="209"/>
      <c r="B19" s="212"/>
      <c r="C19" s="80" t="s">
        <v>181</v>
      </c>
      <c r="D19" s="81" t="s">
        <v>361</v>
      </c>
      <c r="E19" s="82" t="s">
        <v>362</v>
      </c>
      <c r="F19" s="206" t="s">
        <v>82</v>
      </c>
      <c r="G19" s="207"/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</row>
    <row r="20" spans="1:20" ht="27.75" customHeight="1" x14ac:dyDescent="0.25">
      <c r="A20" s="209"/>
      <c r="B20" s="212"/>
      <c r="C20" s="80" t="s">
        <v>181</v>
      </c>
      <c r="D20" s="81" t="s">
        <v>363</v>
      </c>
      <c r="E20" s="82" t="s">
        <v>364</v>
      </c>
      <c r="F20" s="206" t="s">
        <v>82</v>
      </c>
      <c r="G20" s="207"/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</row>
    <row r="21" spans="1:20" s="91" customFormat="1" ht="15.75" customHeight="1" x14ac:dyDescent="0.25">
      <c r="A21" s="210"/>
      <c r="B21" s="213"/>
      <c r="C21" s="214" t="s">
        <v>365</v>
      </c>
      <c r="D21" s="205"/>
      <c r="E21" s="205"/>
      <c r="F21" s="205"/>
      <c r="G21" s="205"/>
      <c r="H21" s="90">
        <f>SUM(H14:H20)</f>
        <v>0</v>
      </c>
      <c r="I21" s="90">
        <f t="shared" ref="I21:Q21" si="0">SUM(I14:I20)</f>
        <v>0</v>
      </c>
      <c r="J21" s="90">
        <f t="shared" si="0"/>
        <v>0</v>
      </c>
      <c r="K21" s="90">
        <f t="shared" si="0"/>
        <v>0</v>
      </c>
      <c r="L21" s="90">
        <f t="shared" si="0"/>
        <v>0</v>
      </c>
      <c r="M21" s="90">
        <f t="shared" si="0"/>
        <v>0</v>
      </c>
      <c r="N21" s="90">
        <f t="shared" si="0"/>
        <v>0</v>
      </c>
      <c r="O21" s="90">
        <f t="shared" si="0"/>
        <v>0</v>
      </c>
      <c r="P21" s="90">
        <f t="shared" si="0"/>
        <v>0</v>
      </c>
      <c r="Q21" s="90">
        <f t="shared" si="0"/>
        <v>1424511</v>
      </c>
      <c r="R21" s="90">
        <v>1424511</v>
      </c>
      <c r="T21" s="102">
        <f>SUM(H21:Q21)</f>
        <v>1424511</v>
      </c>
    </row>
    <row r="22" spans="1:20" s="91" customFormat="1" ht="15.75" customHeight="1" x14ac:dyDescent="0.25">
      <c r="A22" s="204" t="s">
        <v>366</v>
      </c>
      <c r="B22" s="205"/>
      <c r="C22" s="205"/>
      <c r="D22" s="205"/>
      <c r="E22" s="205"/>
      <c r="F22" s="205"/>
      <c r="G22" s="205"/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6364104.46</v>
      </c>
      <c r="R22" s="90">
        <v>6364104.46</v>
      </c>
      <c r="T22" s="102">
        <f>SUM(H22:Q22)</f>
        <v>6364104.46</v>
      </c>
    </row>
    <row r="23" spans="1:20" ht="11.25" customHeight="1" x14ac:dyDescent="0.25">
      <c r="A23" s="208" t="s">
        <v>159</v>
      </c>
      <c r="B23" s="211" t="s">
        <v>367</v>
      </c>
      <c r="C23" s="80" t="s">
        <v>181</v>
      </c>
      <c r="D23" s="81" t="s">
        <v>368</v>
      </c>
      <c r="E23" s="82" t="s">
        <v>369</v>
      </c>
      <c r="F23" s="206" t="s">
        <v>82</v>
      </c>
      <c r="G23" s="207"/>
      <c r="H23" s="77">
        <v>42840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42840</v>
      </c>
    </row>
    <row r="24" spans="1:20" ht="15.75" customHeight="1" x14ac:dyDescent="0.25">
      <c r="A24" s="209"/>
      <c r="B24" s="212"/>
      <c r="C24" s="80" t="s">
        <v>181</v>
      </c>
      <c r="D24" s="81" t="s">
        <v>370</v>
      </c>
      <c r="E24" s="82" t="s">
        <v>371</v>
      </c>
      <c r="F24" s="206" t="s">
        <v>82</v>
      </c>
      <c r="G24" s="207"/>
      <c r="H24" s="77">
        <v>3510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3510</v>
      </c>
    </row>
    <row r="25" spans="1:20" ht="11.25" customHeight="1" x14ac:dyDescent="0.25">
      <c r="A25" s="209"/>
      <c r="B25" s="212"/>
      <c r="C25" s="80" t="s">
        <v>181</v>
      </c>
      <c r="D25" s="81" t="s">
        <v>372</v>
      </c>
      <c r="E25" s="82" t="s">
        <v>373</v>
      </c>
      <c r="F25" s="206" t="s">
        <v>82</v>
      </c>
      <c r="G25" s="207"/>
      <c r="H25" s="77">
        <v>3510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3510</v>
      </c>
    </row>
    <row r="26" spans="1:20" ht="27.75" customHeight="1" x14ac:dyDescent="0.25">
      <c r="A26" s="209"/>
      <c r="B26" s="212"/>
      <c r="C26" s="80" t="s">
        <v>181</v>
      </c>
      <c r="D26" s="81" t="s">
        <v>374</v>
      </c>
      <c r="E26" s="82" t="s">
        <v>375</v>
      </c>
      <c r="F26" s="206" t="s">
        <v>82</v>
      </c>
      <c r="G26" s="207"/>
      <c r="H26" s="77">
        <v>7200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7200</v>
      </c>
    </row>
    <row r="27" spans="1:20" ht="27" customHeight="1" x14ac:dyDescent="0.25">
      <c r="A27" s="209"/>
      <c r="B27" s="212"/>
      <c r="C27" s="80" t="s">
        <v>181</v>
      </c>
      <c r="D27" s="81" t="s">
        <v>376</v>
      </c>
      <c r="E27" s="82" t="s">
        <v>377</v>
      </c>
      <c r="F27" s="206" t="s">
        <v>82</v>
      </c>
      <c r="G27" s="207"/>
      <c r="H27" s="77">
        <v>157200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157200</v>
      </c>
    </row>
    <row r="28" spans="1:20" s="91" customFormat="1" x14ac:dyDescent="0.25">
      <c r="A28" s="210"/>
      <c r="B28" s="213"/>
      <c r="C28" s="214" t="s">
        <v>365</v>
      </c>
      <c r="D28" s="205"/>
      <c r="E28" s="205"/>
      <c r="F28" s="205"/>
      <c r="G28" s="205"/>
      <c r="H28" s="90">
        <f>SUM(H23:H27)</f>
        <v>214260</v>
      </c>
      <c r="I28" s="90">
        <f t="shared" ref="I28:Q28" si="1">SUM(I23:I27)</f>
        <v>0</v>
      </c>
      <c r="J28" s="90">
        <f t="shared" si="1"/>
        <v>0</v>
      </c>
      <c r="K28" s="90">
        <f t="shared" si="1"/>
        <v>0</v>
      </c>
      <c r="L28" s="90">
        <f t="shared" si="1"/>
        <v>0</v>
      </c>
      <c r="M28" s="90">
        <f t="shared" si="1"/>
        <v>0</v>
      </c>
      <c r="N28" s="90">
        <f t="shared" si="1"/>
        <v>0</v>
      </c>
      <c r="O28" s="90">
        <f t="shared" si="1"/>
        <v>0</v>
      </c>
      <c r="P28" s="90">
        <f t="shared" si="1"/>
        <v>0</v>
      </c>
      <c r="Q28" s="90">
        <f t="shared" si="1"/>
        <v>0</v>
      </c>
      <c r="R28" s="90">
        <f>SUM(R23:R27)</f>
        <v>214260</v>
      </c>
      <c r="T28" s="102">
        <f>SUM(H28:Q28)</f>
        <v>214260</v>
      </c>
    </row>
    <row r="29" spans="1:20" s="91" customFormat="1" ht="14.25" customHeight="1" x14ac:dyDescent="0.25">
      <c r="A29" s="204" t="s">
        <v>366</v>
      </c>
      <c r="B29" s="205"/>
      <c r="C29" s="205"/>
      <c r="D29" s="205"/>
      <c r="E29" s="205"/>
      <c r="F29" s="205"/>
      <c r="G29" s="205"/>
      <c r="H29" s="90">
        <v>1071300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0</v>
      </c>
      <c r="P29" s="90">
        <v>0</v>
      </c>
      <c r="Q29" s="90">
        <v>0</v>
      </c>
      <c r="R29" s="90">
        <v>1071300</v>
      </c>
      <c r="T29" s="102">
        <f>SUM(H29:Q29)</f>
        <v>1071300</v>
      </c>
    </row>
    <row r="30" spans="1:20" ht="11.25" customHeight="1" x14ac:dyDescent="0.25">
      <c r="A30" s="208" t="s">
        <v>161</v>
      </c>
      <c r="B30" s="211" t="s">
        <v>378</v>
      </c>
      <c r="C30" s="83" t="s">
        <v>181</v>
      </c>
      <c r="D30" s="84" t="s">
        <v>379</v>
      </c>
      <c r="E30" s="85" t="s">
        <v>380</v>
      </c>
      <c r="F30" s="208" t="s">
        <v>82</v>
      </c>
      <c r="G30" s="208"/>
      <c r="H30" s="86">
        <v>196750</v>
      </c>
      <c r="I30" s="77">
        <v>123570</v>
      </c>
      <c r="J30" s="77">
        <v>18270</v>
      </c>
      <c r="K30" s="77">
        <v>0</v>
      </c>
      <c r="L30" s="77">
        <v>50890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389480</v>
      </c>
    </row>
    <row r="31" spans="1:20" ht="11.25" customHeight="1" x14ac:dyDescent="0.25">
      <c r="A31" s="209"/>
      <c r="B31" s="212"/>
      <c r="C31" s="83" t="s">
        <v>181</v>
      </c>
      <c r="D31" s="84" t="s">
        <v>381</v>
      </c>
      <c r="E31" s="85" t="s">
        <v>382</v>
      </c>
      <c r="F31" s="208" t="s">
        <v>82</v>
      </c>
      <c r="G31" s="208"/>
      <c r="H31" s="86">
        <v>17500</v>
      </c>
      <c r="I31" s="77">
        <v>3500</v>
      </c>
      <c r="J31" s="77">
        <v>0</v>
      </c>
      <c r="K31" s="77">
        <v>0</v>
      </c>
      <c r="L31" s="77">
        <v>3500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24500</v>
      </c>
    </row>
    <row r="32" spans="1:20" ht="11.25" customHeight="1" x14ac:dyDescent="0.25">
      <c r="A32" s="209"/>
      <c r="B32" s="212"/>
      <c r="C32" s="83" t="s">
        <v>181</v>
      </c>
      <c r="D32" s="84" t="s">
        <v>383</v>
      </c>
      <c r="E32" s="85" t="s">
        <v>384</v>
      </c>
      <c r="F32" s="208" t="s">
        <v>82</v>
      </c>
      <c r="G32" s="208"/>
      <c r="H32" s="86">
        <v>40570</v>
      </c>
      <c r="I32" s="77">
        <v>27790</v>
      </c>
      <c r="J32" s="77">
        <v>12330</v>
      </c>
      <c r="K32" s="77">
        <v>0</v>
      </c>
      <c r="L32" s="77">
        <v>21410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102100</v>
      </c>
    </row>
    <row r="33" spans="1:20" ht="11.25" customHeight="1" x14ac:dyDescent="0.25">
      <c r="A33" s="209"/>
      <c r="B33" s="212"/>
      <c r="C33" s="83" t="s">
        <v>181</v>
      </c>
      <c r="D33" s="84" t="s">
        <v>385</v>
      </c>
      <c r="E33" s="85" t="s">
        <v>386</v>
      </c>
      <c r="F33" s="208" t="s">
        <v>82</v>
      </c>
      <c r="G33" s="208"/>
      <c r="H33" s="86">
        <v>4815</v>
      </c>
      <c r="I33" s="77">
        <v>775</v>
      </c>
      <c r="J33" s="77">
        <v>955</v>
      </c>
      <c r="K33" s="77">
        <v>0</v>
      </c>
      <c r="L33" s="77">
        <v>1875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8420</v>
      </c>
    </row>
    <row r="34" spans="1:20" s="91" customFormat="1" x14ac:dyDescent="0.25">
      <c r="A34" s="210"/>
      <c r="B34" s="213"/>
      <c r="C34" s="214" t="s">
        <v>365</v>
      </c>
      <c r="D34" s="230"/>
      <c r="E34" s="230"/>
      <c r="F34" s="230"/>
      <c r="G34" s="230"/>
      <c r="H34" s="92">
        <f>SUM(H30:H33)</f>
        <v>259635</v>
      </c>
      <c r="I34" s="92">
        <f t="shared" ref="I34:Q34" si="2">SUM(I30:I33)</f>
        <v>155635</v>
      </c>
      <c r="J34" s="92">
        <f t="shared" si="2"/>
        <v>31555</v>
      </c>
      <c r="K34" s="92">
        <f t="shared" si="2"/>
        <v>0</v>
      </c>
      <c r="L34" s="92">
        <f t="shared" si="2"/>
        <v>77675</v>
      </c>
      <c r="M34" s="92">
        <f t="shared" si="2"/>
        <v>0</v>
      </c>
      <c r="N34" s="92">
        <f t="shared" si="2"/>
        <v>0</v>
      </c>
      <c r="O34" s="92">
        <f t="shared" si="2"/>
        <v>0</v>
      </c>
      <c r="P34" s="92">
        <f t="shared" si="2"/>
        <v>0</v>
      </c>
      <c r="Q34" s="92">
        <f t="shared" si="2"/>
        <v>0</v>
      </c>
      <c r="R34" s="90">
        <f>SUM(R30:R33)</f>
        <v>524500</v>
      </c>
      <c r="T34" s="102">
        <f>SUM(H34:Q34)</f>
        <v>524500</v>
      </c>
    </row>
    <row r="35" spans="1:20" s="91" customFormat="1" ht="15.75" customHeight="1" x14ac:dyDescent="0.25">
      <c r="A35" s="204" t="s">
        <v>366</v>
      </c>
      <c r="B35" s="205"/>
      <c r="C35" s="205"/>
      <c r="D35" s="205"/>
      <c r="E35" s="205"/>
      <c r="F35" s="205"/>
      <c r="G35" s="205"/>
      <c r="H35" s="90">
        <v>1298175</v>
      </c>
      <c r="I35" s="90">
        <v>778175</v>
      </c>
      <c r="J35" s="90">
        <v>157775</v>
      </c>
      <c r="K35" s="90">
        <v>0</v>
      </c>
      <c r="L35" s="90">
        <v>388375</v>
      </c>
      <c r="M35" s="90">
        <v>0</v>
      </c>
      <c r="N35" s="90">
        <v>0</v>
      </c>
      <c r="O35" s="90">
        <v>0</v>
      </c>
      <c r="P35" s="90">
        <v>0</v>
      </c>
      <c r="Q35" s="90">
        <v>0</v>
      </c>
      <c r="R35" s="90">
        <v>2622500</v>
      </c>
      <c r="T35" s="102">
        <f>SUM(H35:Q35)</f>
        <v>2622500</v>
      </c>
    </row>
    <row r="36" spans="1:20" ht="27.75" customHeight="1" x14ac:dyDescent="0.25">
      <c r="A36" s="208" t="s">
        <v>15</v>
      </c>
      <c r="B36" s="227" t="s">
        <v>387</v>
      </c>
      <c r="C36" s="80" t="s">
        <v>181</v>
      </c>
      <c r="D36" s="87" t="s">
        <v>83</v>
      </c>
      <c r="E36" s="82" t="s">
        <v>388</v>
      </c>
      <c r="F36" s="206" t="s">
        <v>82</v>
      </c>
      <c r="G36" s="207"/>
      <c r="H36" s="86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</row>
    <row r="37" spans="1:20" ht="11.25" customHeight="1" x14ac:dyDescent="0.25">
      <c r="A37" s="209"/>
      <c r="B37" s="228"/>
      <c r="C37" s="80" t="s">
        <v>181</v>
      </c>
      <c r="D37" s="87" t="s">
        <v>389</v>
      </c>
      <c r="E37" s="82" t="s">
        <v>390</v>
      </c>
      <c r="F37" s="206" t="s">
        <v>82</v>
      </c>
      <c r="G37" s="207"/>
      <c r="H37" s="86">
        <v>15400</v>
      </c>
      <c r="I37" s="77">
        <v>2920</v>
      </c>
      <c r="J37" s="77">
        <v>0</v>
      </c>
      <c r="K37" s="77">
        <v>0</v>
      </c>
      <c r="L37" s="77">
        <v>7080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25400</v>
      </c>
    </row>
    <row r="38" spans="1:20" ht="11.25" customHeight="1" x14ac:dyDescent="0.25">
      <c r="A38" s="209"/>
      <c r="B38" s="228"/>
      <c r="C38" s="80" t="s">
        <v>181</v>
      </c>
      <c r="D38" s="87" t="s">
        <v>391</v>
      </c>
      <c r="E38" s="82" t="s">
        <v>392</v>
      </c>
      <c r="F38" s="206" t="s">
        <v>82</v>
      </c>
      <c r="G38" s="207"/>
      <c r="H38" s="86">
        <v>0</v>
      </c>
      <c r="I38" s="77">
        <v>2500</v>
      </c>
      <c r="J38" s="77">
        <v>0</v>
      </c>
      <c r="K38" s="77">
        <v>0</v>
      </c>
      <c r="L38" s="77">
        <v>3500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6000</v>
      </c>
    </row>
    <row r="39" spans="1:20" ht="11.25" customHeight="1" x14ac:dyDescent="0.25">
      <c r="A39" s="209"/>
      <c r="B39" s="228"/>
      <c r="C39" s="80" t="s">
        <v>181</v>
      </c>
      <c r="D39" s="87" t="s">
        <v>393</v>
      </c>
      <c r="E39" s="82" t="s">
        <v>394</v>
      </c>
      <c r="F39" s="206" t="s">
        <v>82</v>
      </c>
      <c r="G39" s="207"/>
      <c r="H39" s="86">
        <v>0</v>
      </c>
      <c r="I39" s="77">
        <v>4700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4700</v>
      </c>
    </row>
    <row r="40" spans="1:20" s="91" customFormat="1" x14ac:dyDescent="0.25">
      <c r="A40" s="210"/>
      <c r="B40" s="229"/>
      <c r="C40" s="214" t="s">
        <v>365</v>
      </c>
      <c r="D40" s="205"/>
      <c r="E40" s="205"/>
      <c r="F40" s="205"/>
      <c r="G40" s="226"/>
      <c r="H40" s="92">
        <f>SUM(H36:H39)</f>
        <v>15400</v>
      </c>
      <c r="I40" s="92">
        <f t="shared" ref="I40:Q40" si="3">SUM(I36:I39)</f>
        <v>10120</v>
      </c>
      <c r="J40" s="92">
        <f t="shared" si="3"/>
        <v>0</v>
      </c>
      <c r="K40" s="92">
        <f t="shared" si="3"/>
        <v>0</v>
      </c>
      <c r="L40" s="92">
        <f t="shared" si="3"/>
        <v>10580</v>
      </c>
      <c r="M40" s="92">
        <f t="shared" si="3"/>
        <v>0</v>
      </c>
      <c r="N40" s="92">
        <f t="shared" si="3"/>
        <v>0</v>
      </c>
      <c r="O40" s="92">
        <f t="shared" si="3"/>
        <v>0</v>
      </c>
      <c r="P40" s="92">
        <f t="shared" si="3"/>
        <v>0</v>
      </c>
      <c r="Q40" s="92">
        <f t="shared" si="3"/>
        <v>0</v>
      </c>
      <c r="R40" s="90">
        <f>SUM(R36:R39)</f>
        <v>36100</v>
      </c>
      <c r="T40" s="102">
        <f>SUM(H40:Q40)</f>
        <v>36100</v>
      </c>
    </row>
    <row r="41" spans="1:20" s="91" customFormat="1" x14ac:dyDescent="0.25">
      <c r="A41" s="204" t="s">
        <v>366</v>
      </c>
      <c r="B41" s="205"/>
      <c r="C41" s="205"/>
      <c r="D41" s="205"/>
      <c r="E41" s="205"/>
      <c r="F41" s="205"/>
      <c r="G41" s="205"/>
      <c r="H41" s="90">
        <v>25800</v>
      </c>
      <c r="I41" s="90">
        <v>109120</v>
      </c>
      <c r="J41" s="90">
        <v>0</v>
      </c>
      <c r="K41" s="90">
        <v>0</v>
      </c>
      <c r="L41" s="90">
        <v>37080</v>
      </c>
      <c r="M41" s="90">
        <v>0</v>
      </c>
      <c r="N41" s="90">
        <v>0</v>
      </c>
      <c r="O41" s="90">
        <v>0</v>
      </c>
      <c r="P41" s="90">
        <v>0</v>
      </c>
      <c r="Q41" s="90">
        <v>0</v>
      </c>
      <c r="R41" s="90">
        <v>172000</v>
      </c>
      <c r="T41" s="102">
        <f>SUM(H41:Q41)</f>
        <v>172000</v>
      </c>
    </row>
    <row r="42" spans="1:20" ht="11.25" customHeight="1" x14ac:dyDescent="0.25">
      <c r="A42" s="208" t="s">
        <v>164</v>
      </c>
      <c r="B42" s="211" t="s">
        <v>395</v>
      </c>
      <c r="C42" s="80" t="s">
        <v>181</v>
      </c>
      <c r="D42" s="88" t="s">
        <v>396</v>
      </c>
      <c r="E42" s="82" t="s">
        <v>397</v>
      </c>
      <c r="F42" s="206" t="s">
        <v>82</v>
      </c>
      <c r="G42" s="207"/>
      <c r="H42" s="77">
        <v>66914</v>
      </c>
      <c r="I42" s="77">
        <v>5000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71914</v>
      </c>
    </row>
    <row r="43" spans="1:20" ht="11.25" customHeight="1" x14ac:dyDescent="0.25">
      <c r="A43" s="209"/>
      <c r="B43" s="212"/>
      <c r="C43" s="80" t="s">
        <v>181</v>
      </c>
      <c r="D43" s="88" t="s">
        <v>398</v>
      </c>
      <c r="E43" s="82" t="s">
        <v>399</v>
      </c>
      <c r="F43" s="206" t="s">
        <v>82</v>
      </c>
      <c r="G43" s="207"/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</row>
    <row r="44" spans="1:20" ht="29.25" customHeight="1" x14ac:dyDescent="0.25">
      <c r="A44" s="209"/>
      <c r="B44" s="212"/>
      <c r="C44" s="80" t="s">
        <v>181</v>
      </c>
      <c r="D44" s="88" t="s">
        <v>400</v>
      </c>
      <c r="E44" s="82" t="s">
        <v>401</v>
      </c>
      <c r="F44" s="206" t="s">
        <v>82</v>
      </c>
      <c r="G44" s="207"/>
      <c r="H44" s="77">
        <v>9382</v>
      </c>
      <c r="I44" s="77">
        <v>34000</v>
      </c>
      <c r="J44" s="77">
        <v>0</v>
      </c>
      <c r="K44" s="77">
        <v>28600</v>
      </c>
      <c r="L44" s="77">
        <v>0</v>
      </c>
      <c r="M44" s="77">
        <v>0</v>
      </c>
      <c r="N44" s="77">
        <v>17070</v>
      </c>
      <c r="O44" s="77">
        <v>0</v>
      </c>
      <c r="P44" s="77">
        <v>99900</v>
      </c>
      <c r="Q44" s="77">
        <v>0</v>
      </c>
      <c r="R44" s="77">
        <v>188952</v>
      </c>
    </row>
    <row r="45" spans="1:20" ht="11.25" customHeight="1" x14ac:dyDescent="0.25">
      <c r="A45" s="209"/>
      <c r="B45" s="212"/>
      <c r="C45" s="80" t="s">
        <v>181</v>
      </c>
      <c r="D45" s="88" t="s">
        <v>402</v>
      </c>
      <c r="E45" s="82" t="s">
        <v>403</v>
      </c>
      <c r="F45" s="206" t="s">
        <v>82</v>
      </c>
      <c r="G45" s="207"/>
      <c r="H45" s="77">
        <v>12900</v>
      </c>
      <c r="I45" s="77">
        <v>3440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16340</v>
      </c>
    </row>
    <row r="46" spans="1:20" s="91" customFormat="1" x14ac:dyDescent="0.25">
      <c r="A46" s="210"/>
      <c r="B46" s="213"/>
      <c r="C46" s="214" t="s">
        <v>365</v>
      </c>
      <c r="D46" s="205"/>
      <c r="E46" s="205"/>
      <c r="F46" s="205"/>
      <c r="G46" s="205"/>
      <c r="H46" s="90">
        <f>SUM(H42:H45)</f>
        <v>89196</v>
      </c>
      <c r="I46" s="90">
        <f t="shared" ref="I46:Q46" si="4">SUM(I42:I45)</f>
        <v>42440</v>
      </c>
      <c r="J46" s="90">
        <f t="shared" si="4"/>
        <v>0</v>
      </c>
      <c r="K46" s="90">
        <f t="shared" si="4"/>
        <v>28600</v>
      </c>
      <c r="L46" s="90">
        <f t="shared" si="4"/>
        <v>0</v>
      </c>
      <c r="M46" s="90">
        <f t="shared" si="4"/>
        <v>0</v>
      </c>
      <c r="N46" s="90">
        <f t="shared" si="4"/>
        <v>17070</v>
      </c>
      <c r="O46" s="90">
        <f t="shared" si="4"/>
        <v>0</v>
      </c>
      <c r="P46" s="90">
        <f t="shared" si="4"/>
        <v>99900</v>
      </c>
      <c r="Q46" s="90">
        <f t="shared" si="4"/>
        <v>0</v>
      </c>
      <c r="R46" s="90">
        <f>SUM(R42:R45)</f>
        <v>277206</v>
      </c>
      <c r="T46" s="102">
        <f>SUM(H46:Q46)</f>
        <v>277206</v>
      </c>
    </row>
    <row r="47" spans="1:20" s="91" customFormat="1" x14ac:dyDescent="0.25">
      <c r="A47" s="204" t="s">
        <v>366</v>
      </c>
      <c r="B47" s="205"/>
      <c r="C47" s="205"/>
      <c r="D47" s="205"/>
      <c r="E47" s="205"/>
      <c r="F47" s="205"/>
      <c r="G47" s="205"/>
      <c r="H47" s="90">
        <v>248972.64</v>
      </c>
      <c r="I47" s="90">
        <v>58748</v>
      </c>
      <c r="J47" s="90">
        <v>0</v>
      </c>
      <c r="K47" s="90">
        <v>94600</v>
      </c>
      <c r="L47" s="90">
        <v>83035</v>
      </c>
      <c r="M47" s="90">
        <v>0</v>
      </c>
      <c r="N47" s="90">
        <v>17070</v>
      </c>
      <c r="O47" s="90">
        <v>0</v>
      </c>
      <c r="P47" s="90">
        <v>199900</v>
      </c>
      <c r="Q47" s="90">
        <v>0</v>
      </c>
      <c r="R47" s="90">
        <v>702325.64</v>
      </c>
      <c r="T47" s="102">
        <f>SUM(H47:Q47)</f>
        <v>702325.64</v>
      </c>
    </row>
    <row r="48" spans="1:20" ht="11.25" customHeight="1" x14ac:dyDescent="0.25">
      <c r="A48" s="208" t="s">
        <v>166</v>
      </c>
      <c r="B48" s="211" t="s">
        <v>404</v>
      </c>
      <c r="C48" s="80" t="s">
        <v>181</v>
      </c>
      <c r="D48" s="87" t="s">
        <v>405</v>
      </c>
      <c r="E48" s="82" t="s">
        <v>406</v>
      </c>
      <c r="F48" s="206" t="s">
        <v>82</v>
      </c>
      <c r="G48" s="207"/>
      <c r="H48" s="77">
        <v>28200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28200</v>
      </c>
    </row>
    <row r="49" spans="1:20" ht="11.25" customHeight="1" x14ac:dyDescent="0.25">
      <c r="A49" s="209"/>
      <c r="B49" s="212"/>
      <c r="C49" s="80" t="s">
        <v>181</v>
      </c>
      <c r="D49" s="87" t="s">
        <v>407</v>
      </c>
      <c r="E49" s="82" t="s">
        <v>408</v>
      </c>
      <c r="F49" s="206" t="s">
        <v>82</v>
      </c>
      <c r="G49" s="207"/>
      <c r="H49" s="77">
        <v>0</v>
      </c>
      <c r="I49" s="77">
        <v>0</v>
      </c>
      <c r="J49" s="77">
        <v>0</v>
      </c>
      <c r="K49" s="77">
        <v>0</v>
      </c>
      <c r="L49" s="77">
        <v>2750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2750</v>
      </c>
    </row>
    <row r="50" spans="1:20" ht="11.25" customHeight="1" x14ac:dyDescent="0.25">
      <c r="A50" s="209"/>
      <c r="B50" s="212"/>
      <c r="C50" s="80" t="s">
        <v>181</v>
      </c>
      <c r="D50" s="87" t="s">
        <v>409</v>
      </c>
      <c r="E50" s="82" t="s">
        <v>410</v>
      </c>
      <c r="F50" s="206" t="s">
        <v>82</v>
      </c>
      <c r="G50" s="207"/>
      <c r="H50" s="77">
        <v>1410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1410</v>
      </c>
    </row>
    <row r="51" spans="1:20" ht="11.25" customHeight="1" x14ac:dyDescent="0.25">
      <c r="A51" s="209"/>
      <c r="B51" s="212"/>
      <c r="C51" s="80" t="s">
        <v>181</v>
      </c>
      <c r="D51" s="87" t="s">
        <v>411</v>
      </c>
      <c r="E51" s="82" t="s">
        <v>412</v>
      </c>
      <c r="F51" s="206" t="s">
        <v>82</v>
      </c>
      <c r="G51" s="207"/>
      <c r="H51" s="77">
        <v>0</v>
      </c>
      <c r="I51" s="77">
        <v>0</v>
      </c>
      <c r="J51" s="77">
        <v>0</v>
      </c>
      <c r="K51" s="77">
        <v>0</v>
      </c>
      <c r="L51" s="77">
        <v>65960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65960</v>
      </c>
    </row>
    <row r="52" spans="1:20" ht="11.25" customHeight="1" x14ac:dyDescent="0.25">
      <c r="A52" s="209"/>
      <c r="B52" s="212"/>
      <c r="C52" s="80" t="s">
        <v>181</v>
      </c>
      <c r="D52" s="87" t="s">
        <v>413</v>
      </c>
      <c r="E52" s="82" t="s">
        <v>414</v>
      </c>
      <c r="F52" s="206" t="s">
        <v>82</v>
      </c>
      <c r="G52" s="207"/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</row>
    <row r="53" spans="1:20" ht="11.25" customHeight="1" x14ac:dyDescent="0.25">
      <c r="A53" s="209"/>
      <c r="B53" s="212"/>
      <c r="C53" s="80" t="s">
        <v>181</v>
      </c>
      <c r="D53" s="87" t="s">
        <v>415</v>
      </c>
      <c r="E53" s="82" t="s">
        <v>416</v>
      </c>
      <c r="F53" s="206" t="s">
        <v>82</v>
      </c>
      <c r="G53" s="207"/>
      <c r="H53" s="77">
        <v>10700</v>
      </c>
      <c r="I53" s="77">
        <v>0</v>
      </c>
      <c r="J53" s="77">
        <v>0</v>
      </c>
      <c r="K53" s="77">
        <v>0</v>
      </c>
      <c r="L53" s="77">
        <v>22500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33200</v>
      </c>
    </row>
    <row r="54" spans="1:20" ht="11.25" customHeight="1" x14ac:dyDescent="0.25">
      <c r="A54" s="209"/>
      <c r="B54" s="212"/>
      <c r="C54" s="80" t="s">
        <v>181</v>
      </c>
      <c r="D54" s="87" t="s">
        <v>417</v>
      </c>
      <c r="E54" s="82" t="s">
        <v>418</v>
      </c>
      <c r="F54" s="206" t="s">
        <v>82</v>
      </c>
      <c r="G54" s="207"/>
      <c r="H54" s="77">
        <v>0</v>
      </c>
      <c r="I54" s="77">
        <v>9154</v>
      </c>
      <c r="J54" s="77">
        <v>0</v>
      </c>
      <c r="K54" s="77">
        <v>0</v>
      </c>
      <c r="L54" s="77">
        <v>289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9443</v>
      </c>
    </row>
    <row r="55" spans="1:20" s="91" customFormat="1" x14ac:dyDescent="0.25">
      <c r="A55" s="210"/>
      <c r="B55" s="213"/>
      <c r="C55" s="214" t="s">
        <v>365</v>
      </c>
      <c r="D55" s="205"/>
      <c r="E55" s="205"/>
      <c r="F55" s="205"/>
      <c r="G55" s="205"/>
      <c r="H55" s="90">
        <f>SUM(H48:H54)</f>
        <v>40310</v>
      </c>
      <c r="I55" s="90">
        <f t="shared" ref="I55:Q55" si="5">SUM(I48:I54)</f>
        <v>9154</v>
      </c>
      <c r="J55" s="90">
        <f t="shared" si="5"/>
        <v>0</v>
      </c>
      <c r="K55" s="90">
        <f t="shared" si="5"/>
        <v>0</v>
      </c>
      <c r="L55" s="90">
        <f t="shared" si="5"/>
        <v>91499</v>
      </c>
      <c r="M55" s="90">
        <f t="shared" si="5"/>
        <v>0</v>
      </c>
      <c r="N55" s="90">
        <f t="shared" si="5"/>
        <v>0</v>
      </c>
      <c r="O55" s="90">
        <f t="shared" si="5"/>
        <v>0</v>
      </c>
      <c r="P55" s="90">
        <f t="shared" si="5"/>
        <v>0</v>
      </c>
      <c r="Q55" s="90">
        <f t="shared" si="5"/>
        <v>0</v>
      </c>
      <c r="R55" s="90">
        <f>SUM(R48:R54)</f>
        <v>140963</v>
      </c>
      <c r="T55" s="102">
        <f>SUM(H55:Q55)</f>
        <v>140963</v>
      </c>
    </row>
    <row r="56" spans="1:20" s="91" customFormat="1" x14ac:dyDescent="0.25">
      <c r="A56" s="204" t="s">
        <v>366</v>
      </c>
      <c r="B56" s="205"/>
      <c r="C56" s="205"/>
      <c r="D56" s="205"/>
      <c r="E56" s="205"/>
      <c r="F56" s="205"/>
      <c r="G56" s="205"/>
      <c r="H56" s="90">
        <v>69409.63</v>
      </c>
      <c r="I56" s="90">
        <v>27322</v>
      </c>
      <c r="J56" s="90">
        <v>0</v>
      </c>
      <c r="K56" s="90">
        <v>0</v>
      </c>
      <c r="L56" s="90">
        <v>244007</v>
      </c>
      <c r="M56" s="90">
        <v>0</v>
      </c>
      <c r="N56" s="90">
        <v>0</v>
      </c>
      <c r="O56" s="90">
        <v>0</v>
      </c>
      <c r="P56" s="90">
        <v>0</v>
      </c>
      <c r="Q56" s="90">
        <v>0</v>
      </c>
      <c r="R56" s="90">
        <v>340738.63</v>
      </c>
      <c r="T56" s="102">
        <f>SUM(H56:Q56)</f>
        <v>340738.63</v>
      </c>
    </row>
    <row r="57" spans="1:20" ht="11.25" customHeight="1" x14ac:dyDescent="0.25">
      <c r="A57" s="208" t="s">
        <v>168</v>
      </c>
      <c r="B57" s="211" t="s">
        <v>419</v>
      </c>
      <c r="C57" s="80" t="s">
        <v>181</v>
      </c>
      <c r="D57" s="81" t="s">
        <v>420</v>
      </c>
      <c r="E57" s="82" t="s">
        <v>421</v>
      </c>
      <c r="F57" s="206" t="s">
        <v>82</v>
      </c>
      <c r="G57" s="207"/>
      <c r="H57" s="77">
        <v>18177.87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18177.87</v>
      </c>
    </row>
    <row r="58" spans="1:20" ht="11.25" customHeight="1" x14ac:dyDescent="0.25">
      <c r="A58" s="209"/>
      <c r="B58" s="212"/>
      <c r="C58" s="80" t="s">
        <v>181</v>
      </c>
      <c r="D58" s="81" t="s">
        <v>422</v>
      </c>
      <c r="E58" s="82" t="s">
        <v>423</v>
      </c>
      <c r="F58" s="206" t="s">
        <v>82</v>
      </c>
      <c r="G58" s="207"/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</row>
    <row r="59" spans="1:20" ht="11.25" customHeight="1" x14ac:dyDescent="0.25">
      <c r="A59" s="209"/>
      <c r="B59" s="212"/>
      <c r="C59" s="80" t="s">
        <v>181</v>
      </c>
      <c r="D59" s="81" t="s">
        <v>424</v>
      </c>
      <c r="E59" s="82" t="s">
        <v>425</v>
      </c>
      <c r="F59" s="206" t="s">
        <v>82</v>
      </c>
      <c r="G59" s="207"/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</row>
    <row r="60" spans="1:20" ht="11.25" customHeight="1" x14ac:dyDescent="0.25">
      <c r="A60" s="209"/>
      <c r="B60" s="212"/>
      <c r="C60" s="80" t="s">
        <v>181</v>
      </c>
      <c r="D60" s="81" t="s">
        <v>426</v>
      </c>
      <c r="E60" s="82" t="s">
        <v>427</v>
      </c>
      <c r="F60" s="206" t="s">
        <v>82</v>
      </c>
      <c r="G60" s="207"/>
      <c r="H60" s="77">
        <v>5210.8999999999996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5210.8999999999996</v>
      </c>
    </row>
    <row r="61" spans="1:20" s="91" customFormat="1" x14ac:dyDescent="0.25">
      <c r="A61" s="210"/>
      <c r="B61" s="213"/>
      <c r="C61" s="214" t="s">
        <v>365</v>
      </c>
      <c r="D61" s="205"/>
      <c r="E61" s="205"/>
      <c r="F61" s="205"/>
      <c r="G61" s="205"/>
      <c r="H61" s="90">
        <f>SUM(H57:H60)</f>
        <v>23388.769999999997</v>
      </c>
      <c r="I61" s="90">
        <f t="shared" ref="I61:Q61" si="6">SUM(I57:I60)</f>
        <v>0</v>
      </c>
      <c r="J61" s="90">
        <f t="shared" si="6"/>
        <v>0</v>
      </c>
      <c r="K61" s="90">
        <f t="shared" si="6"/>
        <v>0</v>
      </c>
      <c r="L61" s="90">
        <f t="shared" si="6"/>
        <v>0</v>
      </c>
      <c r="M61" s="90">
        <f t="shared" si="6"/>
        <v>0</v>
      </c>
      <c r="N61" s="90">
        <f t="shared" si="6"/>
        <v>0</v>
      </c>
      <c r="O61" s="90">
        <f t="shared" si="6"/>
        <v>0</v>
      </c>
      <c r="P61" s="90">
        <f t="shared" si="6"/>
        <v>0</v>
      </c>
      <c r="Q61" s="90">
        <f t="shared" si="6"/>
        <v>0</v>
      </c>
      <c r="R61" s="90">
        <f>SUM(R57:R60)</f>
        <v>23388.769999999997</v>
      </c>
      <c r="T61" s="102">
        <f>SUM(H61:Q61)</f>
        <v>23388.769999999997</v>
      </c>
    </row>
    <row r="62" spans="1:20" s="91" customFormat="1" x14ac:dyDescent="0.25">
      <c r="A62" s="204" t="s">
        <v>366</v>
      </c>
      <c r="B62" s="205"/>
      <c r="C62" s="205"/>
      <c r="D62" s="205"/>
      <c r="E62" s="205"/>
      <c r="F62" s="205"/>
      <c r="G62" s="205"/>
      <c r="H62" s="90">
        <v>115245.62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0">
        <v>0</v>
      </c>
      <c r="R62" s="90">
        <v>115245.62</v>
      </c>
      <c r="T62" s="102">
        <f>SUM(H62:Q62)</f>
        <v>115245.62</v>
      </c>
    </row>
    <row r="63" spans="1:20" ht="11.25" customHeight="1" x14ac:dyDescent="0.25">
      <c r="A63" s="208" t="s">
        <v>170</v>
      </c>
      <c r="B63" s="211" t="s">
        <v>428</v>
      </c>
      <c r="C63" s="80" t="s">
        <v>181</v>
      </c>
      <c r="D63" s="81" t="s">
        <v>429</v>
      </c>
      <c r="E63" s="82" t="s">
        <v>430</v>
      </c>
      <c r="F63" s="206" t="s">
        <v>82</v>
      </c>
      <c r="G63" s="207"/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</row>
    <row r="64" spans="1:20" ht="11.25" customHeight="1" x14ac:dyDescent="0.25">
      <c r="A64" s="209"/>
      <c r="B64" s="212"/>
      <c r="C64" s="80" t="s">
        <v>181</v>
      </c>
      <c r="D64" s="81" t="s">
        <v>431</v>
      </c>
      <c r="E64" s="82" t="s">
        <v>432</v>
      </c>
      <c r="F64" s="206" t="s">
        <v>82</v>
      </c>
      <c r="G64" s="207"/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</row>
    <row r="65" spans="1:20" s="91" customFormat="1" x14ac:dyDescent="0.25">
      <c r="A65" s="210"/>
      <c r="B65" s="213"/>
      <c r="C65" s="214" t="s">
        <v>365</v>
      </c>
      <c r="D65" s="205"/>
      <c r="E65" s="205"/>
      <c r="F65" s="205"/>
      <c r="G65" s="205"/>
      <c r="H65" s="90">
        <f>SUM(H63:H64)</f>
        <v>0</v>
      </c>
      <c r="I65" s="90">
        <f t="shared" ref="I65:Q65" si="7">SUM(I63:I64)</f>
        <v>0</v>
      </c>
      <c r="J65" s="90">
        <f t="shared" si="7"/>
        <v>0</v>
      </c>
      <c r="K65" s="90">
        <f t="shared" si="7"/>
        <v>0</v>
      </c>
      <c r="L65" s="90">
        <f t="shared" si="7"/>
        <v>0</v>
      </c>
      <c r="M65" s="90">
        <f t="shared" si="7"/>
        <v>0</v>
      </c>
      <c r="N65" s="90">
        <f t="shared" si="7"/>
        <v>0</v>
      </c>
      <c r="O65" s="90">
        <f t="shared" si="7"/>
        <v>0</v>
      </c>
      <c r="P65" s="90">
        <f t="shared" si="7"/>
        <v>0</v>
      </c>
      <c r="Q65" s="90">
        <f t="shared" si="7"/>
        <v>0</v>
      </c>
      <c r="R65" s="90">
        <f>SUM(R63:R64)</f>
        <v>0</v>
      </c>
      <c r="T65" s="102">
        <f>SUM(H65:Q65)</f>
        <v>0</v>
      </c>
    </row>
    <row r="66" spans="1:20" s="91" customFormat="1" x14ac:dyDescent="0.25">
      <c r="A66" s="204" t="s">
        <v>366</v>
      </c>
      <c r="B66" s="205"/>
      <c r="C66" s="205"/>
      <c r="D66" s="205"/>
      <c r="E66" s="205"/>
      <c r="F66" s="205"/>
      <c r="G66" s="205"/>
      <c r="H66" s="90">
        <v>0</v>
      </c>
      <c r="I66" s="90">
        <v>0</v>
      </c>
      <c r="J66" s="90">
        <v>0</v>
      </c>
      <c r="K66" s="90">
        <v>0</v>
      </c>
      <c r="L66" s="90">
        <v>45750</v>
      </c>
      <c r="M66" s="90">
        <v>0</v>
      </c>
      <c r="N66" s="90">
        <v>0</v>
      </c>
      <c r="O66" s="90">
        <v>0</v>
      </c>
      <c r="P66" s="90">
        <v>0</v>
      </c>
      <c r="Q66" s="90">
        <v>0</v>
      </c>
      <c r="R66" s="90">
        <v>45750</v>
      </c>
      <c r="T66" s="102">
        <f>SUM(H66:Q66)</f>
        <v>45750</v>
      </c>
    </row>
    <row r="67" spans="1:20" ht="11.25" customHeight="1" x14ac:dyDescent="0.25">
      <c r="A67" s="208" t="s">
        <v>16</v>
      </c>
      <c r="B67" s="211" t="s">
        <v>433</v>
      </c>
      <c r="C67" s="80" t="s">
        <v>181</v>
      </c>
      <c r="D67" s="76" t="s">
        <v>434</v>
      </c>
      <c r="E67" s="89" t="s">
        <v>435</v>
      </c>
      <c r="F67" s="206" t="s">
        <v>82</v>
      </c>
      <c r="G67" s="207"/>
      <c r="H67" s="86">
        <v>0</v>
      </c>
      <c r="I67" s="77">
        <v>0</v>
      </c>
      <c r="J67" s="77">
        <v>0</v>
      </c>
      <c r="K67" s="77">
        <v>0</v>
      </c>
      <c r="L67" s="77">
        <v>0</v>
      </c>
      <c r="M67" s="77">
        <v>6270</v>
      </c>
      <c r="N67" s="77">
        <v>0</v>
      </c>
      <c r="O67" s="77">
        <v>0</v>
      </c>
      <c r="P67" s="77">
        <v>0</v>
      </c>
      <c r="Q67" s="77">
        <v>0</v>
      </c>
      <c r="R67" s="77">
        <v>6270</v>
      </c>
    </row>
    <row r="68" spans="1:20" s="91" customFormat="1" x14ac:dyDescent="0.25">
      <c r="A68" s="210"/>
      <c r="B68" s="213"/>
      <c r="C68" s="214" t="s">
        <v>365</v>
      </c>
      <c r="D68" s="205"/>
      <c r="E68" s="205"/>
      <c r="F68" s="205"/>
      <c r="G68" s="226"/>
      <c r="H68" s="92">
        <f>SUM(H67)</f>
        <v>0</v>
      </c>
      <c r="I68" s="92">
        <f t="shared" ref="I68:Q68" si="8">SUM(I67)</f>
        <v>0</v>
      </c>
      <c r="J68" s="92">
        <f t="shared" si="8"/>
        <v>0</v>
      </c>
      <c r="K68" s="92">
        <f t="shared" si="8"/>
        <v>0</v>
      </c>
      <c r="L68" s="92">
        <f t="shared" si="8"/>
        <v>0</v>
      </c>
      <c r="M68" s="92">
        <f t="shared" si="8"/>
        <v>6270</v>
      </c>
      <c r="N68" s="92">
        <f t="shared" si="8"/>
        <v>0</v>
      </c>
      <c r="O68" s="92">
        <f t="shared" si="8"/>
        <v>0</v>
      </c>
      <c r="P68" s="92">
        <f t="shared" si="8"/>
        <v>0</v>
      </c>
      <c r="Q68" s="92">
        <f t="shared" si="8"/>
        <v>0</v>
      </c>
      <c r="R68" s="90">
        <f>SUM(R67)</f>
        <v>6270</v>
      </c>
      <c r="T68" s="102">
        <f>SUM(H68:Q68)</f>
        <v>6270</v>
      </c>
    </row>
    <row r="69" spans="1:20" s="91" customFormat="1" x14ac:dyDescent="0.25">
      <c r="A69" s="204" t="s">
        <v>366</v>
      </c>
      <c r="B69" s="205"/>
      <c r="C69" s="205"/>
      <c r="D69" s="205"/>
      <c r="E69" s="205"/>
      <c r="F69" s="205"/>
      <c r="G69" s="205"/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153137.25</v>
      </c>
      <c r="N69" s="90">
        <v>0</v>
      </c>
      <c r="O69" s="90">
        <v>0</v>
      </c>
      <c r="P69" s="90">
        <v>0</v>
      </c>
      <c r="Q69" s="90">
        <v>0</v>
      </c>
      <c r="R69" s="90">
        <v>153137.25</v>
      </c>
      <c r="T69" s="102">
        <f>SUM(H69:Q69)</f>
        <v>153137.25</v>
      </c>
    </row>
    <row r="70" spans="1:20" ht="11.25" customHeight="1" x14ac:dyDescent="0.25">
      <c r="A70" s="208" t="s">
        <v>173</v>
      </c>
      <c r="B70" s="211" t="s">
        <v>436</v>
      </c>
      <c r="C70" s="80" t="s">
        <v>181</v>
      </c>
      <c r="D70" s="81" t="s">
        <v>437</v>
      </c>
      <c r="E70" s="82" t="s">
        <v>438</v>
      </c>
      <c r="F70" s="206" t="s">
        <v>82</v>
      </c>
      <c r="G70" s="207"/>
      <c r="H70" s="77">
        <v>0</v>
      </c>
      <c r="I70" s="77">
        <v>0</v>
      </c>
      <c r="J70" s="77">
        <v>0</v>
      </c>
      <c r="K70" s="77">
        <v>369000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369000</v>
      </c>
    </row>
    <row r="71" spans="1:20" s="91" customFormat="1" x14ac:dyDescent="0.25">
      <c r="A71" s="210"/>
      <c r="B71" s="213"/>
      <c r="C71" s="214" t="s">
        <v>365</v>
      </c>
      <c r="D71" s="205"/>
      <c r="E71" s="205"/>
      <c r="F71" s="205"/>
      <c r="G71" s="205"/>
      <c r="H71" s="90">
        <f>SUM(H70)</f>
        <v>0</v>
      </c>
      <c r="I71" s="90">
        <f t="shared" ref="I71:Q71" si="9">SUM(I70)</f>
        <v>0</v>
      </c>
      <c r="J71" s="90">
        <f t="shared" si="9"/>
        <v>0</v>
      </c>
      <c r="K71" s="90">
        <f t="shared" si="9"/>
        <v>369000</v>
      </c>
      <c r="L71" s="90">
        <f t="shared" si="9"/>
        <v>0</v>
      </c>
      <c r="M71" s="90">
        <f t="shared" si="9"/>
        <v>0</v>
      </c>
      <c r="N71" s="90">
        <f t="shared" si="9"/>
        <v>0</v>
      </c>
      <c r="O71" s="90">
        <f t="shared" si="9"/>
        <v>0</v>
      </c>
      <c r="P71" s="90">
        <f t="shared" si="9"/>
        <v>0</v>
      </c>
      <c r="Q71" s="90">
        <f t="shared" si="9"/>
        <v>0</v>
      </c>
      <c r="R71" s="90">
        <f>SUM(R70)</f>
        <v>369000</v>
      </c>
      <c r="T71" s="102">
        <f>SUM(H71:Q71)</f>
        <v>369000</v>
      </c>
    </row>
    <row r="72" spans="1:20" s="91" customFormat="1" x14ac:dyDescent="0.25">
      <c r="A72" s="204" t="s">
        <v>366</v>
      </c>
      <c r="B72" s="205"/>
      <c r="C72" s="205"/>
      <c r="D72" s="205"/>
      <c r="E72" s="205"/>
      <c r="F72" s="205"/>
      <c r="G72" s="205"/>
      <c r="H72" s="90">
        <v>0</v>
      </c>
      <c r="I72" s="90">
        <v>0</v>
      </c>
      <c r="J72" s="90">
        <v>0</v>
      </c>
      <c r="K72" s="90">
        <v>734000</v>
      </c>
      <c r="L72" s="90">
        <v>0</v>
      </c>
      <c r="M72" s="90">
        <v>0</v>
      </c>
      <c r="N72" s="90">
        <v>0</v>
      </c>
      <c r="O72" s="90">
        <v>1000</v>
      </c>
      <c r="P72" s="90">
        <v>3000</v>
      </c>
      <c r="Q72" s="90">
        <v>0</v>
      </c>
      <c r="R72" s="90">
        <v>738000</v>
      </c>
      <c r="T72" s="102">
        <f>SUM(H72:Q72)</f>
        <v>738000</v>
      </c>
    </row>
    <row r="73" spans="1:20" s="94" customFormat="1" ht="16.5" customHeight="1" x14ac:dyDescent="0.25">
      <c r="A73" s="224" t="s">
        <v>439</v>
      </c>
      <c r="B73" s="225"/>
      <c r="C73" s="225"/>
      <c r="D73" s="225"/>
      <c r="E73" s="225"/>
      <c r="F73" s="225"/>
      <c r="G73" s="225"/>
      <c r="H73" s="93">
        <f>SUM(H21,H28,H34,H40,H46,H55,H61,H65,H68,H71)</f>
        <v>642189.77</v>
      </c>
      <c r="I73" s="93">
        <f t="shared" ref="I73:Q73" si="10">SUM(I21,I28,I34,I40,I46,I55,I61,I65,I68,I71)</f>
        <v>217349</v>
      </c>
      <c r="J73" s="93">
        <f t="shared" si="10"/>
        <v>31555</v>
      </c>
      <c r="K73" s="93">
        <f t="shared" si="10"/>
        <v>397600</v>
      </c>
      <c r="L73" s="93">
        <f t="shared" si="10"/>
        <v>179754</v>
      </c>
      <c r="M73" s="93">
        <f t="shared" si="10"/>
        <v>6270</v>
      </c>
      <c r="N73" s="93">
        <f t="shared" si="10"/>
        <v>17070</v>
      </c>
      <c r="O73" s="93">
        <f t="shared" si="10"/>
        <v>0</v>
      </c>
      <c r="P73" s="93">
        <f t="shared" si="10"/>
        <v>99900</v>
      </c>
      <c r="Q73" s="93">
        <f t="shared" si="10"/>
        <v>1424511</v>
      </c>
      <c r="R73" s="93">
        <f>SUM(R21,R28,R34,R40,R46,R55,R61,R65,R68,R71)</f>
        <v>3016198.77</v>
      </c>
      <c r="T73" s="103">
        <f>SUM(H73:Q73)</f>
        <v>3016198.77</v>
      </c>
    </row>
    <row r="74" spans="1:20" s="94" customFormat="1" ht="16.5" customHeight="1" x14ac:dyDescent="0.25">
      <c r="A74" s="224" t="s">
        <v>440</v>
      </c>
      <c r="B74" s="225"/>
      <c r="C74" s="225"/>
      <c r="D74" s="225"/>
      <c r="E74" s="225"/>
      <c r="F74" s="225"/>
      <c r="G74" s="225"/>
      <c r="H74" s="93">
        <f>SUM(H22,H29,H35,H41,H47,H56,H62,H66,H69,H72)</f>
        <v>2828902.89</v>
      </c>
      <c r="I74" s="93">
        <f t="shared" ref="I74:Q74" si="11">SUM(I22,I29,I35,I41,I47,I56,I62,I66,I69,I72)</f>
        <v>973365</v>
      </c>
      <c r="J74" s="93">
        <f t="shared" si="11"/>
        <v>157775</v>
      </c>
      <c r="K74" s="93">
        <f t="shared" si="11"/>
        <v>828600</v>
      </c>
      <c r="L74" s="93">
        <f t="shared" si="11"/>
        <v>798247</v>
      </c>
      <c r="M74" s="93">
        <f t="shared" si="11"/>
        <v>153137.25</v>
      </c>
      <c r="N74" s="93">
        <f t="shared" si="11"/>
        <v>17070</v>
      </c>
      <c r="O74" s="93">
        <f t="shared" si="11"/>
        <v>1000</v>
      </c>
      <c r="P74" s="93">
        <f t="shared" si="11"/>
        <v>202900</v>
      </c>
      <c r="Q74" s="93">
        <f t="shared" si="11"/>
        <v>6364104.46</v>
      </c>
      <c r="R74" s="93">
        <f>SUM(R22,R29,R35,R41,R47,R56,R62,R66,R69,R72)</f>
        <v>12325101.600000001</v>
      </c>
      <c r="T74" s="103">
        <f>SUM(H74:Q74)</f>
        <v>12325101.600000001</v>
      </c>
    </row>
    <row r="75" spans="1:20" ht="0" hidden="1" customHeight="1" x14ac:dyDescent="0.25"/>
  </sheetData>
  <mergeCells count="109">
    <mergeCell ref="L8:M8"/>
    <mergeCell ref="O8:P8"/>
    <mergeCell ref="A1:E1"/>
    <mergeCell ref="H6:I7"/>
    <mergeCell ref="J6:K7"/>
    <mergeCell ref="J9:J12"/>
    <mergeCell ref="K9:K12"/>
    <mergeCell ref="L9:L12"/>
    <mergeCell ref="M9:M12"/>
    <mergeCell ref="L6:M7"/>
    <mergeCell ref="N6:N7"/>
    <mergeCell ref="O6:P7"/>
    <mergeCell ref="Q6:Q7"/>
    <mergeCell ref="R6:R13"/>
    <mergeCell ref="F31:G31"/>
    <mergeCell ref="A29:G29"/>
    <mergeCell ref="A30:A34"/>
    <mergeCell ref="B30:B34"/>
    <mergeCell ref="F30:G30"/>
    <mergeCell ref="F27:G27"/>
    <mergeCell ref="C28:G28"/>
    <mergeCell ref="F24:G24"/>
    <mergeCell ref="A22:G22"/>
    <mergeCell ref="A23:A28"/>
    <mergeCell ref="B23:B28"/>
    <mergeCell ref="F23:G23"/>
    <mergeCell ref="F33:G33"/>
    <mergeCell ref="F32:G32"/>
    <mergeCell ref="O9:O12"/>
    <mergeCell ref="P9:P12"/>
    <mergeCell ref="Q9:Q12"/>
    <mergeCell ref="A11:B11"/>
    <mergeCell ref="H9:H12"/>
    <mergeCell ref="I9:I12"/>
    <mergeCell ref="H8:I8"/>
    <mergeCell ref="J8:K8"/>
    <mergeCell ref="A41:G41"/>
    <mergeCell ref="F39:G39"/>
    <mergeCell ref="F37:G37"/>
    <mergeCell ref="A36:A40"/>
    <mergeCell ref="B36:B40"/>
    <mergeCell ref="F36:G36"/>
    <mergeCell ref="F38:G38"/>
    <mergeCell ref="C40:G40"/>
    <mergeCell ref="C34:G34"/>
    <mergeCell ref="A35:G35"/>
    <mergeCell ref="F52:G52"/>
    <mergeCell ref="F53:G53"/>
    <mergeCell ref="F51:G51"/>
    <mergeCell ref="F49:G49"/>
    <mergeCell ref="A48:A55"/>
    <mergeCell ref="B48:B55"/>
    <mergeCell ref="A47:G47"/>
    <mergeCell ref="F45:G45"/>
    <mergeCell ref="F43:G43"/>
    <mergeCell ref="A42:A46"/>
    <mergeCell ref="B42:B46"/>
    <mergeCell ref="F42:G42"/>
    <mergeCell ref="F44:G44"/>
    <mergeCell ref="C46:G46"/>
    <mergeCell ref="F50:G50"/>
    <mergeCell ref="F48:G48"/>
    <mergeCell ref="C61:G61"/>
    <mergeCell ref="A62:G62"/>
    <mergeCell ref="F58:G58"/>
    <mergeCell ref="A56:G56"/>
    <mergeCell ref="A57:A61"/>
    <mergeCell ref="B57:B61"/>
    <mergeCell ref="F57:G57"/>
    <mergeCell ref="F54:G54"/>
    <mergeCell ref="C55:G55"/>
    <mergeCell ref="F60:G60"/>
    <mergeCell ref="F59:G59"/>
    <mergeCell ref="A73:G73"/>
    <mergeCell ref="A74:G74"/>
    <mergeCell ref="C71:G71"/>
    <mergeCell ref="A72:G72"/>
    <mergeCell ref="A70:A71"/>
    <mergeCell ref="B70:B71"/>
    <mergeCell ref="F70:G70"/>
    <mergeCell ref="C68:G68"/>
    <mergeCell ref="A67:A68"/>
    <mergeCell ref="B67:B68"/>
    <mergeCell ref="F67:G67"/>
    <mergeCell ref="A69:G69"/>
    <mergeCell ref="A66:G66"/>
    <mergeCell ref="F64:G64"/>
    <mergeCell ref="A63:A65"/>
    <mergeCell ref="B63:B65"/>
    <mergeCell ref="F63:G63"/>
    <mergeCell ref="C65:G65"/>
    <mergeCell ref="A2:R2"/>
    <mergeCell ref="A3:R3"/>
    <mergeCell ref="A4:R4"/>
    <mergeCell ref="F6:G9"/>
    <mergeCell ref="A13:B13"/>
    <mergeCell ref="F26:G26"/>
    <mergeCell ref="F25:G25"/>
    <mergeCell ref="F16:G16"/>
    <mergeCell ref="F14:G14"/>
    <mergeCell ref="F20:G20"/>
    <mergeCell ref="C21:G21"/>
    <mergeCell ref="F18:G18"/>
    <mergeCell ref="F19:G19"/>
    <mergeCell ref="F17:G17"/>
    <mergeCell ref="F15:G15"/>
    <mergeCell ref="A14:A21"/>
    <mergeCell ref="B14:B21"/>
    <mergeCell ref="N9:N12"/>
  </mergeCells>
  <pageMargins left="0.15748031496062992" right="0.15748031496062992" top="0.23622047244094491" bottom="0.15748031496062992" header="0.23622047244094491" footer="0.23622047244094491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topLeftCell="A10" zoomScale="150" zoomScaleNormal="150" workbookViewId="0">
      <selection activeCell="I27" sqref="I27"/>
    </sheetView>
  </sheetViews>
  <sheetFormatPr defaultRowHeight="11.25" x14ac:dyDescent="0.2"/>
  <cols>
    <col min="1" max="1" width="7.75" style="144" customWidth="1"/>
    <col min="2" max="2" width="4.5" style="143" customWidth="1"/>
    <col min="3" max="3" width="1.125" style="144" customWidth="1"/>
    <col min="4" max="4" width="17.75" style="144" customWidth="1"/>
    <col min="5" max="5" width="6.375" style="143" customWidth="1"/>
    <col min="6" max="7" width="6.375" style="144" customWidth="1"/>
    <col min="8" max="8" width="5.875" style="144" customWidth="1"/>
    <col min="9" max="9" width="5.75" style="144" customWidth="1"/>
    <col min="10" max="11" width="6" style="144" customWidth="1"/>
    <col min="12" max="12" width="5.75" style="144" customWidth="1"/>
    <col min="13" max="14" width="6.375" style="144" customWidth="1"/>
    <col min="15" max="15" width="6" style="144" customWidth="1"/>
    <col min="16" max="16" width="6.125" style="144" customWidth="1"/>
    <col min="17" max="17" width="6" style="144" customWidth="1"/>
    <col min="18" max="18" width="6.125" style="144" customWidth="1"/>
    <col min="19" max="19" width="5.75" style="144" customWidth="1"/>
    <col min="20" max="20" width="6.5" style="144" customWidth="1"/>
    <col min="21" max="21" width="6.875" style="144" customWidth="1"/>
    <col min="22" max="16384" width="9" style="144"/>
  </cols>
  <sheetData>
    <row r="1" spans="1:21" ht="7.5" customHeight="1" x14ac:dyDescent="0.2">
      <c r="A1" s="261"/>
      <c r="B1" s="261"/>
      <c r="C1" s="261"/>
      <c r="D1" s="261"/>
    </row>
    <row r="2" spans="1:21" ht="12.75" customHeight="1" x14ac:dyDescent="0.2">
      <c r="A2" s="267" t="s">
        <v>18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</row>
    <row r="3" spans="1:21" ht="12.75" customHeight="1" x14ac:dyDescent="0.2">
      <c r="A3" s="267" t="s">
        <v>441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</row>
    <row r="4" spans="1:21" ht="12.75" customHeight="1" x14ac:dyDescent="0.2">
      <c r="A4" s="267" t="s">
        <v>525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</row>
    <row r="5" spans="1:21" ht="6" customHeight="1" x14ac:dyDescent="0.2"/>
    <row r="6" spans="1:21" ht="34.5" customHeight="1" x14ac:dyDescent="0.2">
      <c r="A6" s="145"/>
      <c r="B6" s="146"/>
      <c r="C6" s="161"/>
      <c r="D6" s="269" t="s">
        <v>492</v>
      </c>
      <c r="E6" s="270"/>
      <c r="F6" s="262" t="s">
        <v>76</v>
      </c>
      <c r="G6" s="263"/>
      <c r="H6" s="262" t="s">
        <v>442</v>
      </c>
      <c r="I6" s="262" t="s">
        <v>324</v>
      </c>
      <c r="J6" s="263"/>
      <c r="K6" s="262" t="s">
        <v>443</v>
      </c>
      <c r="L6" s="262" t="s">
        <v>444</v>
      </c>
      <c r="M6" s="262" t="s">
        <v>77</v>
      </c>
      <c r="N6" s="265"/>
      <c r="O6" s="262" t="s">
        <v>325</v>
      </c>
      <c r="P6" s="262" t="s">
        <v>326</v>
      </c>
      <c r="Q6" s="263"/>
      <c r="R6" s="265"/>
      <c r="S6" s="262" t="s">
        <v>445</v>
      </c>
      <c r="T6" s="262" t="s">
        <v>327</v>
      </c>
      <c r="U6" s="271" t="s">
        <v>17</v>
      </c>
    </row>
    <row r="7" spans="1:21" x14ac:dyDescent="0.2">
      <c r="A7" s="147"/>
      <c r="B7" s="148"/>
      <c r="C7" s="162"/>
      <c r="D7" s="162"/>
      <c r="E7" s="163"/>
      <c r="F7" s="260"/>
      <c r="G7" s="264"/>
      <c r="H7" s="257"/>
      <c r="I7" s="260"/>
      <c r="J7" s="264"/>
      <c r="K7" s="257"/>
      <c r="L7" s="257"/>
      <c r="M7" s="260"/>
      <c r="N7" s="266"/>
      <c r="O7" s="257"/>
      <c r="P7" s="260"/>
      <c r="Q7" s="264"/>
      <c r="R7" s="266"/>
      <c r="S7" s="257"/>
      <c r="T7" s="257"/>
      <c r="U7" s="272"/>
    </row>
    <row r="8" spans="1:21" x14ac:dyDescent="0.2">
      <c r="A8" s="147"/>
      <c r="B8" s="148"/>
      <c r="C8" s="162"/>
      <c r="D8" s="162"/>
      <c r="E8" s="163"/>
      <c r="F8" s="274" t="s">
        <v>329</v>
      </c>
      <c r="G8" s="275"/>
      <c r="H8" s="149" t="s">
        <v>446</v>
      </c>
      <c r="I8" s="274" t="s">
        <v>330</v>
      </c>
      <c r="J8" s="275"/>
      <c r="K8" s="149" t="s">
        <v>447</v>
      </c>
      <c r="L8" s="149" t="s">
        <v>448</v>
      </c>
      <c r="M8" s="274" t="s">
        <v>331</v>
      </c>
      <c r="N8" s="276"/>
      <c r="O8" s="149" t="s">
        <v>332</v>
      </c>
      <c r="P8" s="274" t="s">
        <v>333</v>
      </c>
      <c r="Q8" s="275"/>
      <c r="R8" s="276"/>
      <c r="S8" s="149" t="s">
        <v>449</v>
      </c>
      <c r="T8" s="149" t="s">
        <v>334</v>
      </c>
      <c r="U8" s="272"/>
    </row>
    <row r="9" spans="1:21" ht="48" customHeight="1" x14ac:dyDescent="0.2">
      <c r="A9" s="147"/>
      <c r="B9" s="148"/>
      <c r="C9" s="162"/>
      <c r="D9" s="162"/>
      <c r="E9" s="163"/>
      <c r="F9" s="256" t="s">
        <v>78</v>
      </c>
      <c r="G9" s="256" t="s">
        <v>79</v>
      </c>
      <c r="H9" s="256" t="s">
        <v>450</v>
      </c>
      <c r="I9" s="256" t="s">
        <v>335</v>
      </c>
      <c r="J9" s="256" t="s">
        <v>336</v>
      </c>
      <c r="K9" s="256" t="s">
        <v>451</v>
      </c>
      <c r="L9" s="256" t="s">
        <v>452</v>
      </c>
      <c r="M9" s="256" t="s">
        <v>80</v>
      </c>
      <c r="N9" s="256" t="s">
        <v>81</v>
      </c>
      <c r="O9" s="256" t="s">
        <v>337</v>
      </c>
      <c r="P9" s="256" t="s">
        <v>338</v>
      </c>
      <c r="Q9" s="256" t="s">
        <v>453</v>
      </c>
      <c r="R9" s="256" t="s">
        <v>339</v>
      </c>
      <c r="S9" s="256" t="s">
        <v>454</v>
      </c>
      <c r="T9" s="256" t="s">
        <v>157</v>
      </c>
      <c r="U9" s="272"/>
    </row>
    <row r="10" spans="1:21" x14ac:dyDescent="0.2">
      <c r="A10" s="258" t="s">
        <v>493</v>
      </c>
      <c r="B10" s="258"/>
      <c r="C10" s="162"/>
      <c r="D10" s="162"/>
      <c r="E10" s="163"/>
      <c r="F10" s="257"/>
      <c r="G10" s="260"/>
      <c r="H10" s="257"/>
      <c r="I10" s="260"/>
      <c r="J10" s="260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72"/>
    </row>
    <row r="11" spans="1:21" x14ac:dyDescent="0.2">
      <c r="A11" s="259"/>
      <c r="B11" s="259"/>
      <c r="C11" s="268"/>
      <c r="D11" s="268"/>
      <c r="E11" s="164"/>
      <c r="F11" s="150" t="s">
        <v>340</v>
      </c>
      <c r="G11" s="150" t="s">
        <v>341</v>
      </c>
      <c r="H11" s="150" t="s">
        <v>455</v>
      </c>
      <c r="I11" s="150" t="s">
        <v>342</v>
      </c>
      <c r="J11" s="150" t="s">
        <v>343</v>
      </c>
      <c r="K11" s="150" t="s">
        <v>456</v>
      </c>
      <c r="L11" s="150" t="s">
        <v>457</v>
      </c>
      <c r="M11" s="150" t="s">
        <v>344</v>
      </c>
      <c r="N11" s="150" t="s">
        <v>345</v>
      </c>
      <c r="O11" s="150" t="s">
        <v>346</v>
      </c>
      <c r="P11" s="150" t="s">
        <v>347</v>
      </c>
      <c r="Q11" s="150" t="s">
        <v>458</v>
      </c>
      <c r="R11" s="150" t="s">
        <v>348</v>
      </c>
      <c r="S11" s="150" t="s">
        <v>459</v>
      </c>
      <c r="T11" s="150" t="s">
        <v>349</v>
      </c>
      <c r="U11" s="273"/>
    </row>
    <row r="12" spans="1:21" ht="0" hidden="1" customHeight="1" x14ac:dyDescent="0.2"/>
    <row r="13" spans="1:21" ht="15" customHeight="1" x14ac:dyDescent="0.2">
      <c r="A13" s="247" t="s">
        <v>159</v>
      </c>
      <c r="B13" s="250" t="s">
        <v>367</v>
      </c>
      <c r="C13" s="151" t="s">
        <v>181</v>
      </c>
      <c r="D13" s="152" t="s">
        <v>368</v>
      </c>
      <c r="E13" s="153" t="s">
        <v>369</v>
      </c>
      <c r="F13" s="154">
        <v>299880</v>
      </c>
      <c r="G13" s="154">
        <v>0</v>
      </c>
      <c r="H13" s="154">
        <v>0</v>
      </c>
      <c r="I13" s="154">
        <v>0</v>
      </c>
      <c r="J13" s="154">
        <v>0</v>
      </c>
      <c r="K13" s="154">
        <v>0</v>
      </c>
      <c r="L13" s="154">
        <v>0</v>
      </c>
      <c r="M13" s="154">
        <v>0</v>
      </c>
      <c r="N13" s="154">
        <v>0</v>
      </c>
      <c r="O13" s="154">
        <v>0</v>
      </c>
      <c r="P13" s="154">
        <v>0</v>
      </c>
      <c r="Q13" s="154">
        <v>0</v>
      </c>
      <c r="R13" s="154">
        <v>0</v>
      </c>
      <c r="S13" s="154">
        <v>0</v>
      </c>
      <c r="T13" s="154">
        <v>0</v>
      </c>
      <c r="U13" s="154">
        <f>SUM(F13:T13)</f>
        <v>299880</v>
      </c>
    </row>
    <row r="14" spans="1:21" ht="15" customHeight="1" x14ac:dyDescent="0.2">
      <c r="A14" s="248"/>
      <c r="B14" s="251"/>
      <c r="C14" s="151" t="s">
        <v>181</v>
      </c>
      <c r="D14" s="152" t="s">
        <v>370</v>
      </c>
      <c r="E14" s="153" t="s">
        <v>371</v>
      </c>
      <c r="F14" s="154">
        <v>24570</v>
      </c>
      <c r="G14" s="154">
        <v>0</v>
      </c>
      <c r="H14" s="154">
        <v>0</v>
      </c>
      <c r="I14" s="154">
        <v>0</v>
      </c>
      <c r="J14" s="154">
        <v>0</v>
      </c>
      <c r="K14" s="154">
        <v>0</v>
      </c>
      <c r="L14" s="154">
        <v>0</v>
      </c>
      <c r="M14" s="154">
        <v>0</v>
      </c>
      <c r="N14" s="154">
        <v>0</v>
      </c>
      <c r="O14" s="154">
        <v>0</v>
      </c>
      <c r="P14" s="154">
        <v>0</v>
      </c>
      <c r="Q14" s="154">
        <v>0</v>
      </c>
      <c r="R14" s="154">
        <v>0</v>
      </c>
      <c r="S14" s="154">
        <v>0</v>
      </c>
      <c r="T14" s="154">
        <v>0</v>
      </c>
      <c r="U14" s="154">
        <f t="shared" ref="U14:U17" si="0">SUM(F14:T14)</f>
        <v>24570</v>
      </c>
    </row>
    <row r="15" spans="1:21" ht="15" customHeight="1" x14ac:dyDescent="0.2">
      <c r="A15" s="248"/>
      <c r="B15" s="251"/>
      <c r="C15" s="151" t="s">
        <v>181</v>
      </c>
      <c r="D15" s="152" t="s">
        <v>372</v>
      </c>
      <c r="E15" s="153" t="s">
        <v>373</v>
      </c>
      <c r="F15" s="154">
        <v>24570</v>
      </c>
      <c r="G15" s="154">
        <v>0</v>
      </c>
      <c r="H15" s="154">
        <v>0</v>
      </c>
      <c r="I15" s="154">
        <v>0</v>
      </c>
      <c r="J15" s="154">
        <v>0</v>
      </c>
      <c r="K15" s="154">
        <v>0</v>
      </c>
      <c r="L15" s="154">
        <v>0</v>
      </c>
      <c r="M15" s="154">
        <v>0</v>
      </c>
      <c r="N15" s="154">
        <v>0</v>
      </c>
      <c r="O15" s="154">
        <v>0</v>
      </c>
      <c r="P15" s="154">
        <v>0</v>
      </c>
      <c r="Q15" s="154">
        <v>0</v>
      </c>
      <c r="R15" s="154">
        <v>0</v>
      </c>
      <c r="S15" s="154">
        <v>0</v>
      </c>
      <c r="T15" s="154">
        <v>0</v>
      </c>
      <c r="U15" s="154">
        <f t="shared" si="0"/>
        <v>24570</v>
      </c>
    </row>
    <row r="16" spans="1:21" ht="15" customHeight="1" x14ac:dyDescent="0.2">
      <c r="A16" s="248"/>
      <c r="B16" s="251"/>
      <c r="C16" s="151" t="s">
        <v>181</v>
      </c>
      <c r="D16" s="152" t="s">
        <v>374</v>
      </c>
      <c r="E16" s="153" t="s">
        <v>375</v>
      </c>
      <c r="F16" s="154">
        <v>50400</v>
      </c>
      <c r="G16" s="154">
        <v>0</v>
      </c>
      <c r="H16" s="154">
        <v>0</v>
      </c>
      <c r="I16" s="154">
        <v>0</v>
      </c>
      <c r="J16" s="154">
        <v>0</v>
      </c>
      <c r="K16" s="154">
        <v>0</v>
      </c>
      <c r="L16" s="154">
        <v>0</v>
      </c>
      <c r="M16" s="154">
        <v>0</v>
      </c>
      <c r="N16" s="154">
        <v>0</v>
      </c>
      <c r="O16" s="154">
        <v>0</v>
      </c>
      <c r="P16" s="154">
        <v>0</v>
      </c>
      <c r="Q16" s="154">
        <v>0</v>
      </c>
      <c r="R16" s="154">
        <v>0</v>
      </c>
      <c r="S16" s="154">
        <v>0</v>
      </c>
      <c r="T16" s="154">
        <v>0</v>
      </c>
      <c r="U16" s="154">
        <f t="shared" si="0"/>
        <v>50400</v>
      </c>
    </row>
    <row r="17" spans="1:22" ht="26.25" customHeight="1" x14ac:dyDescent="0.2">
      <c r="A17" s="248"/>
      <c r="B17" s="251"/>
      <c r="C17" s="151" t="s">
        <v>181</v>
      </c>
      <c r="D17" s="152" t="s">
        <v>376</v>
      </c>
      <c r="E17" s="153" t="s">
        <v>377</v>
      </c>
      <c r="F17" s="154">
        <v>1186800</v>
      </c>
      <c r="G17" s="154">
        <v>0</v>
      </c>
      <c r="H17" s="154">
        <v>0</v>
      </c>
      <c r="I17" s="154">
        <v>0</v>
      </c>
      <c r="J17" s="154">
        <v>0</v>
      </c>
      <c r="K17" s="154">
        <v>0</v>
      </c>
      <c r="L17" s="154">
        <v>0</v>
      </c>
      <c r="M17" s="154">
        <v>0</v>
      </c>
      <c r="N17" s="154">
        <v>0</v>
      </c>
      <c r="O17" s="154">
        <v>0</v>
      </c>
      <c r="P17" s="154">
        <v>0</v>
      </c>
      <c r="Q17" s="154">
        <v>0</v>
      </c>
      <c r="R17" s="154">
        <v>0</v>
      </c>
      <c r="S17" s="154">
        <v>0</v>
      </c>
      <c r="T17" s="154">
        <v>0</v>
      </c>
      <c r="U17" s="154">
        <f t="shared" si="0"/>
        <v>1186800</v>
      </c>
    </row>
    <row r="18" spans="1:22" s="158" customFormat="1" ht="15" customHeight="1" x14ac:dyDescent="0.2">
      <c r="A18" s="249"/>
      <c r="B18" s="252"/>
      <c r="C18" s="245" t="s">
        <v>365</v>
      </c>
      <c r="D18" s="246"/>
      <c r="E18" s="246"/>
      <c r="F18" s="157">
        <f>SUM(F13:F17)</f>
        <v>1586220</v>
      </c>
      <c r="G18" s="157">
        <f t="shared" ref="G18:U18" si="1">SUM(G13:G17)</f>
        <v>0</v>
      </c>
      <c r="H18" s="157">
        <f t="shared" si="1"/>
        <v>0</v>
      </c>
      <c r="I18" s="157">
        <f t="shared" si="1"/>
        <v>0</v>
      </c>
      <c r="J18" s="157">
        <f t="shared" si="1"/>
        <v>0</v>
      </c>
      <c r="K18" s="157">
        <f t="shared" si="1"/>
        <v>0</v>
      </c>
      <c r="L18" s="157">
        <f t="shared" si="1"/>
        <v>0</v>
      </c>
      <c r="M18" s="157">
        <f t="shared" si="1"/>
        <v>0</v>
      </c>
      <c r="N18" s="157">
        <f t="shared" si="1"/>
        <v>0</v>
      </c>
      <c r="O18" s="157">
        <f t="shared" si="1"/>
        <v>0</v>
      </c>
      <c r="P18" s="157">
        <f t="shared" si="1"/>
        <v>0</v>
      </c>
      <c r="Q18" s="157">
        <f t="shared" si="1"/>
        <v>0</v>
      </c>
      <c r="R18" s="157">
        <f t="shared" si="1"/>
        <v>0</v>
      </c>
      <c r="S18" s="157">
        <f t="shared" si="1"/>
        <v>0</v>
      </c>
      <c r="T18" s="157">
        <f t="shared" si="1"/>
        <v>0</v>
      </c>
      <c r="U18" s="157">
        <f t="shared" si="1"/>
        <v>1586220</v>
      </c>
      <c r="V18" s="160">
        <f>SUM(F18:T18)</f>
        <v>1586220</v>
      </c>
    </row>
    <row r="19" spans="1:22" ht="15" customHeight="1" x14ac:dyDescent="0.2">
      <c r="A19" s="247" t="s">
        <v>161</v>
      </c>
      <c r="B19" s="250" t="s">
        <v>378</v>
      </c>
      <c r="C19" s="151" t="s">
        <v>181</v>
      </c>
      <c r="D19" s="152" t="s">
        <v>379</v>
      </c>
      <c r="E19" s="153" t="s">
        <v>380</v>
      </c>
      <c r="F19" s="154">
        <v>1466570</v>
      </c>
      <c r="G19" s="154">
        <v>899750</v>
      </c>
      <c r="H19" s="154">
        <v>0</v>
      </c>
      <c r="I19" s="154">
        <v>137850</v>
      </c>
      <c r="J19" s="154">
        <v>0</v>
      </c>
      <c r="K19" s="154">
        <v>0</v>
      </c>
      <c r="L19" s="154">
        <v>0</v>
      </c>
      <c r="M19" s="154">
        <v>518550</v>
      </c>
      <c r="N19" s="154">
        <v>0</v>
      </c>
      <c r="O19" s="154">
        <v>0</v>
      </c>
      <c r="P19" s="154">
        <v>0</v>
      </c>
      <c r="Q19" s="154">
        <v>0</v>
      </c>
      <c r="R19" s="154">
        <v>0</v>
      </c>
      <c r="S19" s="154">
        <v>0</v>
      </c>
      <c r="T19" s="154">
        <v>0</v>
      </c>
      <c r="U19" s="154">
        <f t="shared" ref="U19:U23" si="2">SUM(F19:T19)</f>
        <v>3022720</v>
      </c>
    </row>
    <row r="20" spans="1:22" ht="15" customHeight="1" x14ac:dyDescent="0.2">
      <c r="A20" s="248"/>
      <c r="B20" s="251"/>
      <c r="C20" s="151" t="s">
        <v>181</v>
      </c>
      <c r="D20" s="152" t="s">
        <v>460</v>
      </c>
      <c r="E20" s="153" t="s">
        <v>461</v>
      </c>
      <c r="F20" s="154">
        <v>0</v>
      </c>
      <c r="G20" s="154">
        <v>0</v>
      </c>
      <c r="H20" s="154">
        <v>0</v>
      </c>
      <c r="I20" s="154">
        <v>0</v>
      </c>
      <c r="J20" s="154">
        <v>0</v>
      </c>
      <c r="K20" s="154">
        <v>0</v>
      </c>
      <c r="L20" s="154">
        <v>0</v>
      </c>
      <c r="M20" s="154">
        <v>24000</v>
      </c>
      <c r="N20" s="154">
        <v>0</v>
      </c>
      <c r="O20" s="154">
        <v>0</v>
      </c>
      <c r="P20" s="154">
        <v>0</v>
      </c>
      <c r="Q20" s="154">
        <v>0</v>
      </c>
      <c r="R20" s="154">
        <v>0</v>
      </c>
      <c r="S20" s="154">
        <v>0</v>
      </c>
      <c r="T20" s="154">
        <v>0</v>
      </c>
      <c r="U20" s="154">
        <f t="shared" si="2"/>
        <v>24000</v>
      </c>
    </row>
    <row r="21" spans="1:22" ht="15" customHeight="1" x14ac:dyDescent="0.2">
      <c r="A21" s="248"/>
      <c r="B21" s="251"/>
      <c r="C21" s="151" t="s">
        <v>181</v>
      </c>
      <c r="D21" s="152" t="s">
        <v>381</v>
      </c>
      <c r="E21" s="153" t="s">
        <v>382</v>
      </c>
      <c r="F21" s="155">
        <v>122500</v>
      </c>
      <c r="G21" s="154">
        <v>24500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24500</v>
      </c>
      <c r="N21" s="154">
        <v>0</v>
      </c>
      <c r="O21" s="154">
        <v>0</v>
      </c>
      <c r="P21" s="154">
        <v>0</v>
      </c>
      <c r="Q21" s="154">
        <v>0</v>
      </c>
      <c r="R21" s="154">
        <v>0</v>
      </c>
      <c r="S21" s="154">
        <v>0</v>
      </c>
      <c r="T21" s="154">
        <v>0</v>
      </c>
      <c r="U21" s="154">
        <f t="shared" si="2"/>
        <v>171500</v>
      </c>
    </row>
    <row r="22" spans="1:22" ht="15" customHeight="1" x14ac:dyDescent="0.2">
      <c r="A22" s="248"/>
      <c r="B22" s="251"/>
      <c r="C22" s="151" t="s">
        <v>181</v>
      </c>
      <c r="D22" s="152" t="s">
        <v>383</v>
      </c>
      <c r="E22" s="153" t="s">
        <v>384</v>
      </c>
      <c r="F22" s="154">
        <v>298980</v>
      </c>
      <c r="G22" s="154">
        <v>201050</v>
      </c>
      <c r="H22" s="154">
        <v>0</v>
      </c>
      <c r="I22" s="154">
        <v>88110</v>
      </c>
      <c r="J22" s="154">
        <v>0</v>
      </c>
      <c r="K22" s="154">
        <v>0</v>
      </c>
      <c r="L22" s="154">
        <v>0</v>
      </c>
      <c r="M22" s="154">
        <v>153150</v>
      </c>
      <c r="N22" s="154">
        <v>0</v>
      </c>
      <c r="O22" s="154">
        <v>0</v>
      </c>
      <c r="P22" s="154">
        <v>0</v>
      </c>
      <c r="Q22" s="154">
        <v>0</v>
      </c>
      <c r="R22" s="154">
        <v>0</v>
      </c>
      <c r="S22" s="154">
        <v>0</v>
      </c>
      <c r="T22" s="154">
        <v>0</v>
      </c>
      <c r="U22" s="154">
        <f t="shared" si="2"/>
        <v>741290</v>
      </c>
    </row>
    <row r="23" spans="1:22" ht="15" customHeight="1" x14ac:dyDescent="0.2">
      <c r="A23" s="248"/>
      <c r="B23" s="251"/>
      <c r="C23" s="151" t="s">
        <v>181</v>
      </c>
      <c r="D23" s="152" t="s">
        <v>385</v>
      </c>
      <c r="E23" s="153" t="s">
        <v>386</v>
      </c>
      <c r="F23" s="154">
        <v>33525</v>
      </c>
      <c r="G23" s="154">
        <v>4525</v>
      </c>
      <c r="H23" s="154">
        <v>0</v>
      </c>
      <c r="I23" s="154">
        <v>19225</v>
      </c>
      <c r="J23" s="154">
        <v>0</v>
      </c>
      <c r="K23" s="154">
        <v>0</v>
      </c>
      <c r="L23" s="154">
        <v>0</v>
      </c>
      <c r="M23" s="154">
        <v>12225</v>
      </c>
      <c r="N23" s="154">
        <v>0</v>
      </c>
      <c r="O23" s="154">
        <v>0</v>
      </c>
      <c r="P23" s="154">
        <v>0</v>
      </c>
      <c r="Q23" s="154">
        <v>0</v>
      </c>
      <c r="R23" s="154">
        <v>0</v>
      </c>
      <c r="S23" s="154">
        <v>0</v>
      </c>
      <c r="T23" s="154">
        <v>0</v>
      </c>
      <c r="U23" s="154">
        <f t="shared" si="2"/>
        <v>69500</v>
      </c>
    </row>
    <row r="24" spans="1:22" s="158" customFormat="1" ht="13.5" customHeight="1" x14ac:dyDescent="0.2">
      <c r="A24" s="249"/>
      <c r="B24" s="252"/>
      <c r="C24" s="245" t="s">
        <v>365</v>
      </c>
      <c r="D24" s="246"/>
      <c r="E24" s="246"/>
      <c r="F24" s="157">
        <f>SUM(F19:F23)</f>
        <v>1921575</v>
      </c>
      <c r="G24" s="157">
        <f t="shared" ref="G24:U24" si="3">SUM(G19:G23)</f>
        <v>1129825</v>
      </c>
      <c r="H24" s="157">
        <f t="shared" si="3"/>
        <v>0</v>
      </c>
      <c r="I24" s="157">
        <f t="shared" si="3"/>
        <v>245185</v>
      </c>
      <c r="J24" s="157">
        <f t="shared" si="3"/>
        <v>0</v>
      </c>
      <c r="K24" s="157">
        <f t="shared" si="3"/>
        <v>0</v>
      </c>
      <c r="L24" s="157">
        <f t="shared" si="3"/>
        <v>0</v>
      </c>
      <c r="M24" s="157">
        <f t="shared" si="3"/>
        <v>732425</v>
      </c>
      <c r="N24" s="157">
        <f t="shared" si="3"/>
        <v>0</v>
      </c>
      <c r="O24" s="157">
        <f t="shared" si="3"/>
        <v>0</v>
      </c>
      <c r="P24" s="157">
        <f t="shared" si="3"/>
        <v>0</v>
      </c>
      <c r="Q24" s="157">
        <f t="shared" si="3"/>
        <v>0</v>
      </c>
      <c r="R24" s="157">
        <f t="shared" si="3"/>
        <v>0</v>
      </c>
      <c r="S24" s="157">
        <f t="shared" si="3"/>
        <v>0</v>
      </c>
      <c r="T24" s="157">
        <f t="shared" si="3"/>
        <v>0</v>
      </c>
      <c r="U24" s="157">
        <f t="shared" si="3"/>
        <v>4029010</v>
      </c>
      <c r="V24" s="160">
        <f>SUM(F24:T24)</f>
        <v>4029010</v>
      </c>
    </row>
    <row r="25" spans="1:22" ht="27.75" customHeight="1" x14ac:dyDescent="0.2">
      <c r="A25" s="247" t="s">
        <v>15</v>
      </c>
      <c r="B25" s="250" t="s">
        <v>387</v>
      </c>
      <c r="C25" s="151" t="s">
        <v>181</v>
      </c>
      <c r="D25" s="152" t="s">
        <v>83</v>
      </c>
      <c r="E25" s="156" t="s">
        <v>388</v>
      </c>
      <c r="F25" s="154">
        <v>170000</v>
      </c>
      <c r="G25" s="154">
        <v>323200</v>
      </c>
      <c r="H25" s="154">
        <v>30000</v>
      </c>
      <c r="I25" s="154">
        <v>0</v>
      </c>
      <c r="J25" s="154">
        <v>0</v>
      </c>
      <c r="K25" s="154">
        <v>0</v>
      </c>
      <c r="L25" s="154">
        <v>0</v>
      </c>
      <c r="M25" s="154">
        <v>70000</v>
      </c>
      <c r="N25" s="154">
        <v>0</v>
      </c>
      <c r="O25" s="154">
        <v>0</v>
      </c>
      <c r="P25" s="154">
        <v>0</v>
      </c>
      <c r="Q25" s="154">
        <v>0</v>
      </c>
      <c r="R25" s="154">
        <v>0</v>
      </c>
      <c r="S25" s="154">
        <v>0</v>
      </c>
      <c r="T25" s="154">
        <v>0</v>
      </c>
      <c r="U25" s="154">
        <f t="shared" ref="U25:U28" si="4">SUM(F25:T25)</f>
        <v>593200</v>
      </c>
    </row>
    <row r="26" spans="1:22" ht="15" customHeight="1" x14ac:dyDescent="0.2">
      <c r="A26" s="248"/>
      <c r="B26" s="251"/>
      <c r="C26" s="151" t="s">
        <v>181</v>
      </c>
      <c r="D26" s="152" t="s">
        <v>389</v>
      </c>
      <c r="E26" s="156" t="s">
        <v>390</v>
      </c>
      <c r="F26" s="154">
        <v>24600</v>
      </c>
      <c r="G26" s="154">
        <v>27080</v>
      </c>
      <c r="H26" s="154">
        <v>0</v>
      </c>
      <c r="I26" s="154">
        <v>0</v>
      </c>
      <c r="J26" s="154">
        <v>0</v>
      </c>
      <c r="K26" s="154">
        <v>0</v>
      </c>
      <c r="L26" s="154">
        <v>0</v>
      </c>
      <c r="M26" s="154">
        <v>22920</v>
      </c>
      <c r="N26" s="154">
        <v>0</v>
      </c>
      <c r="O26" s="154">
        <v>0</v>
      </c>
      <c r="P26" s="154">
        <v>0</v>
      </c>
      <c r="Q26" s="154">
        <v>0</v>
      </c>
      <c r="R26" s="154">
        <v>0</v>
      </c>
      <c r="S26" s="154">
        <v>0</v>
      </c>
      <c r="T26" s="154">
        <v>0</v>
      </c>
      <c r="U26" s="154">
        <f t="shared" si="4"/>
        <v>74600</v>
      </c>
    </row>
    <row r="27" spans="1:22" ht="15" customHeight="1" x14ac:dyDescent="0.2">
      <c r="A27" s="248"/>
      <c r="B27" s="251"/>
      <c r="C27" s="151" t="s">
        <v>181</v>
      </c>
      <c r="D27" s="152" t="s">
        <v>391</v>
      </c>
      <c r="E27" s="156" t="s">
        <v>392</v>
      </c>
      <c r="F27" s="154">
        <v>3000</v>
      </c>
      <c r="G27" s="154">
        <v>29800</v>
      </c>
      <c r="H27" s="154">
        <v>0</v>
      </c>
      <c r="I27" s="154">
        <v>0</v>
      </c>
      <c r="J27" s="154">
        <v>0</v>
      </c>
      <c r="K27" s="154">
        <v>0</v>
      </c>
      <c r="L27" s="154">
        <v>0</v>
      </c>
      <c r="M27" s="154">
        <v>24500</v>
      </c>
      <c r="N27" s="154">
        <v>0</v>
      </c>
      <c r="O27" s="154">
        <v>0</v>
      </c>
      <c r="P27" s="154">
        <v>0</v>
      </c>
      <c r="Q27" s="154">
        <v>0</v>
      </c>
      <c r="R27" s="154">
        <v>0</v>
      </c>
      <c r="S27" s="154">
        <v>0</v>
      </c>
      <c r="T27" s="154">
        <v>0</v>
      </c>
      <c r="U27" s="154">
        <f t="shared" si="4"/>
        <v>57300</v>
      </c>
    </row>
    <row r="28" spans="1:22" ht="15" customHeight="1" x14ac:dyDescent="0.2">
      <c r="A28" s="248"/>
      <c r="B28" s="251"/>
      <c r="C28" s="151" t="s">
        <v>181</v>
      </c>
      <c r="D28" s="152" t="s">
        <v>393</v>
      </c>
      <c r="E28" s="156" t="s">
        <v>394</v>
      </c>
      <c r="F28" s="154">
        <v>19600</v>
      </c>
      <c r="G28" s="154">
        <v>22800</v>
      </c>
      <c r="H28" s="154">
        <v>0</v>
      </c>
      <c r="I28" s="154">
        <v>0</v>
      </c>
      <c r="J28" s="154">
        <v>0</v>
      </c>
      <c r="K28" s="154">
        <v>0</v>
      </c>
      <c r="L28" s="154">
        <v>0</v>
      </c>
      <c r="M28" s="154">
        <v>12500</v>
      </c>
      <c r="N28" s="154">
        <v>0</v>
      </c>
      <c r="O28" s="154">
        <v>0</v>
      </c>
      <c r="P28" s="154">
        <v>0</v>
      </c>
      <c r="Q28" s="154">
        <v>0</v>
      </c>
      <c r="R28" s="154">
        <v>0</v>
      </c>
      <c r="S28" s="154">
        <v>0</v>
      </c>
      <c r="T28" s="154">
        <v>0</v>
      </c>
      <c r="U28" s="154">
        <f t="shared" si="4"/>
        <v>54900</v>
      </c>
    </row>
    <row r="29" spans="1:22" s="158" customFormat="1" ht="13.5" customHeight="1" x14ac:dyDescent="0.2">
      <c r="A29" s="249"/>
      <c r="B29" s="252"/>
      <c r="C29" s="245" t="s">
        <v>365</v>
      </c>
      <c r="D29" s="246"/>
      <c r="E29" s="246"/>
      <c r="F29" s="157">
        <f>SUM(F25:F28)</f>
        <v>217200</v>
      </c>
      <c r="G29" s="157">
        <f t="shared" ref="G29:U29" si="5">SUM(G25:G28)</f>
        <v>402880</v>
      </c>
      <c r="H29" s="157">
        <f t="shared" si="5"/>
        <v>30000</v>
      </c>
      <c r="I29" s="157">
        <f t="shared" si="5"/>
        <v>0</v>
      </c>
      <c r="J29" s="157">
        <f t="shared" si="5"/>
        <v>0</v>
      </c>
      <c r="K29" s="157">
        <f t="shared" si="5"/>
        <v>0</v>
      </c>
      <c r="L29" s="157">
        <f t="shared" si="5"/>
        <v>0</v>
      </c>
      <c r="M29" s="157">
        <f t="shared" si="5"/>
        <v>129920</v>
      </c>
      <c r="N29" s="157">
        <f t="shared" si="5"/>
        <v>0</v>
      </c>
      <c r="O29" s="157">
        <f t="shared" si="5"/>
        <v>0</v>
      </c>
      <c r="P29" s="157">
        <f t="shared" si="5"/>
        <v>0</v>
      </c>
      <c r="Q29" s="157">
        <f t="shared" si="5"/>
        <v>0</v>
      </c>
      <c r="R29" s="157">
        <f t="shared" si="5"/>
        <v>0</v>
      </c>
      <c r="S29" s="157">
        <f t="shared" si="5"/>
        <v>0</v>
      </c>
      <c r="T29" s="157">
        <f t="shared" si="5"/>
        <v>0</v>
      </c>
      <c r="U29" s="157">
        <f t="shared" si="5"/>
        <v>780000</v>
      </c>
      <c r="V29" s="160">
        <f>SUM(F29:T29)</f>
        <v>780000</v>
      </c>
    </row>
    <row r="30" spans="1:22" ht="15" customHeight="1" x14ac:dyDescent="0.2">
      <c r="A30" s="247" t="s">
        <v>164</v>
      </c>
      <c r="B30" s="250" t="s">
        <v>395</v>
      </c>
      <c r="C30" s="151" t="s">
        <v>181</v>
      </c>
      <c r="D30" s="152" t="s">
        <v>396</v>
      </c>
      <c r="E30" s="156" t="s">
        <v>397</v>
      </c>
      <c r="F30" s="154">
        <v>231785.5</v>
      </c>
      <c r="G30" s="154">
        <v>140752</v>
      </c>
      <c r="H30" s="154">
        <v>0</v>
      </c>
      <c r="I30" s="154">
        <v>0</v>
      </c>
      <c r="J30" s="154">
        <v>0</v>
      </c>
      <c r="K30" s="154">
        <v>0</v>
      </c>
      <c r="L30" s="154">
        <v>0</v>
      </c>
      <c r="M30" s="154">
        <v>976269</v>
      </c>
      <c r="N30" s="154">
        <v>0</v>
      </c>
      <c r="O30" s="154">
        <v>0</v>
      </c>
      <c r="P30" s="154">
        <v>0</v>
      </c>
      <c r="Q30" s="154">
        <v>0</v>
      </c>
      <c r="R30" s="154">
        <v>0</v>
      </c>
      <c r="S30" s="154">
        <v>0</v>
      </c>
      <c r="T30" s="154">
        <v>0</v>
      </c>
      <c r="U30" s="154">
        <f t="shared" ref="U30:U33" si="6">SUM(F30:T30)</f>
        <v>1348806.5</v>
      </c>
    </row>
    <row r="31" spans="1:22" ht="15" customHeight="1" x14ac:dyDescent="0.2">
      <c r="A31" s="248"/>
      <c r="B31" s="251"/>
      <c r="C31" s="151" t="s">
        <v>181</v>
      </c>
      <c r="D31" s="152" t="s">
        <v>398</v>
      </c>
      <c r="E31" s="156" t="s">
        <v>399</v>
      </c>
      <c r="F31" s="154">
        <v>26500</v>
      </c>
      <c r="G31" s="154">
        <v>0</v>
      </c>
      <c r="H31" s="154">
        <v>0</v>
      </c>
      <c r="I31" s="154">
        <v>0</v>
      </c>
      <c r="J31" s="154">
        <v>0</v>
      </c>
      <c r="K31" s="154">
        <v>0</v>
      </c>
      <c r="L31" s="154">
        <v>0</v>
      </c>
      <c r="M31" s="154">
        <v>0</v>
      </c>
      <c r="N31" s="154">
        <v>0</v>
      </c>
      <c r="O31" s="154">
        <v>0</v>
      </c>
      <c r="P31" s="154">
        <v>0</v>
      </c>
      <c r="Q31" s="154">
        <v>0</v>
      </c>
      <c r="R31" s="154">
        <v>0</v>
      </c>
      <c r="S31" s="154">
        <v>0</v>
      </c>
      <c r="T31" s="154">
        <v>0</v>
      </c>
      <c r="U31" s="154">
        <f t="shared" si="6"/>
        <v>26500</v>
      </c>
    </row>
    <row r="32" spans="1:22" ht="27.75" customHeight="1" x14ac:dyDescent="0.2">
      <c r="A32" s="248"/>
      <c r="B32" s="251"/>
      <c r="C32" s="151" t="s">
        <v>181</v>
      </c>
      <c r="D32" s="152" t="s">
        <v>400</v>
      </c>
      <c r="E32" s="156" t="s">
        <v>401</v>
      </c>
      <c r="F32" s="154">
        <v>844908.47</v>
      </c>
      <c r="G32" s="154">
        <v>281440</v>
      </c>
      <c r="H32" s="154">
        <v>10000</v>
      </c>
      <c r="I32" s="154">
        <v>0</v>
      </c>
      <c r="J32" s="154">
        <v>225460</v>
      </c>
      <c r="K32" s="154">
        <v>340000</v>
      </c>
      <c r="L32" s="154">
        <v>15000</v>
      </c>
      <c r="M32" s="154">
        <v>70696</v>
      </c>
      <c r="N32" s="154">
        <v>0</v>
      </c>
      <c r="O32" s="154">
        <v>197930</v>
      </c>
      <c r="P32" s="154">
        <v>0</v>
      </c>
      <c r="Q32" s="154">
        <v>680000</v>
      </c>
      <c r="R32" s="154">
        <v>250100</v>
      </c>
      <c r="S32" s="154">
        <v>0</v>
      </c>
      <c r="T32" s="154">
        <v>0</v>
      </c>
      <c r="U32" s="154">
        <f t="shared" si="6"/>
        <v>2915534.4699999997</v>
      </c>
    </row>
    <row r="33" spans="1:22" ht="15" customHeight="1" x14ac:dyDescent="0.2">
      <c r="A33" s="248"/>
      <c r="B33" s="251"/>
      <c r="C33" s="151" t="s">
        <v>181</v>
      </c>
      <c r="D33" s="152" t="s">
        <v>402</v>
      </c>
      <c r="E33" s="156" t="s">
        <v>403</v>
      </c>
      <c r="F33" s="154">
        <v>213833.39</v>
      </c>
      <c r="G33" s="154">
        <v>96560</v>
      </c>
      <c r="H33" s="154">
        <v>0</v>
      </c>
      <c r="I33" s="154">
        <v>0</v>
      </c>
      <c r="J33" s="154">
        <v>0</v>
      </c>
      <c r="K33" s="154">
        <v>0</v>
      </c>
      <c r="L33" s="154">
        <v>0</v>
      </c>
      <c r="M33" s="154">
        <v>450000</v>
      </c>
      <c r="N33" s="154">
        <v>0</v>
      </c>
      <c r="O33" s="154">
        <v>0</v>
      </c>
      <c r="P33" s="154">
        <v>0</v>
      </c>
      <c r="Q33" s="154">
        <v>0</v>
      </c>
      <c r="R33" s="154">
        <v>0</v>
      </c>
      <c r="S33" s="154">
        <v>0</v>
      </c>
      <c r="T33" s="154">
        <v>0</v>
      </c>
      <c r="U33" s="154">
        <f t="shared" si="6"/>
        <v>760393.39</v>
      </c>
    </row>
    <row r="34" spans="1:22" s="158" customFormat="1" ht="15" customHeight="1" x14ac:dyDescent="0.2">
      <c r="A34" s="249"/>
      <c r="B34" s="252"/>
      <c r="C34" s="245" t="s">
        <v>365</v>
      </c>
      <c r="D34" s="246"/>
      <c r="E34" s="246"/>
      <c r="F34" s="157">
        <f>SUM(F30:F33)</f>
        <v>1317027.3599999999</v>
      </c>
      <c r="G34" s="157">
        <f t="shared" ref="G34:U34" si="7">SUM(G30:G33)</f>
        <v>518752</v>
      </c>
      <c r="H34" s="157">
        <f t="shared" si="7"/>
        <v>10000</v>
      </c>
      <c r="I34" s="157">
        <f t="shared" si="7"/>
        <v>0</v>
      </c>
      <c r="J34" s="157">
        <f t="shared" si="7"/>
        <v>225460</v>
      </c>
      <c r="K34" s="157">
        <f t="shared" si="7"/>
        <v>340000</v>
      </c>
      <c r="L34" s="157">
        <f t="shared" si="7"/>
        <v>15000</v>
      </c>
      <c r="M34" s="157">
        <f t="shared" si="7"/>
        <v>1496965</v>
      </c>
      <c r="N34" s="157">
        <f t="shared" si="7"/>
        <v>0</v>
      </c>
      <c r="O34" s="157">
        <f t="shared" si="7"/>
        <v>197930</v>
      </c>
      <c r="P34" s="157">
        <f t="shared" si="7"/>
        <v>0</v>
      </c>
      <c r="Q34" s="157">
        <f t="shared" si="7"/>
        <v>680000</v>
      </c>
      <c r="R34" s="157">
        <f t="shared" si="7"/>
        <v>250100</v>
      </c>
      <c r="S34" s="157">
        <f t="shared" si="7"/>
        <v>0</v>
      </c>
      <c r="T34" s="157">
        <f t="shared" si="7"/>
        <v>0</v>
      </c>
      <c r="U34" s="157">
        <f t="shared" si="7"/>
        <v>5051234.3599999994</v>
      </c>
      <c r="V34" s="160">
        <f>SUM(F34:T34)</f>
        <v>5051234.3599999994</v>
      </c>
    </row>
    <row r="35" spans="1:22" ht="15" customHeight="1" x14ac:dyDescent="0.2">
      <c r="A35" s="247" t="s">
        <v>166</v>
      </c>
      <c r="B35" s="250" t="s">
        <v>404</v>
      </c>
      <c r="C35" s="151" t="s">
        <v>181</v>
      </c>
      <c r="D35" s="152" t="s">
        <v>405</v>
      </c>
      <c r="E35" s="156" t="s">
        <v>406</v>
      </c>
      <c r="F35" s="154">
        <v>71800</v>
      </c>
      <c r="G35" s="154">
        <v>61832</v>
      </c>
      <c r="H35" s="154">
        <v>0</v>
      </c>
      <c r="I35" s="154">
        <v>0</v>
      </c>
      <c r="J35" s="154">
        <v>0</v>
      </c>
      <c r="K35" s="154">
        <v>0</v>
      </c>
      <c r="L35" s="154">
        <v>0</v>
      </c>
      <c r="M35" s="154">
        <v>32580</v>
      </c>
      <c r="N35" s="154">
        <v>0</v>
      </c>
      <c r="O35" s="154">
        <v>0</v>
      </c>
      <c r="P35" s="154">
        <v>0</v>
      </c>
      <c r="Q35" s="154">
        <v>0</v>
      </c>
      <c r="R35" s="154">
        <v>0</v>
      </c>
      <c r="S35" s="154">
        <v>0</v>
      </c>
      <c r="T35" s="154">
        <v>0</v>
      </c>
      <c r="U35" s="154">
        <f t="shared" ref="U35:U45" si="8">SUM(F35:T35)</f>
        <v>166212</v>
      </c>
    </row>
    <row r="36" spans="1:22" ht="15" customHeight="1" x14ac:dyDescent="0.2">
      <c r="A36" s="248"/>
      <c r="B36" s="251"/>
      <c r="C36" s="151" t="s">
        <v>181</v>
      </c>
      <c r="D36" s="152" t="s">
        <v>407</v>
      </c>
      <c r="E36" s="156" t="s">
        <v>408</v>
      </c>
      <c r="F36" s="154">
        <v>0</v>
      </c>
      <c r="G36" s="154">
        <v>0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37250</v>
      </c>
      <c r="N36" s="154">
        <v>0</v>
      </c>
      <c r="O36" s="154">
        <v>0</v>
      </c>
      <c r="P36" s="154">
        <v>0</v>
      </c>
      <c r="Q36" s="154">
        <v>0</v>
      </c>
      <c r="R36" s="154">
        <v>0</v>
      </c>
      <c r="S36" s="154">
        <v>0</v>
      </c>
      <c r="T36" s="154">
        <v>0</v>
      </c>
      <c r="U36" s="154">
        <f t="shared" si="8"/>
        <v>37250</v>
      </c>
    </row>
    <row r="37" spans="1:22" ht="15" customHeight="1" x14ac:dyDescent="0.2">
      <c r="A37" s="248"/>
      <c r="B37" s="251"/>
      <c r="C37" s="151" t="s">
        <v>181</v>
      </c>
      <c r="D37" s="152" t="s">
        <v>409</v>
      </c>
      <c r="E37" s="156" t="s">
        <v>410</v>
      </c>
      <c r="F37" s="154">
        <v>18590</v>
      </c>
      <c r="G37" s="154">
        <v>0</v>
      </c>
      <c r="H37" s="154">
        <v>0</v>
      </c>
      <c r="I37" s="154">
        <v>0</v>
      </c>
      <c r="J37" s="154">
        <v>0</v>
      </c>
      <c r="K37" s="154">
        <v>0</v>
      </c>
      <c r="L37" s="154">
        <v>0</v>
      </c>
      <c r="M37" s="154">
        <v>0</v>
      </c>
      <c r="N37" s="154">
        <v>0</v>
      </c>
      <c r="O37" s="154">
        <v>0</v>
      </c>
      <c r="P37" s="154">
        <v>0</v>
      </c>
      <c r="Q37" s="154">
        <v>0</v>
      </c>
      <c r="R37" s="154">
        <v>0</v>
      </c>
      <c r="S37" s="154">
        <v>0</v>
      </c>
      <c r="T37" s="154">
        <v>0</v>
      </c>
      <c r="U37" s="154">
        <f t="shared" si="8"/>
        <v>18590</v>
      </c>
    </row>
    <row r="38" spans="1:22" ht="15" customHeight="1" x14ac:dyDescent="0.2">
      <c r="A38" s="248"/>
      <c r="B38" s="251"/>
      <c r="C38" s="151" t="s">
        <v>181</v>
      </c>
      <c r="D38" s="152" t="s">
        <v>462</v>
      </c>
      <c r="E38" s="156" t="s">
        <v>463</v>
      </c>
      <c r="F38" s="154">
        <v>0</v>
      </c>
      <c r="G38" s="154">
        <v>0</v>
      </c>
      <c r="H38" s="154">
        <v>0</v>
      </c>
      <c r="I38" s="154">
        <v>0</v>
      </c>
      <c r="J38" s="154">
        <v>391656.76</v>
      </c>
      <c r="K38" s="154">
        <v>0</v>
      </c>
      <c r="L38" s="154">
        <v>0</v>
      </c>
      <c r="M38" s="154">
        <v>0</v>
      </c>
      <c r="N38" s="154">
        <v>0</v>
      </c>
      <c r="O38" s="154">
        <v>0</v>
      </c>
      <c r="P38" s="154">
        <v>0</v>
      </c>
      <c r="Q38" s="154">
        <v>0</v>
      </c>
      <c r="R38" s="154">
        <v>0</v>
      </c>
      <c r="S38" s="154">
        <v>0</v>
      </c>
      <c r="T38" s="154">
        <v>0</v>
      </c>
      <c r="U38" s="154">
        <f t="shared" si="8"/>
        <v>391656.76</v>
      </c>
    </row>
    <row r="39" spans="1:22" ht="15" customHeight="1" x14ac:dyDescent="0.2">
      <c r="A39" s="248"/>
      <c r="B39" s="251"/>
      <c r="C39" s="151" t="s">
        <v>181</v>
      </c>
      <c r="D39" s="152" t="s">
        <v>411</v>
      </c>
      <c r="E39" s="156" t="s">
        <v>412</v>
      </c>
      <c r="F39" s="154">
        <v>10000</v>
      </c>
      <c r="G39" s="154">
        <v>0</v>
      </c>
      <c r="H39" s="154">
        <v>0</v>
      </c>
      <c r="I39" s="154">
        <v>0</v>
      </c>
      <c r="J39" s="154">
        <v>0</v>
      </c>
      <c r="K39" s="154">
        <v>0</v>
      </c>
      <c r="L39" s="154">
        <v>0</v>
      </c>
      <c r="M39" s="154">
        <v>557865</v>
      </c>
      <c r="N39" s="154">
        <v>0</v>
      </c>
      <c r="O39" s="154">
        <v>0</v>
      </c>
      <c r="P39" s="154">
        <v>0</v>
      </c>
      <c r="Q39" s="154">
        <v>0</v>
      </c>
      <c r="R39" s="154">
        <v>0</v>
      </c>
      <c r="S39" s="154">
        <v>0</v>
      </c>
      <c r="T39" s="154">
        <v>0</v>
      </c>
      <c r="U39" s="154">
        <f t="shared" si="8"/>
        <v>567865</v>
      </c>
    </row>
    <row r="40" spans="1:22" ht="15" customHeight="1" x14ac:dyDescent="0.2">
      <c r="A40" s="248"/>
      <c r="B40" s="251"/>
      <c r="C40" s="151" t="s">
        <v>181</v>
      </c>
      <c r="D40" s="152" t="s">
        <v>413</v>
      </c>
      <c r="E40" s="156" t="s">
        <v>414</v>
      </c>
      <c r="F40" s="154">
        <v>50000</v>
      </c>
      <c r="G40" s="154">
        <v>0</v>
      </c>
      <c r="H40" s="154">
        <v>0</v>
      </c>
      <c r="I40" s="154">
        <v>0</v>
      </c>
      <c r="J40" s="154">
        <v>0</v>
      </c>
      <c r="K40" s="154">
        <v>0</v>
      </c>
      <c r="L40" s="154">
        <v>0</v>
      </c>
      <c r="M40" s="154">
        <v>231200</v>
      </c>
      <c r="N40" s="154">
        <v>0</v>
      </c>
      <c r="O40" s="154">
        <v>0</v>
      </c>
      <c r="P40" s="154">
        <v>0</v>
      </c>
      <c r="Q40" s="154">
        <v>0</v>
      </c>
      <c r="R40" s="154">
        <v>0</v>
      </c>
      <c r="S40" s="154">
        <v>0</v>
      </c>
      <c r="T40" s="154">
        <v>0</v>
      </c>
      <c r="U40" s="154">
        <f t="shared" si="8"/>
        <v>281200</v>
      </c>
    </row>
    <row r="41" spans="1:22" ht="15" customHeight="1" x14ac:dyDescent="0.2">
      <c r="A41" s="248"/>
      <c r="B41" s="251"/>
      <c r="C41" s="151" t="s">
        <v>181</v>
      </c>
      <c r="D41" s="152" t="s">
        <v>415</v>
      </c>
      <c r="E41" s="156" t="s">
        <v>416</v>
      </c>
      <c r="F41" s="154">
        <v>100000</v>
      </c>
      <c r="G41" s="154">
        <v>0</v>
      </c>
      <c r="H41" s="154">
        <v>0</v>
      </c>
      <c r="I41" s="154">
        <v>0</v>
      </c>
      <c r="J41" s="154">
        <v>0</v>
      </c>
      <c r="K41" s="154">
        <v>0</v>
      </c>
      <c r="L41" s="154">
        <v>0</v>
      </c>
      <c r="M41" s="154">
        <v>194887</v>
      </c>
      <c r="N41" s="154">
        <v>0</v>
      </c>
      <c r="O41" s="154">
        <v>0</v>
      </c>
      <c r="P41" s="154">
        <v>0</v>
      </c>
      <c r="Q41" s="154">
        <v>0</v>
      </c>
      <c r="R41" s="154">
        <v>0</v>
      </c>
      <c r="S41" s="154">
        <v>0</v>
      </c>
      <c r="T41" s="154">
        <v>0</v>
      </c>
      <c r="U41" s="154">
        <f t="shared" si="8"/>
        <v>294887</v>
      </c>
    </row>
    <row r="42" spans="1:22" ht="15" customHeight="1" x14ac:dyDescent="0.2">
      <c r="A42" s="248"/>
      <c r="B42" s="251"/>
      <c r="C42" s="151" t="s">
        <v>181</v>
      </c>
      <c r="D42" s="152" t="s">
        <v>464</v>
      </c>
      <c r="E42" s="156" t="s">
        <v>465</v>
      </c>
      <c r="F42" s="154">
        <v>0</v>
      </c>
      <c r="G42" s="154">
        <v>0</v>
      </c>
      <c r="H42" s="154">
        <v>0</v>
      </c>
      <c r="I42" s="154">
        <v>0</v>
      </c>
      <c r="J42" s="154">
        <v>0</v>
      </c>
      <c r="K42" s="154">
        <v>20000</v>
      </c>
      <c r="L42" s="154">
        <v>0</v>
      </c>
      <c r="M42" s="154">
        <v>0</v>
      </c>
      <c r="N42" s="154">
        <v>0</v>
      </c>
      <c r="O42" s="154">
        <v>0</v>
      </c>
      <c r="P42" s="154">
        <v>0</v>
      </c>
      <c r="Q42" s="154">
        <v>0</v>
      </c>
      <c r="R42" s="154">
        <v>0</v>
      </c>
      <c r="S42" s="154">
        <v>0</v>
      </c>
      <c r="T42" s="154">
        <v>0</v>
      </c>
      <c r="U42" s="154">
        <f t="shared" si="8"/>
        <v>20000</v>
      </c>
    </row>
    <row r="43" spans="1:22" ht="15" customHeight="1" x14ac:dyDescent="0.2">
      <c r="A43" s="248"/>
      <c r="B43" s="251"/>
      <c r="C43" s="151" t="s">
        <v>181</v>
      </c>
      <c r="D43" s="152" t="s">
        <v>466</v>
      </c>
      <c r="E43" s="156" t="s">
        <v>467</v>
      </c>
      <c r="F43" s="154">
        <v>0</v>
      </c>
      <c r="G43" s="154">
        <v>0</v>
      </c>
      <c r="H43" s="154">
        <v>0</v>
      </c>
      <c r="I43" s="154">
        <v>0</v>
      </c>
      <c r="J43" s="154">
        <v>0</v>
      </c>
      <c r="K43" s="154">
        <v>0</v>
      </c>
      <c r="L43" s="154">
        <v>0</v>
      </c>
      <c r="M43" s="154">
        <v>0</v>
      </c>
      <c r="N43" s="154">
        <v>0</v>
      </c>
      <c r="O43" s="154">
        <v>0</v>
      </c>
      <c r="P43" s="154">
        <v>0</v>
      </c>
      <c r="Q43" s="154">
        <v>0</v>
      </c>
      <c r="R43" s="154">
        <v>0</v>
      </c>
      <c r="S43" s="154">
        <v>20000</v>
      </c>
      <c r="T43" s="154">
        <v>0</v>
      </c>
      <c r="U43" s="154">
        <f t="shared" si="8"/>
        <v>20000</v>
      </c>
    </row>
    <row r="44" spans="1:22" ht="15" customHeight="1" x14ac:dyDescent="0.2">
      <c r="A44" s="248"/>
      <c r="B44" s="251"/>
      <c r="C44" s="151" t="s">
        <v>181</v>
      </c>
      <c r="D44" s="152" t="s">
        <v>468</v>
      </c>
      <c r="E44" s="156" t="s">
        <v>469</v>
      </c>
      <c r="F44" s="154">
        <v>3000</v>
      </c>
      <c r="G44" s="154">
        <v>0</v>
      </c>
      <c r="H44" s="154">
        <v>0</v>
      </c>
      <c r="I44" s="154">
        <v>0</v>
      </c>
      <c r="J44" s="154">
        <v>0</v>
      </c>
      <c r="K44" s="154">
        <v>0</v>
      </c>
      <c r="L44" s="154">
        <v>0</v>
      </c>
      <c r="M44" s="154">
        <v>0</v>
      </c>
      <c r="N44" s="154">
        <v>0</v>
      </c>
      <c r="O44" s="154">
        <v>0</v>
      </c>
      <c r="P44" s="154">
        <v>0</v>
      </c>
      <c r="Q44" s="154">
        <v>0</v>
      </c>
      <c r="R44" s="154">
        <v>0</v>
      </c>
      <c r="S44" s="154">
        <v>0</v>
      </c>
      <c r="T44" s="154">
        <v>0</v>
      </c>
      <c r="U44" s="154">
        <f t="shared" si="8"/>
        <v>3000</v>
      </c>
    </row>
    <row r="45" spans="1:22" ht="15" customHeight="1" x14ac:dyDescent="0.2">
      <c r="A45" s="248"/>
      <c r="B45" s="251"/>
      <c r="C45" s="151" t="s">
        <v>181</v>
      </c>
      <c r="D45" s="152" t="s">
        <v>417</v>
      </c>
      <c r="E45" s="156" t="s">
        <v>418</v>
      </c>
      <c r="F45" s="154">
        <v>100000</v>
      </c>
      <c r="G45" s="154">
        <v>70846</v>
      </c>
      <c r="H45" s="154">
        <v>0</v>
      </c>
      <c r="I45" s="154">
        <v>0</v>
      </c>
      <c r="J45" s="154">
        <v>0</v>
      </c>
      <c r="K45" s="154">
        <v>0</v>
      </c>
      <c r="L45" s="154">
        <v>0</v>
      </c>
      <c r="M45" s="154">
        <v>39711</v>
      </c>
      <c r="N45" s="154">
        <v>0</v>
      </c>
      <c r="O45" s="154">
        <v>0</v>
      </c>
      <c r="P45" s="154">
        <v>0</v>
      </c>
      <c r="Q45" s="154">
        <v>0</v>
      </c>
      <c r="R45" s="154">
        <v>0</v>
      </c>
      <c r="S45" s="154">
        <v>0</v>
      </c>
      <c r="T45" s="154">
        <v>0</v>
      </c>
      <c r="U45" s="154">
        <f t="shared" si="8"/>
        <v>210557</v>
      </c>
    </row>
    <row r="46" spans="1:22" s="158" customFormat="1" ht="12" customHeight="1" x14ac:dyDescent="0.2">
      <c r="A46" s="249"/>
      <c r="B46" s="252"/>
      <c r="C46" s="245" t="s">
        <v>365</v>
      </c>
      <c r="D46" s="246"/>
      <c r="E46" s="246"/>
      <c r="F46" s="157">
        <f>SUM(F35:F45)</f>
        <v>353390</v>
      </c>
      <c r="G46" s="157">
        <f t="shared" ref="G46:U46" si="9">SUM(G35:G45)</f>
        <v>132678</v>
      </c>
      <c r="H46" s="157">
        <f t="shared" si="9"/>
        <v>0</v>
      </c>
      <c r="I46" s="157">
        <f t="shared" si="9"/>
        <v>0</v>
      </c>
      <c r="J46" s="157">
        <f t="shared" si="9"/>
        <v>391656.76</v>
      </c>
      <c r="K46" s="157">
        <f t="shared" si="9"/>
        <v>20000</v>
      </c>
      <c r="L46" s="157">
        <f t="shared" si="9"/>
        <v>0</v>
      </c>
      <c r="M46" s="157">
        <f t="shared" si="9"/>
        <v>1093493</v>
      </c>
      <c r="N46" s="157">
        <f t="shared" si="9"/>
        <v>0</v>
      </c>
      <c r="O46" s="157">
        <f t="shared" si="9"/>
        <v>0</v>
      </c>
      <c r="P46" s="157">
        <f t="shared" si="9"/>
        <v>0</v>
      </c>
      <c r="Q46" s="157">
        <f t="shared" si="9"/>
        <v>0</v>
      </c>
      <c r="R46" s="157">
        <f t="shared" si="9"/>
        <v>0</v>
      </c>
      <c r="S46" s="157">
        <f t="shared" si="9"/>
        <v>20000</v>
      </c>
      <c r="T46" s="157">
        <f t="shared" si="9"/>
        <v>0</v>
      </c>
      <c r="U46" s="157">
        <f t="shared" si="9"/>
        <v>2011217.76</v>
      </c>
      <c r="V46" s="160">
        <f>SUM(F46:T46)</f>
        <v>2011217.76</v>
      </c>
    </row>
    <row r="47" spans="1:22" ht="15" customHeight="1" x14ac:dyDescent="0.2">
      <c r="A47" s="247" t="s">
        <v>168</v>
      </c>
      <c r="B47" s="250" t="s">
        <v>419</v>
      </c>
      <c r="C47" s="151" t="s">
        <v>181</v>
      </c>
      <c r="D47" s="152" t="s">
        <v>420</v>
      </c>
      <c r="E47" s="156" t="s">
        <v>421</v>
      </c>
      <c r="F47" s="154">
        <v>146961.79999999999</v>
      </c>
      <c r="G47" s="154">
        <v>0</v>
      </c>
      <c r="H47" s="154">
        <v>0</v>
      </c>
      <c r="I47" s="154">
        <v>0</v>
      </c>
      <c r="J47" s="154">
        <v>0</v>
      </c>
      <c r="K47" s="154">
        <v>0</v>
      </c>
      <c r="L47" s="154">
        <v>0</v>
      </c>
      <c r="M47" s="154">
        <v>0</v>
      </c>
      <c r="N47" s="154">
        <v>0</v>
      </c>
      <c r="O47" s="154">
        <v>0</v>
      </c>
      <c r="P47" s="154">
        <v>0</v>
      </c>
      <c r="Q47" s="154">
        <v>0</v>
      </c>
      <c r="R47" s="154">
        <v>0</v>
      </c>
      <c r="S47" s="154">
        <v>0</v>
      </c>
      <c r="T47" s="154">
        <v>0</v>
      </c>
      <c r="U47" s="154">
        <f t="shared" ref="U47:U51" si="10">SUM(F47:T47)</f>
        <v>146961.79999999999</v>
      </c>
    </row>
    <row r="48" spans="1:22" ht="15" customHeight="1" x14ac:dyDescent="0.2">
      <c r="A48" s="248"/>
      <c r="B48" s="251"/>
      <c r="C48" s="151" t="s">
        <v>181</v>
      </c>
      <c r="D48" s="152" t="s">
        <v>470</v>
      </c>
      <c r="E48" s="156" t="s">
        <v>471</v>
      </c>
      <c r="F48" s="154">
        <v>6000</v>
      </c>
      <c r="G48" s="154">
        <v>0</v>
      </c>
      <c r="H48" s="154">
        <v>0</v>
      </c>
      <c r="I48" s="154">
        <v>0</v>
      </c>
      <c r="J48" s="154">
        <v>0</v>
      </c>
      <c r="K48" s="154">
        <v>0</v>
      </c>
      <c r="L48" s="154">
        <v>0</v>
      </c>
      <c r="M48" s="154">
        <v>0</v>
      </c>
      <c r="N48" s="154">
        <v>0</v>
      </c>
      <c r="O48" s="154">
        <v>0</v>
      </c>
      <c r="P48" s="154">
        <v>0</v>
      </c>
      <c r="Q48" s="154">
        <v>0</v>
      </c>
      <c r="R48" s="154">
        <v>0</v>
      </c>
      <c r="S48" s="154">
        <v>0</v>
      </c>
      <c r="T48" s="154">
        <v>0</v>
      </c>
      <c r="U48" s="154">
        <f t="shared" si="10"/>
        <v>6000</v>
      </c>
    </row>
    <row r="49" spans="1:22" ht="15" customHeight="1" x14ac:dyDescent="0.2">
      <c r="A49" s="248"/>
      <c r="B49" s="251"/>
      <c r="C49" s="151" t="s">
        <v>181</v>
      </c>
      <c r="D49" s="152" t="s">
        <v>422</v>
      </c>
      <c r="E49" s="156" t="s">
        <v>423</v>
      </c>
      <c r="F49" s="154">
        <v>2372.1799999999998</v>
      </c>
      <c r="G49" s="154">
        <v>0</v>
      </c>
      <c r="H49" s="154">
        <v>0</v>
      </c>
      <c r="I49" s="154">
        <v>0</v>
      </c>
      <c r="J49" s="154">
        <v>0</v>
      </c>
      <c r="K49" s="154">
        <v>0</v>
      </c>
      <c r="L49" s="154">
        <v>0</v>
      </c>
      <c r="M49" s="154">
        <v>0</v>
      </c>
      <c r="N49" s="154">
        <v>0</v>
      </c>
      <c r="O49" s="154">
        <v>0</v>
      </c>
      <c r="P49" s="154">
        <v>0</v>
      </c>
      <c r="Q49" s="154">
        <v>0</v>
      </c>
      <c r="R49" s="154">
        <v>0</v>
      </c>
      <c r="S49" s="154">
        <v>0</v>
      </c>
      <c r="T49" s="154">
        <v>0</v>
      </c>
      <c r="U49" s="154">
        <f t="shared" si="10"/>
        <v>2372.1799999999998</v>
      </c>
    </row>
    <row r="50" spans="1:22" ht="15" customHeight="1" x14ac:dyDescent="0.2">
      <c r="A50" s="248"/>
      <c r="B50" s="251"/>
      <c r="C50" s="151" t="s">
        <v>181</v>
      </c>
      <c r="D50" s="152" t="s">
        <v>424</v>
      </c>
      <c r="E50" s="156" t="s">
        <v>425</v>
      </c>
      <c r="F50" s="154">
        <v>18664</v>
      </c>
      <c r="G50" s="154">
        <v>0</v>
      </c>
      <c r="H50" s="154">
        <v>0</v>
      </c>
      <c r="I50" s="154">
        <v>0</v>
      </c>
      <c r="J50" s="154">
        <v>0</v>
      </c>
      <c r="K50" s="154">
        <v>0</v>
      </c>
      <c r="L50" s="154">
        <v>0</v>
      </c>
      <c r="M50" s="154">
        <v>0</v>
      </c>
      <c r="N50" s="154">
        <v>0</v>
      </c>
      <c r="O50" s="154">
        <v>0</v>
      </c>
      <c r="P50" s="154">
        <v>0</v>
      </c>
      <c r="Q50" s="154">
        <v>0</v>
      </c>
      <c r="R50" s="154">
        <v>0</v>
      </c>
      <c r="S50" s="154">
        <v>0</v>
      </c>
      <c r="T50" s="154">
        <v>0</v>
      </c>
      <c r="U50" s="154">
        <f t="shared" si="10"/>
        <v>18664</v>
      </c>
    </row>
    <row r="51" spans="1:22" ht="15" customHeight="1" x14ac:dyDescent="0.2">
      <c r="A51" s="248"/>
      <c r="B51" s="251"/>
      <c r="C51" s="151" t="s">
        <v>181</v>
      </c>
      <c r="D51" s="152" t="s">
        <v>426</v>
      </c>
      <c r="E51" s="156" t="s">
        <v>427</v>
      </c>
      <c r="F51" s="154">
        <v>47156.4</v>
      </c>
      <c r="G51" s="154">
        <v>0</v>
      </c>
      <c r="H51" s="154">
        <v>0</v>
      </c>
      <c r="I51" s="154">
        <v>0</v>
      </c>
      <c r="J51" s="154">
        <v>0</v>
      </c>
      <c r="K51" s="154">
        <v>0</v>
      </c>
      <c r="L51" s="154">
        <v>0</v>
      </c>
      <c r="M51" s="154">
        <v>0</v>
      </c>
      <c r="N51" s="154">
        <v>0</v>
      </c>
      <c r="O51" s="154">
        <v>0</v>
      </c>
      <c r="P51" s="154">
        <v>0</v>
      </c>
      <c r="Q51" s="154">
        <v>0</v>
      </c>
      <c r="R51" s="154">
        <v>0</v>
      </c>
      <c r="S51" s="154">
        <v>0</v>
      </c>
      <c r="T51" s="154">
        <v>0</v>
      </c>
      <c r="U51" s="154">
        <f t="shared" si="10"/>
        <v>47156.4</v>
      </c>
    </row>
    <row r="52" spans="1:22" s="158" customFormat="1" x14ac:dyDescent="0.2">
      <c r="A52" s="249"/>
      <c r="B52" s="252"/>
      <c r="C52" s="245" t="s">
        <v>365</v>
      </c>
      <c r="D52" s="246"/>
      <c r="E52" s="246"/>
      <c r="F52" s="157">
        <f>SUM(F47:F51)</f>
        <v>221154.37999999998</v>
      </c>
      <c r="G52" s="157">
        <f t="shared" ref="G52:U52" si="11">SUM(G47:G51)</f>
        <v>0</v>
      </c>
      <c r="H52" s="157">
        <f t="shared" si="11"/>
        <v>0</v>
      </c>
      <c r="I52" s="157">
        <f t="shared" si="11"/>
        <v>0</v>
      </c>
      <c r="J52" s="157">
        <f t="shared" si="11"/>
        <v>0</v>
      </c>
      <c r="K52" s="157">
        <f t="shared" si="11"/>
        <v>0</v>
      </c>
      <c r="L52" s="157">
        <f t="shared" si="11"/>
        <v>0</v>
      </c>
      <c r="M52" s="157">
        <f t="shared" si="11"/>
        <v>0</v>
      </c>
      <c r="N52" s="157">
        <f t="shared" si="11"/>
        <v>0</v>
      </c>
      <c r="O52" s="157">
        <f t="shared" si="11"/>
        <v>0</v>
      </c>
      <c r="P52" s="157">
        <f t="shared" si="11"/>
        <v>0</v>
      </c>
      <c r="Q52" s="157">
        <f t="shared" si="11"/>
        <v>0</v>
      </c>
      <c r="R52" s="157">
        <f t="shared" si="11"/>
        <v>0</v>
      </c>
      <c r="S52" s="157">
        <f t="shared" si="11"/>
        <v>0</v>
      </c>
      <c r="T52" s="157">
        <f t="shared" si="11"/>
        <v>0</v>
      </c>
      <c r="U52" s="157">
        <f t="shared" si="11"/>
        <v>221154.37999999998</v>
      </c>
      <c r="V52" s="160">
        <f>SUM(F52:T52)</f>
        <v>221154.37999999998</v>
      </c>
    </row>
    <row r="53" spans="1:22" ht="15" customHeight="1" x14ac:dyDescent="0.2">
      <c r="A53" s="247" t="s">
        <v>170</v>
      </c>
      <c r="B53" s="250" t="s">
        <v>428</v>
      </c>
      <c r="C53" s="151" t="s">
        <v>181</v>
      </c>
      <c r="D53" s="152" t="s">
        <v>472</v>
      </c>
      <c r="E53" s="156" t="s">
        <v>473</v>
      </c>
      <c r="F53" s="154">
        <v>36000</v>
      </c>
      <c r="G53" s="154">
        <v>37500</v>
      </c>
      <c r="H53" s="154">
        <v>0</v>
      </c>
      <c r="I53" s="154">
        <v>0</v>
      </c>
      <c r="J53" s="154">
        <v>0</v>
      </c>
      <c r="K53" s="154">
        <v>0</v>
      </c>
      <c r="L53" s="154">
        <v>0</v>
      </c>
      <c r="M53" s="154">
        <v>10000</v>
      </c>
      <c r="N53" s="154">
        <v>0</v>
      </c>
      <c r="O53" s="154">
        <v>0</v>
      </c>
      <c r="P53" s="154">
        <v>0</v>
      </c>
      <c r="Q53" s="154">
        <v>0</v>
      </c>
      <c r="R53" s="154">
        <v>0</v>
      </c>
      <c r="S53" s="154">
        <v>0</v>
      </c>
      <c r="T53" s="154">
        <v>0</v>
      </c>
      <c r="U53" s="154">
        <f t="shared" ref="U53:U58" si="12">SUM(F53:T53)</f>
        <v>83500</v>
      </c>
    </row>
    <row r="54" spans="1:22" ht="15" customHeight="1" x14ac:dyDescent="0.2">
      <c r="A54" s="248"/>
      <c r="B54" s="251"/>
      <c r="C54" s="151" t="s">
        <v>181</v>
      </c>
      <c r="D54" s="152" t="s">
        <v>474</v>
      </c>
      <c r="E54" s="156" t="s">
        <v>475</v>
      </c>
      <c r="F54" s="154">
        <v>0</v>
      </c>
      <c r="G54" s="154">
        <v>0</v>
      </c>
      <c r="H54" s="154">
        <v>0</v>
      </c>
      <c r="I54" s="154">
        <v>0</v>
      </c>
      <c r="J54" s="154">
        <v>0</v>
      </c>
      <c r="K54" s="154">
        <v>0</v>
      </c>
      <c r="L54" s="154">
        <v>0</v>
      </c>
      <c r="M54" s="154">
        <v>30000</v>
      </c>
      <c r="N54" s="154">
        <v>0</v>
      </c>
      <c r="O54" s="154">
        <v>0</v>
      </c>
      <c r="P54" s="154">
        <v>0</v>
      </c>
      <c r="Q54" s="154">
        <v>0</v>
      </c>
      <c r="R54" s="154">
        <v>0</v>
      </c>
      <c r="S54" s="154">
        <v>0</v>
      </c>
      <c r="T54" s="154">
        <v>0</v>
      </c>
      <c r="U54" s="154">
        <f t="shared" si="12"/>
        <v>30000</v>
      </c>
    </row>
    <row r="55" spans="1:22" ht="15" customHeight="1" x14ac:dyDescent="0.2">
      <c r="A55" s="248"/>
      <c r="B55" s="251"/>
      <c r="C55" s="151" t="s">
        <v>181</v>
      </c>
      <c r="D55" s="152" t="s">
        <v>476</v>
      </c>
      <c r="E55" s="156" t="s">
        <v>477</v>
      </c>
      <c r="F55" s="154">
        <v>0</v>
      </c>
      <c r="G55" s="154">
        <v>0</v>
      </c>
      <c r="H55" s="154">
        <v>0</v>
      </c>
      <c r="I55" s="154">
        <v>0</v>
      </c>
      <c r="J55" s="154">
        <v>0</v>
      </c>
      <c r="K55" s="154">
        <v>0</v>
      </c>
      <c r="L55" s="154">
        <v>0</v>
      </c>
      <c r="M55" s="154">
        <v>0</v>
      </c>
      <c r="N55" s="154">
        <v>0</v>
      </c>
      <c r="O55" s="154">
        <v>0</v>
      </c>
      <c r="P55" s="154">
        <v>0</v>
      </c>
      <c r="Q55" s="154">
        <v>200000</v>
      </c>
      <c r="R55" s="154">
        <v>0</v>
      </c>
      <c r="S55" s="154">
        <v>0</v>
      </c>
      <c r="T55" s="154">
        <v>0</v>
      </c>
      <c r="U55" s="154">
        <f t="shared" si="12"/>
        <v>200000</v>
      </c>
    </row>
    <row r="56" spans="1:22" ht="15" customHeight="1" x14ac:dyDescent="0.2">
      <c r="A56" s="248"/>
      <c r="B56" s="251"/>
      <c r="C56" s="151" t="s">
        <v>181</v>
      </c>
      <c r="D56" s="152" t="s">
        <v>429</v>
      </c>
      <c r="E56" s="156" t="s">
        <v>430</v>
      </c>
      <c r="F56" s="154">
        <v>8700</v>
      </c>
      <c r="G56" s="154">
        <v>17000</v>
      </c>
      <c r="H56" s="154">
        <v>0</v>
      </c>
      <c r="I56" s="154">
        <v>0</v>
      </c>
      <c r="J56" s="154">
        <v>0</v>
      </c>
      <c r="K56" s="154">
        <v>0</v>
      </c>
      <c r="L56" s="154">
        <v>0</v>
      </c>
      <c r="M56" s="154">
        <v>50</v>
      </c>
      <c r="N56" s="154">
        <v>0</v>
      </c>
      <c r="O56" s="154">
        <v>0</v>
      </c>
      <c r="P56" s="154">
        <v>0</v>
      </c>
      <c r="Q56" s="154">
        <v>0</v>
      </c>
      <c r="R56" s="154">
        <v>0</v>
      </c>
      <c r="S56" s="154">
        <v>0</v>
      </c>
      <c r="T56" s="154">
        <v>0</v>
      </c>
      <c r="U56" s="154">
        <f t="shared" si="12"/>
        <v>25750</v>
      </c>
    </row>
    <row r="57" spans="1:22" ht="15" customHeight="1" x14ac:dyDescent="0.2">
      <c r="A57" s="248"/>
      <c r="B57" s="251"/>
      <c r="C57" s="151" t="s">
        <v>181</v>
      </c>
      <c r="D57" s="152" t="s">
        <v>478</v>
      </c>
      <c r="E57" s="156" t="s">
        <v>479</v>
      </c>
      <c r="F57" s="154">
        <v>0</v>
      </c>
      <c r="G57" s="154">
        <v>0</v>
      </c>
      <c r="H57" s="154">
        <v>0</v>
      </c>
      <c r="I57" s="154">
        <v>0</v>
      </c>
      <c r="J57" s="154">
        <v>150000</v>
      </c>
      <c r="K57" s="154">
        <v>0</v>
      </c>
      <c r="L57" s="154">
        <v>0</v>
      </c>
      <c r="M57" s="154">
        <v>0</v>
      </c>
      <c r="N57" s="154">
        <v>0</v>
      </c>
      <c r="O57" s="154">
        <v>0</v>
      </c>
      <c r="P57" s="154">
        <v>0</v>
      </c>
      <c r="Q57" s="154">
        <v>0</v>
      </c>
      <c r="R57" s="154">
        <v>0</v>
      </c>
      <c r="S57" s="154">
        <v>0</v>
      </c>
      <c r="T57" s="154">
        <v>0</v>
      </c>
      <c r="U57" s="154">
        <f t="shared" si="12"/>
        <v>150000</v>
      </c>
    </row>
    <row r="58" spans="1:22" ht="15" customHeight="1" x14ac:dyDescent="0.2">
      <c r="A58" s="248"/>
      <c r="B58" s="251"/>
      <c r="C58" s="151" t="s">
        <v>181</v>
      </c>
      <c r="D58" s="152" t="s">
        <v>431</v>
      </c>
      <c r="E58" s="156" t="s">
        <v>432</v>
      </c>
      <c r="F58" s="154">
        <v>0</v>
      </c>
      <c r="G58" s="154">
        <v>0</v>
      </c>
      <c r="H58" s="154">
        <v>0</v>
      </c>
      <c r="I58" s="154">
        <v>0</v>
      </c>
      <c r="J58" s="154">
        <v>0</v>
      </c>
      <c r="K58" s="154">
        <v>0</v>
      </c>
      <c r="L58" s="154">
        <v>0</v>
      </c>
      <c r="M58" s="154">
        <v>406400</v>
      </c>
      <c r="N58" s="154">
        <v>0</v>
      </c>
      <c r="O58" s="154">
        <v>0</v>
      </c>
      <c r="P58" s="154">
        <v>0</v>
      </c>
      <c r="Q58" s="154">
        <v>0</v>
      </c>
      <c r="R58" s="154">
        <v>0</v>
      </c>
      <c r="S58" s="154">
        <v>0</v>
      </c>
      <c r="T58" s="154">
        <v>0</v>
      </c>
      <c r="U58" s="154">
        <f t="shared" si="12"/>
        <v>406400</v>
      </c>
    </row>
    <row r="59" spans="1:22" s="158" customFormat="1" x14ac:dyDescent="0.2">
      <c r="A59" s="249"/>
      <c r="B59" s="252"/>
      <c r="C59" s="245" t="s">
        <v>365</v>
      </c>
      <c r="D59" s="246"/>
      <c r="E59" s="246"/>
      <c r="F59" s="157">
        <f>SUM(F53:F58)</f>
        <v>44700</v>
      </c>
      <c r="G59" s="157">
        <f t="shared" ref="G59:U59" si="13">SUM(G53:G58)</f>
        <v>54500</v>
      </c>
      <c r="H59" s="157">
        <f t="shared" si="13"/>
        <v>0</v>
      </c>
      <c r="I59" s="157">
        <f t="shared" si="13"/>
        <v>0</v>
      </c>
      <c r="J59" s="157">
        <f t="shared" si="13"/>
        <v>150000</v>
      </c>
      <c r="K59" s="157">
        <f t="shared" si="13"/>
        <v>0</v>
      </c>
      <c r="L59" s="157">
        <f t="shared" si="13"/>
        <v>0</v>
      </c>
      <c r="M59" s="157">
        <f t="shared" si="13"/>
        <v>446450</v>
      </c>
      <c r="N59" s="157">
        <f t="shared" si="13"/>
        <v>0</v>
      </c>
      <c r="O59" s="157">
        <f t="shared" si="13"/>
        <v>0</v>
      </c>
      <c r="P59" s="157">
        <f t="shared" si="13"/>
        <v>0</v>
      </c>
      <c r="Q59" s="157">
        <f t="shared" si="13"/>
        <v>200000</v>
      </c>
      <c r="R59" s="157">
        <f t="shared" si="13"/>
        <v>0</v>
      </c>
      <c r="S59" s="157">
        <f t="shared" si="13"/>
        <v>0</v>
      </c>
      <c r="T59" s="157">
        <f t="shared" si="13"/>
        <v>0</v>
      </c>
      <c r="U59" s="157">
        <f t="shared" si="13"/>
        <v>895650</v>
      </c>
      <c r="V59" s="160">
        <f>SUM(F59:T59)</f>
        <v>895650</v>
      </c>
    </row>
    <row r="60" spans="1:22" ht="15" customHeight="1" x14ac:dyDescent="0.2">
      <c r="A60" s="247" t="s">
        <v>293</v>
      </c>
      <c r="B60" s="250" t="s">
        <v>480</v>
      </c>
      <c r="C60" s="151" t="s">
        <v>181</v>
      </c>
      <c r="D60" s="152" t="s">
        <v>293</v>
      </c>
      <c r="E60" s="156" t="s">
        <v>481</v>
      </c>
      <c r="F60" s="154">
        <v>25000</v>
      </c>
      <c r="G60" s="154">
        <v>0</v>
      </c>
      <c r="H60" s="154">
        <v>0</v>
      </c>
      <c r="I60" s="154">
        <v>0</v>
      </c>
      <c r="J60" s="154">
        <v>0</v>
      </c>
      <c r="K60" s="154">
        <v>0</v>
      </c>
      <c r="L60" s="154">
        <v>0</v>
      </c>
      <c r="M60" s="154">
        <v>0</v>
      </c>
      <c r="N60" s="154">
        <v>0</v>
      </c>
      <c r="O60" s="154">
        <v>0</v>
      </c>
      <c r="P60" s="154">
        <v>0</v>
      </c>
      <c r="Q60" s="154">
        <v>0</v>
      </c>
      <c r="R60" s="154">
        <v>0</v>
      </c>
      <c r="S60" s="154">
        <v>0</v>
      </c>
      <c r="T60" s="154">
        <v>0</v>
      </c>
      <c r="U60" s="154">
        <f>SUM(F60:T60)</f>
        <v>25000</v>
      </c>
    </row>
    <row r="61" spans="1:22" s="158" customFormat="1" x14ac:dyDescent="0.2">
      <c r="A61" s="249"/>
      <c r="B61" s="252"/>
      <c r="C61" s="245" t="s">
        <v>365</v>
      </c>
      <c r="D61" s="246"/>
      <c r="E61" s="246"/>
      <c r="F61" s="157">
        <f>SUM(F60)</f>
        <v>25000</v>
      </c>
      <c r="G61" s="157">
        <f t="shared" ref="G61:U61" si="14">SUM(G60)</f>
        <v>0</v>
      </c>
      <c r="H61" s="157">
        <f t="shared" si="14"/>
        <v>0</v>
      </c>
      <c r="I61" s="157">
        <f t="shared" si="14"/>
        <v>0</v>
      </c>
      <c r="J61" s="157">
        <f t="shared" si="14"/>
        <v>0</v>
      </c>
      <c r="K61" s="157">
        <f t="shared" si="14"/>
        <v>0</v>
      </c>
      <c r="L61" s="157">
        <f t="shared" si="14"/>
        <v>0</v>
      </c>
      <c r="M61" s="157">
        <f t="shared" si="14"/>
        <v>0</v>
      </c>
      <c r="N61" s="157">
        <f t="shared" si="14"/>
        <v>0</v>
      </c>
      <c r="O61" s="157">
        <f t="shared" si="14"/>
        <v>0</v>
      </c>
      <c r="P61" s="157">
        <f t="shared" si="14"/>
        <v>0</v>
      </c>
      <c r="Q61" s="157">
        <f t="shared" si="14"/>
        <v>0</v>
      </c>
      <c r="R61" s="157">
        <f t="shared" si="14"/>
        <v>0</v>
      </c>
      <c r="S61" s="157">
        <f t="shared" si="14"/>
        <v>0</v>
      </c>
      <c r="T61" s="157">
        <f t="shared" si="14"/>
        <v>0</v>
      </c>
      <c r="U61" s="157">
        <f t="shared" si="14"/>
        <v>25000</v>
      </c>
      <c r="V61" s="160">
        <f>SUM(F61:T61)</f>
        <v>25000</v>
      </c>
    </row>
    <row r="62" spans="1:22" ht="15" customHeight="1" x14ac:dyDescent="0.2">
      <c r="A62" s="247" t="s">
        <v>173</v>
      </c>
      <c r="B62" s="250" t="s">
        <v>436</v>
      </c>
      <c r="C62" s="151" t="s">
        <v>181</v>
      </c>
      <c r="D62" s="152" t="s">
        <v>482</v>
      </c>
      <c r="E62" s="156" t="s">
        <v>483</v>
      </c>
      <c r="F62" s="154">
        <v>30000</v>
      </c>
      <c r="G62" s="154">
        <v>0</v>
      </c>
      <c r="H62" s="154">
        <v>0</v>
      </c>
      <c r="I62" s="154">
        <v>0</v>
      </c>
      <c r="J62" s="154">
        <v>0</v>
      </c>
      <c r="K62" s="154">
        <v>0</v>
      </c>
      <c r="L62" s="154">
        <v>0</v>
      </c>
      <c r="M62" s="154">
        <v>0</v>
      </c>
      <c r="N62" s="154">
        <v>0</v>
      </c>
      <c r="O62" s="154">
        <v>0</v>
      </c>
      <c r="P62" s="154">
        <v>0</v>
      </c>
      <c r="Q62" s="154">
        <v>0</v>
      </c>
      <c r="R62" s="154">
        <v>0</v>
      </c>
      <c r="S62" s="154">
        <v>0</v>
      </c>
      <c r="T62" s="154">
        <v>0</v>
      </c>
      <c r="U62" s="154">
        <f t="shared" ref="U62:U63" si="15">SUM(F62:T62)</f>
        <v>30000</v>
      </c>
    </row>
    <row r="63" spans="1:22" ht="15" customHeight="1" x14ac:dyDescent="0.2">
      <c r="A63" s="248"/>
      <c r="B63" s="251"/>
      <c r="C63" s="151" t="s">
        <v>181</v>
      </c>
      <c r="D63" s="152" t="s">
        <v>437</v>
      </c>
      <c r="E63" s="156" t="s">
        <v>438</v>
      </c>
      <c r="F63" s="154">
        <v>0</v>
      </c>
      <c r="G63" s="154">
        <v>0</v>
      </c>
      <c r="H63" s="154">
        <v>0</v>
      </c>
      <c r="I63" s="154">
        <v>0</v>
      </c>
      <c r="J63" s="154">
        <v>726000</v>
      </c>
      <c r="K63" s="154">
        <v>0</v>
      </c>
      <c r="L63" s="154">
        <v>0</v>
      </c>
      <c r="M63" s="154">
        <v>0</v>
      </c>
      <c r="N63" s="154">
        <v>0</v>
      </c>
      <c r="O63" s="154">
        <v>0</v>
      </c>
      <c r="P63" s="154">
        <v>20000</v>
      </c>
      <c r="Q63" s="154">
        <v>20000</v>
      </c>
      <c r="R63" s="154">
        <v>60000</v>
      </c>
      <c r="S63" s="154">
        <v>0</v>
      </c>
      <c r="T63" s="154">
        <v>0</v>
      </c>
      <c r="U63" s="154">
        <f t="shared" si="15"/>
        <v>826000</v>
      </c>
    </row>
    <row r="64" spans="1:22" s="158" customFormat="1" x14ac:dyDescent="0.2">
      <c r="A64" s="249"/>
      <c r="B64" s="252"/>
      <c r="C64" s="245" t="s">
        <v>365</v>
      </c>
      <c r="D64" s="246"/>
      <c r="E64" s="246"/>
      <c r="F64" s="157">
        <f>SUM(F62:F63)</f>
        <v>30000</v>
      </c>
      <c r="G64" s="157">
        <f t="shared" ref="G64:U64" si="16">SUM(G62:G63)</f>
        <v>0</v>
      </c>
      <c r="H64" s="157">
        <f t="shared" si="16"/>
        <v>0</v>
      </c>
      <c r="I64" s="157">
        <f t="shared" si="16"/>
        <v>0</v>
      </c>
      <c r="J64" s="157">
        <f t="shared" si="16"/>
        <v>726000</v>
      </c>
      <c r="K64" s="157">
        <f t="shared" si="16"/>
        <v>0</v>
      </c>
      <c r="L64" s="157">
        <f t="shared" si="16"/>
        <v>0</v>
      </c>
      <c r="M64" s="157">
        <f t="shared" si="16"/>
        <v>0</v>
      </c>
      <c r="N64" s="157">
        <f t="shared" si="16"/>
        <v>0</v>
      </c>
      <c r="O64" s="157">
        <f t="shared" si="16"/>
        <v>0</v>
      </c>
      <c r="P64" s="157">
        <f t="shared" si="16"/>
        <v>20000</v>
      </c>
      <c r="Q64" s="157">
        <f t="shared" si="16"/>
        <v>20000</v>
      </c>
      <c r="R64" s="157">
        <f t="shared" si="16"/>
        <v>60000</v>
      </c>
      <c r="S64" s="157">
        <f t="shared" si="16"/>
        <v>0</v>
      </c>
      <c r="T64" s="157">
        <f t="shared" si="16"/>
        <v>0</v>
      </c>
      <c r="U64" s="157">
        <f t="shared" si="16"/>
        <v>856000</v>
      </c>
      <c r="V64" s="160">
        <f>SUM(E64:T64)</f>
        <v>856000</v>
      </c>
    </row>
    <row r="65" spans="1:22" ht="15" customHeight="1" x14ac:dyDescent="0.2">
      <c r="A65" s="253" t="s">
        <v>526</v>
      </c>
      <c r="B65" s="250" t="s">
        <v>433</v>
      </c>
      <c r="C65" s="151" t="s">
        <v>181</v>
      </c>
      <c r="D65" s="152" t="s">
        <v>484</v>
      </c>
      <c r="E65" s="156" t="s">
        <v>485</v>
      </c>
      <c r="F65" s="154">
        <v>0</v>
      </c>
      <c r="G65" s="154">
        <v>0</v>
      </c>
      <c r="H65" s="154">
        <v>0</v>
      </c>
      <c r="I65" s="154">
        <v>0</v>
      </c>
      <c r="J65" s="154">
        <v>0</v>
      </c>
      <c r="K65" s="154">
        <v>0</v>
      </c>
      <c r="L65" s="154">
        <v>0</v>
      </c>
      <c r="M65" s="154">
        <v>0</v>
      </c>
      <c r="N65" s="154">
        <v>4626000</v>
      </c>
      <c r="O65" s="154">
        <v>0</v>
      </c>
      <c r="P65" s="154">
        <v>0</v>
      </c>
      <c r="Q65" s="154">
        <v>0</v>
      </c>
      <c r="R65" s="154">
        <v>0</v>
      </c>
      <c r="S65" s="154">
        <v>0</v>
      </c>
      <c r="T65" s="154">
        <v>0</v>
      </c>
      <c r="U65" s="154">
        <f t="shared" ref="U65:U74" si="17">SUM(F65:T65)</f>
        <v>4626000</v>
      </c>
    </row>
    <row r="66" spans="1:22" ht="15" customHeight="1" x14ac:dyDescent="0.2">
      <c r="A66" s="254"/>
      <c r="B66" s="251"/>
      <c r="C66" s="151" t="s">
        <v>181</v>
      </c>
      <c r="D66" s="152" t="s">
        <v>434</v>
      </c>
      <c r="E66" s="156" t="s">
        <v>435</v>
      </c>
      <c r="F66" s="154">
        <v>0</v>
      </c>
      <c r="G66" s="154">
        <v>0</v>
      </c>
      <c r="H66" s="154">
        <v>0</v>
      </c>
      <c r="I66" s="154">
        <v>0</v>
      </c>
      <c r="J66" s="154">
        <v>0</v>
      </c>
      <c r="K66" s="154">
        <v>0</v>
      </c>
      <c r="L66" s="154">
        <v>0</v>
      </c>
      <c r="M66" s="154">
        <v>0</v>
      </c>
      <c r="N66" s="154">
        <v>196862.75</v>
      </c>
      <c r="O66" s="154">
        <v>0</v>
      </c>
      <c r="P66" s="154">
        <v>0</v>
      </c>
      <c r="Q66" s="154">
        <v>0</v>
      </c>
      <c r="R66" s="154">
        <v>0</v>
      </c>
      <c r="S66" s="154">
        <v>0</v>
      </c>
      <c r="T66" s="154">
        <v>0</v>
      </c>
      <c r="U66" s="154">
        <f t="shared" si="17"/>
        <v>196862.75</v>
      </c>
    </row>
    <row r="67" spans="1:22" ht="27" customHeight="1" x14ac:dyDescent="0.2">
      <c r="A67" s="254"/>
      <c r="B67" s="251"/>
      <c r="C67" s="151" t="s">
        <v>181</v>
      </c>
      <c r="D67" s="152" t="s">
        <v>486</v>
      </c>
      <c r="E67" s="156" t="s">
        <v>487</v>
      </c>
      <c r="F67" s="154">
        <v>0</v>
      </c>
      <c r="G67" s="154">
        <v>0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20000</v>
      </c>
      <c r="O67" s="154">
        <v>0</v>
      </c>
      <c r="P67" s="154">
        <v>0</v>
      </c>
      <c r="Q67" s="154">
        <v>0</v>
      </c>
      <c r="R67" s="154">
        <v>0</v>
      </c>
      <c r="S67" s="154">
        <v>0</v>
      </c>
      <c r="T67" s="154">
        <v>0</v>
      </c>
      <c r="U67" s="154">
        <f t="shared" si="17"/>
        <v>20000</v>
      </c>
    </row>
    <row r="68" spans="1:22" s="158" customFormat="1" x14ac:dyDescent="0.2">
      <c r="A68" s="255"/>
      <c r="B68" s="252"/>
      <c r="C68" s="245" t="s">
        <v>365</v>
      </c>
      <c r="D68" s="246"/>
      <c r="E68" s="246"/>
      <c r="F68" s="157">
        <f>SUM(F65:F67)</f>
        <v>0</v>
      </c>
      <c r="G68" s="157">
        <f t="shared" ref="G68:T68" si="18">SUM(G65:G67)</f>
        <v>0</v>
      </c>
      <c r="H68" s="157">
        <f t="shared" si="18"/>
        <v>0</v>
      </c>
      <c r="I68" s="157">
        <f t="shared" si="18"/>
        <v>0</v>
      </c>
      <c r="J68" s="157">
        <f t="shared" si="18"/>
        <v>0</v>
      </c>
      <c r="K68" s="157">
        <f t="shared" si="18"/>
        <v>0</v>
      </c>
      <c r="L68" s="157">
        <f t="shared" si="18"/>
        <v>0</v>
      </c>
      <c r="M68" s="157">
        <f t="shared" si="18"/>
        <v>0</v>
      </c>
      <c r="N68" s="157">
        <f t="shared" si="18"/>
        <v>4842862.75</v>
      </c>
      <c r="O68" s="157">
        <f t="shared" si="18"/>
        <v>0</v>
      </c>
      <c r="P68" s="157">
        <f t="shared" si="18"/>
        <v>0</v>
      </c>
      <c r="Q68" s="157">
        <f t="shared" si="18"/>
        <v>0</v>
      </c>
      <c r="R68" s="157">
        <f t="shared" si="18"/>
        <v>0</v>
      </c>
      <c r="S68" s="157">
        <f t="shared" si="18"/>
        <v>0</v>
      </c>
      <c r="T68" s="157">
        <f t="shared" si="18"/>
        <v>0</v>
      </c>
      <c r="U68" s="157">
        <f>SUM(U65:U67)</f>
        <v>4842862.75</v>
      </c>
      <c r="V68" s="160">
        <f>SUM(F68:T68)</f>
        <v>4842862.75</v>
      </c>
    </row>
    <row r="69" spans="1:22" ht="15" customHeight="1" x14ac:dyDescent="0.2">
      <c r="A69" s="247" t="s">
        <v>157</v>
      </c>
      <c r="B69" s="250" t="s">
        <v>350</v>
      </c>
      <c r="C69" s="151" t="s">
        <v>181</v>
      </c>
      <c r="D69" s="152" t="s">
        <v>351</v>
      </c>
      <c r="E69" s="156" t="s">
        <v>352</v>
      </c>
      <c r="F69" s="154">
        <v>0</v>
      </c>
      <c r="G69" s="154">
        <v>0</v>
      </c>
      <c r="H69" s="154">
        <v>0</v>
      </c>
      <c r="I69" s="154">
        <v>0</v>
      </c>
      <c r="J69" s="154">
        <v>0</v>
      </c>
      <c r="K69" s="154">
        <v>0</v>
      </c>
      <c r="L69" s="154">
        <v>0</v>
      </c>
      <c r="M69" s="154">
        <v>0</v>
      </c>
      <c r="N69" s="154">
        <v>0</v>
      </c>
      <c r="O69" s="154">
        <v>0</v>
      </c>
      <c r="P69" s="154">
        <v>0</v>
      </c>
      <c r="Q69" s="154">
        <v>0</v>
      </c>
      <c r="R69" s="154">
        <v>0</v>
      </c>
      <c r="S69" s="154">
        <v>0</v>
      </c>
      <c r="T69" s="154">
        <v>57956</v>
      </c>
      <c r="U69" s="154">
        <f t="shared" si="17"/>
        <v>57956</v>
      </c>
    </row>
    <row r="70" spans="1:22" ht="15" customHeight="1" x14ac:dyDescent="0.2">
      <c r="A70" s="248"/>
      <c r="B70" s="251"/>
      <c r="C70" s="151" t="s">
        <v>181</v>
      </c>
      <c r="D70" s="152" t="s">
        <v>353</v>
      </c>
      <c r="E70" s="156" t="s">
        <v>354</v>
      </c>
      <c r="F70" s="154">
        <v>0</v>
      </c>
      <c r="G70" s="154">
        <v>0</v>
      </c>
      <c r="H70" s="154">
        <v>0</v>
      </c>
      <c r="I70" s="154">
        <v>0</v>
      </c>
      <c r="J70" s="154">
        <v>0</v>
      </c>
      <c r="K70" s="154">
        <v>0</v>
      </c>
      <c r="L70" s="154">
        <v>0</v>
      </c>
      <c r="M70" s="154">
        <v>0</v>
      </c>
      <c r="N70" s="154">
        <v>0</v>
      </c>
      <c r="O70" s="154">
        <v>0</v>
      </c>
      <c r="P70" s="154">
        <v>0</v>
      </c>
      <c r="Q70" s="154">
        <v>0</v>
      </c>
      <c r="R70" s="154">
        <v>0</v>
      </c>
      <c r="S70" s="154">
        <v>0</v>
      </c>
      <c r="T70" s="154">
        <v>8289100</v>
      </c>
      <c r="U70" s="154">
        <f t="shared" si="17"/>
        <v>8289100</v>
      </c>
    </row>
    <row r="71" spans="1:22" ht="15" customHeight="1" x14ac:dyDescent="0.2">
      <c r="A71" s="248"/>
      <c r="B71" s="251"/>
      <c r="C71" s="151" t="s">
        <v>181</v>
      </c>
      <c r="D71" s="152" t="s">
        <v>355</v>
      </c>
      <c r="E71" s="156" t="s">
        <v>356</v>
      </c>
      <c r="F71" s="154">
        <v>0</v>
      </c>
      <c r="G71" s="154">
        <v>0</v>
      </c>
      <c r="H71" s="154">
        <v>0</v>
      </c>
      <c r="I71" s="154">
        <v>0</v>
      </c>
      <c r="J71" s="154">
        <v>0</v>
      </c>
      <c r="K71" s="154">
        <v>0</v>
      </c>
      <c r="L71" s="154">
        <v>0</v>
      </c>
      <c r="M71" s="154">
        <v>0</v>
      </c>
      <c r="N71" s="154">
        <v>0</v>
      </c>
      <c r="O71" s="154">
        <v>0</v>
      </c>
      <c r="P71" s="154">
        <v>0</v>
      </c>
      <c r="Q71" s="154">
        <v>0</v>
      </c>
      <c r="R71" s="154">
        <v>0</v>
      </c>
      <c r="S71" s="154">
        <v>0</v>
      </c>
      <c r="T71" s="154">
        <v>1346400</v>
      </c>
      <c r="U71" s="154">
        <f t="shared" si="17"/>
        <v>1346400</v>
      </c>
    </row>
    <row r="72" spans="1:22" ht="15" customHeight="1" x14ac:dyDescent="0.2">
      <c r="A72" s="248"/>
      <c r="B72" s="251"/>
      <c r="C72" s="151" t="s">
        <v>181</v>
      </c>
      <c r="D72" s="152" t="s">
        <v>357</v>
      </c>
      <c r="E72" s="156" t="s">
        <v>358</v>
      </c>
      <c r="F72" s="154">
        <v>0</v>
      </c>
      <c r="G72" s="154">
        <v>0</v>
      </c>
      <c r="H72" s="154">
        <v>0</v>
      </c>
      <c r="I72" s="154">
        <v>0</v>
      </c>
      <c r="J72" s="154">
        <v>0</v>
      </c>
      <c r="K72" s="154">
        <v>0</v>
      </c>
      <c r="L72" s="154">
        <v>0</v>
      </c>
      <c r="M72" s="154">
        <v>0</v>
      </c>
      <c r="N72" s="154">
        <v>0</v>
      </c>
      <c r="O72" s="154">
        <v>0</v>
      </c>
      <c r="P72" s="154">
        <v>0</v>
      </c>
      <c r="Q72" s="154">
        <v>0</v>
      </c>
      <c r="R72" s="154">
        <v>0</v>
      </c>
      <c r="S72" s="154">
        <v>0</v>
      </c>
      <c r="T72" s="154">
        <v>14000</v>
      </c>
      <c r="U72" s="154">
        <f t="shared" si="17"/>
        <v>14000</v>
      </c>
    </row>
    <row r="73" spans="1:22" ht="15" customHeight="1" x14ac:dyDescent="0.2">
      <c r="A73" s="248"/>
      <c r="B73" s="251"/>
      <c r="C73" s="151" t="s">
        <v>181</v>
      </c>
      <c r="D73" s="152" t="s">
        <v>359</v>
      </c>
      <c r="E73" s="156" t="s">
        <v>360</v>
      </c>
      <c r="F73" s="154">
        <v>0</v>
      </c>
      <c r="G73" s="154">
        <v>0</v>
      </c>
      <c r="H73" s="154">
        <v>0</v>
      </c>
      <c r="I73" s="154">
        <v>0</v>
      </c>
      <c r="J73" s="154">
        <v>0</v>
      </c>
      <c r="K73" s="154">
        <v>0</v>
      </c>
      <c r="L73" s="154">
        <v>0</v>
      </c>
      <c r="M73" s="154">
        <v>0</v>
      </c>
      <c r="N73" s="154">
        <v>0</v>
      </c>
      <c r="O73" s="154">
        <v>0</v>
      </c>
      <c r="P73" s="154">
        <v>0</v>
      </c>
      <c r="Q73" s="154">
        <v>0</v>
      </c>
      <c r="R73" s="154">
        <v>0</v>
      </c>
      <c r="S73" s="154">
        <v>0</v>
      </c>
      <c r="T73" s="154">
        <v>72427.539999999994</v>
      </c>
      <c r="U73" s="154">
        <f t="shared" si="17"/>
        <v>72427.539999999994</v>
      </c>
    </row>
    <row r="74" spans="1:22" ht="15" customHeight="1" x14ac:dyDescent="0.2">
      <c r="A74" s="248"/>
      <c r="B74" s="251"/>
      <c r="C74" s="151" t="s">
        <v>181</v>
      </c>
      <c r="D74" s="152" t="s">
        <v>361</v>
      </c>
      <c r="E74" s="156" t="s">
        <v>362</v>
      </c>
      <c r="F74" s="154">
        <v>0</v>
      </c>
      <c r="G74" s="154">
        <v>0</v>
      </c>
      <c r="H74" s="154">
        <v>0</v>
      </c>
      <c r="I74" s="154">
        <v>0</v>
      </c>
      <c r="J74" s="154">
        <v>0</v>
      </c>
      <c r="K74" s="154">
        <v>0</v>
      </c>
      <c r="L74" s="154">
        <v>0</v>
      </c>
      <c r="M74" s="154">
        <v>0</v>
      </c>
      <c r="N74" s="154">
        <v>0</v>
      </c>
      <c r="O74" s="154">
        <v>0</v>
      </c>
      <c r="P74" s="154">
        <v>0</v>
      </c>
      <c r="Q74" s="154">
        <v>0</v>
      </c>
      <c r="R74" s="154">
        <v>0</v>
      </c>
      <c r="S74" s="154">
        <v>0</v>
      </c>
      <c r="T74" s="154">
        <v>62842</v>
      </c>
      <c r="U74" s="154">
        <f t="shared" si="17"/>
        <v>62842</v>
      </c>
    </row>
    <row r="75" spans="1:22" s="158" customFormat="1" x14ac:dyDescent="0.2">
      <c r="A75" s="249"/>
      <c r="B75" s="252"/>
      <c r="C75" s="245" t="s">
        <v>365</v>
      </c>
      <c r="D75" s="246"/>
      <c r="E75" s="246"/>
      <c r="F75" s="157">
        <f>SUM(F69:F74)</f>
        <v>0</v>
      </c>
      <c r="G75" s="157">
        <f t="shared" ref="G75:U75" si="19">SUM(G69:G74)</f>
        <v>0</v>
      </c>
      <c r="H75" s="157">
        <f t="shared" si="19"/>
        <v>0</v>
      </c>
      <c r="I75" s="157">
        <f t="shared" si="19"/>
        <v>0</v>
      </c>
      <c r="J75" s="157">
        <f t="shared" si="19"/>
        <v>0</v>
      </c>
      <c r="K75" s="157">
        <f t="shared" si="19"/>
        <v>0</v>
      </c>
      <c r="L75" s="157">
        <f t="shared" si="19"/>
        <v>0</v>
      </c>
      <c r="M75" s="157">
        <f t="shared" si="19"/>
        <v>0</v>
      </c>
      <c r="N75" s="157">
        <f t="shared" si="19"/>
        <v>0</v>
      </c>
      <c r="O75" s="157">
        <f t="shared" si="19"/>
        <v>0</v>
      </c>
      <c r="P75" s="157">
        <f t="shared" si="19"/>
        <v>0</v>
      </c>
      <c r="Q75" s="157">
        <f t="shared" si="19"/>
        <v>0</v>
      </c>
      <c r="R75" s="157">
        <f t="shared" si="19"/>
        <v>0</v>
      </c>
      <c r="S75" s="157">
        <f t="shared" si="19"/>
        <v>0</v>
      </c>
      <c r="T75" s="157">
        <f t="shared" si="19"/>
        <v>9842725.5399999991</v>
      </c>
      <c r="U75" s="157">
        <f t="shared" si="19"/>
        <v>9842725.5399999991</v>
      </c>
      <c r="V75" s="160">
        <f>SUM(F75:T75)</f>
        <v>9842725.5399999991</v>
      </c>
    </row>
    <row r="76" spans="1:22" s="158" customFormat="1" ht="16.5" customHeight="1" x14ac:dyDescent="0.2">
      <c r="A76" s="246"/>
      <c r="B76" s="246"/>
      <c r="C76" s="246"/>
      <c r="D76" s="246"/>
      <c r="E76" s="246"/>
      <c r="F76" s="157">
        <f>SUM(F75,F68,F64,F61,F59,F52,F46,F34,F29,F24,F18)</f>
        <v>5716266.7400000002</v>
      </c>
      <c r="G76" s="157">
        <f t="shared" ref="G76:U76" si="20">SUM(G75,G68,G64,G61,G59,G52,G46,G34,G29,G24,G18)</f>
        <v>2238635</v>
      </c>
      <c r="H76" s="157">
        <f t="shared" si="20"/>
        <v>40000</v>
      </c>
      <c r="I76" s="157">
        <f t="shared" si="20"/>
        <v>245185</v>
      </c>
      <c r="J76" s="157">
        <f t="shared" si="20"/>
        <v>1493116.76</v>
      </c>
      <c r="K76" s="157">
        <f t="shared" si="20"/>
        <v>360000</v>
      </c>
      <c r="L76" s="157">
        <f t="shared" si="20"/>
        <v>15000</v>
      </c>
      <c r="M76" s="157">
        <f t="shared" si="20"/>
        <v>3899253</v>
      </c>
      <c r="N76" s="157">
        <f t="shared" si="20"/>
        <v>4842862.75</v>
      </c>
      <c r="O76" s="157">
        <f t="shared" si="20"/>
        <v>197930</v>
      </c>
      <c r="P76" s="157">
        <f t="shared" si="20"/>
        <v>20000</v>
      </c>
      <c r="Q76" s="157">
        <f t="shared" si="20"/>
        <v>900000</v>
      </c>
      <c r="R76" s="157">
        <f t="shared" si="20"/>
        <v>310100</v>
      </c>
      <c r="S76" s="157">
        <f t="shared" si="20"/>
        <v>20000</v>
      </c>
      <c r="T76" s="157">
        <f t="shared" si="20"/>
        <v>9842725.5399999991</v>
      </c>
      <c r="U76" s="157">
        <f t="shared" si="20"/>
        <v>30141074.789999999</v>
      </c>
      <c r="V76" s="160">
        <f>SUM(F76:T76)</f>
        <v>30141074.789999999</v>
      </c>
    </row>
    <row r="77" spans="1:22" s="158" customFormat="1" ht="0" hidden="1" customHeight="1" x14ac:dyDescent="0.2">
      <c r="B77" s="159"/>
      <c r="E77" s="159"/>
    </row>
  </sheetData>
  <mergeCells count="71">
    <mergeCell ref="F8:G8"/>
    <mergeCell ref="I8:J8"/>
    <mergeCell ref="M8:N8"/>
    <mergeCell ref="P8:R8"/>
    <mergeCell ref="F9:F10"/>
    <mergeCell ref="G9:G10"/>
    <mergeCell ref="H9:H10"/>
    <mergeCell ref="I9:I10"/>
    <mergeCell ref="P9:P10"/>
    <mergeCell ref="Q9:Q10"/>
    <mergeCell ref="A1:D1"/>
    <mergeCell ref="F6:G7"/>
    <mergeCell ref="H6:H7"/>
    <mergeCell ref="I6:J7"/>
    <mergeCell ref="T6:T7"/>
    <mergeCell ref="K6:K7"/>
    <mergeCell ref="L6:L7"/>
    <mergeCell ref="M6:N7"/>
    <mergeCell ref="O6:O7"/>
    <mergeCell ref="P6:R7"/>
    <mergeCell ref="S6:S7"/>
    <mergeCell ref="A2:U2"/>
    <mergeCell ref="A3:U3"/>
    <mergeCell ref="A4:U4"/>
    <mergeCell ref="D6:E6"/>
    <mergeCell ref="U6:U11"/>
    <mergeCell ref="R9:R10"/>
    <mergeCell ref="S9:S10"/>
    <mergeCell ref="T9:T10"/>
    <mergeCell ref="O9:O10"/>
    <mergeCell ref="A10:B11"/>
    <mergeCell ref="J9:J10"/>
    <mergeCell ref="K9:K10"/>
    <mergeCell ref="L9:L10"/>
    <mergeCell ref="M9:M10"/>
    <mergeCell ref="N9:N10"/>
    <mergeCell ref="C11:D11"/>
    <mergeCell ref="A25:A29"/>
    <mergeCell ref="B25:B29"/>
    <mergeCell ref="C29:E29"/>
    <mergeCell ref="A13:A18"/>
    <mergeCell ref="B13:B18"/>
    <mergeCell ref="C18:E18"/>
    <mergeCell ref="A19:A24"/>
    <mergeCell ref="B19:B24"/>
    <mergeCell ref="C24:E24"/>
    <mergeCell ref="A35:A46"/>
    <mergeCell ref="B35:B46"/>
    <mergeCell ref="C34:E34"/>
    <mergeCell ref="C46:E46"/>
    <mergeCell ref="A47:A52"/>
    <mergeCell ref="B47:B52"/>
    <mergeCell ref="C52:E52"/>
    <mergeCell ref="A30:A34"/>
    <mergeCell ref="B30:B34"/>
    <mergeCell ref="A53:A59"/>
    <mergeCell ref="B53:B59"/>
    <mergeCell ref="A60:A61"/>
    <mergeCell ref="B60:B61"/>
    <mergeCell ref="C61:E61"/>
    <mergeCell ref="C59:E59"/>
    <mergeCell ref="C75:E75"/>
    <mergeCell ref="A76:E76"/>
    <mergeCell ref="A69:A75"/>
    <mergeCell ref="B69:B75"/>
    <mergeCell ref="A62:A64"/>
    <mergeCell ref="B62:B64"/>
    <mergeCell ref="C64:E64"/>
    <mergeCell ref="C68:E68"/>
    <mergeCell ref="A65:A68"/>
    <mergeCell ref="B65:B68"/>
  </mergeCells>
  <pageMargins left="0.15748031496062992" right="0.15748031496062992" top="0.23622047244094491" bottom="0.15748031496062992" header="0.27559055118110237" footer="0.1574803149606299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workbookViewId="0">
      <pane ySplit="1" topLeftCell="A2" activePane="bottomLeft" state="frozen"/>
      <selection pane="bottomLeft" activeCell="P26" sqref="P26"/>
    </sheetView>
  </sheetViews>
  <sheetFormatPr defaultRowHeight="15.75" x14ac:dyDescent="0.25"/>
  <cols>
    <col min="1" max="1" width="1.375" style="108" customWidth="1"/>
    <col min="2" max="2" width="16.25" style="108" customWidth="1"/>
    <col min="3" max="3" width="2.625" style="108" customWidth="1"/>
    <col min="4" max="4" width="6.875" style="108" customWidth="1"/>
    <col min="5" max="5" width="8.875" style="108" customWidth="1"/>
    <col min="6" max="6" width="11.25" style="108" customWidth="1"/>
    <col min="7" max="7" width="1" style="108" customWidth="1"/>
    <col min="8" max="8" width="12.25" style="108" customWidth="1"/>
    <col min="9" max="9" width="0.25" style="108" customWidth="1"/>
    <col min="10" max="10" width="11.125" style="108" customWidth="1"/>
    <col min="11" max="11" width="3.125" style="108" customWidth="1"/>
    <col min="12" max="13" width="14.25" style="108" customWidth="1"/>
    <col min="14" max="14" width="4.25" style="108" customWidth="1"/>
    <col min="15" max="15" width="10" style="108" customWidth="1"/>
    <col min="16" max="16" width="12" style="108" customWidth="1"/>
    <col min="17" max="17" width="2.25" style="108" customWidth="1"/>
    <col min="18" max="18" width="11.5" style="108" customWidth="1"/>
    <col min="19" max="19" width="0.125" style="108" customWidth="1"/>
    <col min="20" max="16384" width="9" style="108"/>
  </cols>
  <sheetData>
    <row r="1" spans="1:19" s="54" customFormat="1" ht="18.2" customHeight="1" x14ac:dyDescent="0.3">
      <c r="A1" s="202"/>
      <c r="B1" s="171"/>
      <c r="C1" s="171"/>
      <c r="D1" s="171"/>
      <c r="E1" s="171"/>
      <c r="F1" s="171"/>
      <c r="Q1" s="307"/>
      <c r="R1" s="171"/>
    </row>
    <row r="2" spans="1:19" s="54" customFormat="1" ht="16.899999999999999" customHeight="1" x14ac:dyDescent="0.3">
      <c r="A2" s="308" t="s">
        <v>488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</row>
    <row r="3" spans="1:19" s="54" customFormat="1" ht="16.899999999999999" customHeight="1" x14ac:dyDescent="0.3">
      <c r="A3" s="305" t="s">
        <v>489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</row>
    <row r="4" spans="1:19" s="54" customFormat="1" ht="18" customHeight="1" x14ac:dyDescent="0.3">
      <c r="A4" s="305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</row>
    <row r="5" spans="1:19" s="54" customFormat="1" ht="18" customHeight="1" x14ac:dyDescent="0.3">
      <c r="A5" s="305" t="s">
        <v>491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</row>
    <row r="6" spans="1:19" s="54" customFormat="1" ht="8.25" customHeight="1" x14ac:dyDescent="0.3"/>
    <row r="7" spans="1:19" s="109" customFormat="1" ht="18.75" x14ac:dyDescent="0.3">
      <c r="A7" s="120"/>
      <c r="B7" s="110"/>
      <c r="C7" s="111"/>
      <c r="D7" s="111"/>
      <c r="E7" s="111"/>
      <c r="F7" s="111"/>
      <c r="G7" s="111"/>
      <c r="H7" s="302" t="s">
        <v>492</v>
      </c>
      <c r="I7" s="112"/>
      <c r="J7" s="292" t="s">
        <v>329</v>
      </c>
      <c r="K7" s="303"/>
      <c r="L7" s="293"/>
      <c r="M7" s="292" t="s">
        <v>331</v>
      </c>
      <c r="N7" s="292" t="s">
        <v>334</v>
      </c>
      <c r="O7" s="293"/>
      <c r="P7" s="292" t="s">
        <v>17</v>
      </c>
      <c r="Q7" s="293"/>
    </row>
    <row r="8" spans="1:19" s="109" customFormat="1" ht="18.75" x14ac:dyDescent="0.3">
      <c r="A8" s="120"/>
      <c r="B8" s="298" t="s">
        <v>493</v>
      </c>
      <c r="C8" s="299"/>
      <c r="D8" s="113"/>
      <c r="E8" s="113"/>
      <c r="F8" s="113"/>
      <c r="G8" s="113"/>
      <c r="H8" s="299"/>
      <c r="I8" s="114"/>
      <c r="J8" s="296"/>
      <c r="K8" s="304"/>
      <c r="L8" s="297"/>
      <c r="M8" s="301"/>
      <c r="N8" s="296"/>
      <c r="O8" s="297"/>
      <c r="P8" s="294"/>
      <c r="Q8" s="295"/>
    </row>
    <row r="9" spans="1:19" s="109" customFormat="1" ht="18.75" x14ac:dyDescent="0.3">
      <c r="A9" s="120"/>
      <c r="B9" s="294"/>
      <c r="C9" s="299"/>
      <c r="D9" s="113"/>
      <c r="E9" s="113"/>
      <c r="F9" s="113"/>
      <c r="G9" s="113"/>
      <c r="H9" s="299"/>
      <c r="I9" s="114"/>
      <c r="J9" s="292" t="s">
        <v>340</v>
      </c>
      <c r="K9" s="293"/>
      <c r="L9" s="292" t="s">
        <v>341</v>
      </c>
      <c r="M9" s="292" t="s">
        <v>344</v>
      </c>
      <c r="N9" s="292" t="s">
        <v>349</v>
      </c>
      <c r="O9" s="293"/>
      <c r="P9" s="294"/>
      <c r="Q9" s="295"/>
    </row>
    <row r="10" spans="1:19" s="109" customFormat="1" ht="18.75" x14ac:dyDescent="0.3">
      <c r="A10" s="120"/>
      <c r="B10" s="294"/>
      <c r="C10" s="299"/>
      <c r="D10" s="113"/>
      <c r="E10" s="113"/>
      <c r="F10" s="113"/>
      <c r="G10" s="113"/>
      <c r="H10" s="113"/>
      <c r="I10" s="114"/>
      <c r="J10" s="294"/>
      <c r="K10" s="295"/>
      <c r="L10" s="300"/>
      <c r="M10" s="300"/>
      <c r="N10" s="294"/>
      <c r="O10" s="295"/>
      <c r="P10" s="294"/>
      <c r="Q10" s="295"/>
    </row>
    <row r="11" spans="1:19" s="109" customFormat="1" ht="18.75" x14ac:dyDescent="0.3">
      <c r="A11" s="120"/>
      <c r="B11" s="115"/>
      <c r="C11" s="116"/>
      <c r="D11" s="116"/>
      <c r="E11" s="116"/>
      <c r="F11" s="116"/>
      <c r="G11" s="116"/>
      <c r="H11" s="116"/>
      <c r="I11" s="117"/>
      <c r="J11" s="296"/>
      <c r="K11" s="297"/>
      <c r="L11" s="301"/>
      <c r="M11" s="301"/>
      <c r="N11" s="296"/>
      <c r="O11" s="297"/>
      <c r="P11" s="296"/>
      <c r="Q11" s="297"/>
    </row>
    <row r="12" spans="1:19" s="54" customFormat="1" ht="18.75" x14ac:dyDescent="0.3">
      <c r="B12" s="284" t="s">
        <v>157</v>
      </c>
      <c r="C12" s="287" t="s">
        <v>350</v>
      </c>
      <c r="D12" s="288"/>
      <c r="E12" s="282" t="s">
        <v>361</v>
      </c>
      <c r="F12" s="278"/>
      <c r="G12" s="283" t="s">
        <v>362</v>
      </c>
      <c r="H12" s="280"/>
      <c r="I12" s="278"/>
      <c r="J12" s="281" t="s">
        <v>181</v>
      </c>
      <c r="K12" s="278"/>
      <c r="L12" s="118" t="s">
        <v>181</v>
      </c>
      <c r="M12" s="118" t="s">
        <v>181</v>
      </c>
      <c r="N12" s="281" t="s">
        <v>494</v>
      </c>
      <c r="O12" s="278"/>
      <c r="P12" s="277" t="s">
        <v>494</v>
      </c>
      <c r="Q12" s="278"/>
    </row>
    <row r="13" spans="1:19" s="54" customFormat="1" ht="18.75" x14ac:dyDescent="0.3">
      <c r="B13" s="286"/>
      <c r="C13" s="290"/>
      <c r="D13" s="291"/>
      <c r="E13" s="279" t="s">
        <v>495</v>
      </c>
      <c r="F13" s="280"/>
      <c r="G13" s="280"/>
      <c r="H13" s="280"/>
      <c r="I13" s="278"/>
      <c r="J13" s="277" t="s">
        <v>181</v>
      </c>
      <c r="K13" s="278"/>
      <c r="L13" s="119" t="s">
        <v>181</v>
      </c>
      <c r="M13" s="119" t="s">
        <v>181</v>
      </c>
      <c r="N13" s="277" t="s">
        <v>494</v>
      </c>
      <c r="O13" s="278"/>
      <c r="P13" s="277" t="s">
        <v>494</v>
      </c>
      <c r="Q13" s="278"/>
    </row>
    <row r="14" spans="1:19" s="54" customFormat="1" ht="18.75" x14ac:dyDescent="0.3">
      <c r="B14" s="284" t="s">
        <v>161</v>
      </c>
      <c r="C14" s="287" t="s">
        <v>378</v>
      </c>
      <c r="D14" s="288"/>
      <c r="E14" s="282" t="s">
        <v>383</v>
      </c>
      <c r="F14" s="278"/>
      <c r="G14" s="283" t="s">
        <v>384</v>
      </c>
      <c r="H14" s="280"/>
      <c r="I14" s="278"/>
      <c r="J14" s="281" t="s">
        <v>496</v>
      </c>
      <c r="K14" s="278"/>
      <c r="L14" s="118" t="s">
        <v>181</v>
      </c>
      <c r="M14" s="118" t="s">
        <v>181</v>
      </c>
      <c r="N14" s="281" t="s">
        <v>181</v>
      </c>
      <c r="O14" s="278"/>
      <c r="P14" s="277" t="s">
        <v>496</v>
      </c>
      <c r="Q14" s="278"/>
    </row>
    <row r="15" spans="1:19" s="54" customFormat="1" ht="18.75" x14ac:dyDescent="0.3">
      <c r="B15" s="285"/>
      <c r="C15" s="171"/>
      <c r="D15" s="289"/>
      <c r="E15" s="282" t="s">
        <v>379</v>
      </c>
      <c r="F15" s="278"/>
      <c r="G15" s="283" t="s">
        <v>380</v>
      </c>
      <c r="H15" s="280"/>
      <c r="I15" s="278"/>
      <c r="J15" s="281" t="s">
        <v>497</v>
      </c>
      <c r="K15" s="278"/>
      <c r="L15" s="118" t="s">
        <v>181</v>
      </c>
      <c r="M15" s="118" t="s">
        <v>181</v>
      </c>
      <c r="N15" s="281" t="s">
        <v>181</v>
      </c>
      <c r="O15" s="278"/>
      <c r="P15" s="277" t="s">
        <v>497</v>
      </c>
      <c r="Q15" s="278"/>
    </row>
    <row r="16" spans="1:19" s="54" customFormat="1" ht="18.75" x14ac:dyDescent="0.3">
      <c r="B16" s="286"/>
      <c r="C16" s="290"/>
      <c r="D16" s="291"/>
      <c r="E16" s="279" t="s">
        <v>498</v>
      </c>
      <c r="F16" s="280"/>
      <c r="G16" s="280"/>
      <c r="H16" s="280"/>
      <c r="I16" s="278"/>
      <c r="J16" s="277" t="s">
        <v>499</v>
      </c>
      <c r="K16" s="278"/>
      <c r="L16" s="119" t="s">
        <v>181</v>
      </c>
      <c r="M16" s="119" t="s">
        <v>181</v>
      </c>
      <c r="N16" s="277" t="s">
        <v>181</v>
      </c>
      <c r="O16" s="278"/>
      <c r="P16" s="277" t="s">
        <v>499</v>
      </c>
      <c r="Q16" s="278"/>
    </row>
    <row r="17" spans="2:17" s="54" customFormat="1" ht="18.75" x14ac:dyDescent="0.3">
      <c r="B17" s="284" t="s">
        <v>15</v>
      </c>
      <c r="C17" s="287" t="s">
        <v>387</v>
      </c>
      <c r="D17" s="288"/>
      <c r="E17" s="282" t="s">
        <v>83</v>
      </c>
      <c r="F17" s="278"/>
      <c r="G17" s="283" t="s">
        <v>388</v>
      </c>
      <c r="H17" s="280"/>
      <c r="I17" s="278"/>
      <c r="J17" s="281" t="s">
        <v>181</v>
      </c>
      <c r="K17" s="278"/>
      <c r="L17" s="118" t="s">
        <v>500</v>
      </c>
      <c r="M17" s="118" t="s">
        <v>501</v>
      </c>
      <c r="N17" s="281" t="s">
        <v>181</v>
      </c>
      <c r="O17" s="278"/>
      <c r="P17" s="277" t="s">
        <v>188</v>
      </c>
      <c r="Q17" s="278"/>
    </row>
    <row r="18" spans="2:17" s="54" customFormat="1" ht="18.75" x14ac:dyDescent="0.3">
      <c r="B18" s="286"/>
      <c r="C18" s="290"/>
      <c r="D18" s="291"/>
      <c r="E18" s="279" t="s">
        <v>502</v>
      </c>
      <c r="F18" s="280"/>
      <c r="G18" s="280"/>
      <c r="H18" s="280"/>
      <c r="I18" s="278"/>
      <c r="J18" s="277" t="s">
        <v>181</v>
      </c>
      <c r="K18" s="278"/>
      <c r="L18" s="119" t="s">
        <v>500</v>
      </c>
      <c r="M18" s="119" t="s">
        <v>501</v>
      </c>
      <c r="N18" s="277" t="s">
        <v>181</v>
      </c>
      <c r="O18" s="278"/>
      <c r="P18" s="277" t="s">
        <v>188</v>
      </c>
      <c r="Q18" s="278"/>
    </row>
    <row r="19" spans="2:17" s="54" customFormat="1" ht="18.75" x14ac:dyDescent="0.3">
      <c r="B19" s="284" t="s">
        <v>164</v>
      </c>
      <c r="C19" s="287" t="s">
        <v>395</v>
      </c>
      <c r="D19" s="288"/>
      <c r="E19" s="282" t="s">
        <v>400</v>
      </c>
      <c r="F19" s="278"/>
      <c r="G19" s="283" t="s">
        <v>401</v>
      </c>
      <c r="H19" s="280"/>
      <c r="I19" s="278"/>
      <c r="J19" s="281" t="s">
        <v>503</v>
      </c>
      <c r="K19" s="278"/>
      <c r="L19" s="118" t="s">
        <v>504</v>
      </c>
      <c r="M19" s="118" t="s">
        <v>505</v>
      </c>
      <c r="N19" s="281" t="s">
        <v>181</v>
      </c>
      <c r="O19" s="278"/>
      <c r="P19" s="277" t="s">
        <v>506</v>
      </c>
      <c r="Q19" s="278"/>
    </row>
    <row r="20" spans="2:17" s="54" customFormat="1" ht="18.75" x14ac:dyDescent="0.3">
      <c r="B20" s="285"/>
      <c r="C20" s="171"/>
      <c r="D20" s="289"/>
      <c r="E20" s="282" t="s">
        <v>396</v>
      </c>
      <c r="F20" s="278"/>
      <c r="G20" s="283" t="s">
        <v>397</v>
      </c>
      <c r="H20" s="280"/>
      <c r="I20" s="278"/>
      <c r="J20" s="281" t="s">
        <v>507</v>
      </c>
      <c r="K20" s="278"/>
      <c r="L20" s="118" t="s">
        <v>508</v>
      </c>
      <c r="M20" s="118" t="s">
        <v>509</v>
      </c>
      <c r="N20" s="281" t="s">
        <v>181</v>
      </c>
      <c r="O20" s="278"/>
      <c r="P20" s="277" t="s">
        <v>510</v>
      </c>
      <c r="Q20" s="278"/>
    </row>
    <row r="21" spans="2:17" s="54" customFormat="1" ht="18.75" x14ac:dyDescent="0.3">
      <c r="B21" s="286"/>
      <c r="C21" s="290"/>
      <c r="D21" s="291"/>
      <c r="E21" s="279" t="s">
        <v>511</v>
      </c>
      <c r="F21" s="280"/>
      <c r="G21" s="280"/>
      <c r="H21" s="280"/>
      <c r="I21" s="278"/>
      <c r="J21" s="277" t="s">
        <v>188</v>
      </c>
      <c r="K21" s="278"/>
      <c r="L21" s="119" t="s">
        <v>188</v>
      </c>
      <c r="M21" s="119" t="s">
        <v>188</v>
      </c>
      <c r="N21" s="277" t="s">
        <v>181</v>
      </c>
      <c r="O21" s="278"/>
      <c r="P21" s="277" t="s">
        <v>188</v>
      </c>
      <c r="Q21" s="278"/>
    </row>
    <row r="22" spans="2:17" s="54" customFormat="1" ht="0" hidden="1" customHeight="1" x14ac:dyDescent="0.3"/>
    <row r="23" spans="2:17" s="54" customFormat="1" ht="18.75" x14ac:dyDescent="0.3"/>
  </sheetData>
  <mergeCells count="70">
    <mergeCell ref="A5:S5"/>
    <mergeCell ref="A1:F1"/>
    <mergeCell ref="Q1:R1"/>
    <mergeCell ref="A2:S2"/>
    <mergeCell ref="A3:S3"/>
    <mergeCell ref="A4:S4"/>
    <mergeCell ref="N9:O11"/>
    <mergeCell ref="H7:H9"/>
    <mergeCell ref="J7:L8"/>
    <mergeCell ref="M7:M8"/>
    <mergeCell ref="N7:O8"/>
    <mergeCell ref="P7:Q11"/>
    <mergeCell ref="B12:B13"/>
    <mergeCell ref="C12:D13"/>
    <mergeCell ref="E12:F12"/>
    <mergeCell ref="G12:I12"/>
    <mergeCell ref="J12:K12"/>
    <mergeCell ref="P12:Q12"/>
    <mergeCell ref="E13:I13"/>
    <mergeCell ref="J13:K13"/>
    <mergeCell ref="N13:O13"/>
    <mergeCell ref="P13:Q13"/>
    <mergeCell ref="N12:O12"/>
    <mergeCell ref="B8:C10"/>
    <mergeCell ref="J9:K11"/>
    <mergeCell ref="L9:L11"/>
    <mergeCell ref="M9:M11"/>
    <mergeCell ref="N14:O14"/>
    <mergeCell ref="P14:Q14"/>
    <mergeCell ref="E15:F15"/>
    <mergeCell ref="G15:I15"/>
    <mergeCell ref="J15:K15"/>
    <mergeCell ref="N15:O15"/>
    <mergeCell ref="P15:Q15"/>
    <mergeCell ref="E14:F14"/>
    <mergeCell ref="G14:I14"/>
    <mergeCell ref="J14:K14"/>
    <mergeCell ref="E16:I16"/>
    <mergeCell ref="J16:K16"/>
    <mergeCell ref="N16:O16"/>
    <mergeCell ref="P16:Q16"/>
    <mergeCell ref="B17:B18"/>
    <mergeCell ref="C17:D18"/>
    <mergeCell ref="E17:F17"/>
    <mergeCell ref="G17:I17"/>
    <mergeCell ref="J17:K17"/>
    <mergeCell ref="N17:O17"/>
    <mergeCell ref="B14:B16"/>
    <mergeCell ref="C14:D16"/>
    <mergeCell ref="P17:Q17"/>
    <mergeCell ref="E18:I18"/>
    <mergeCell ref="J18:K18"/>
    <mergeCell ref="N18:O18"/>
    <mergeCell ref="B19:B21"/>
    <mergeCell ref="C19:D21"/>
    <mergeCell ref="E19:F19"/>
    <mergeCell ref="G19:I19"/>
    <mergeCell ref="J19:K19"/>
    <mergeCell ref="P18:Q18"/>
    <mergeCell ref="E21:I21"/>
    <mergeCell ref="J21:K21"/>
    <mergeCell ref="N21:O21"/>
    <mergeCell ref="P21:Q21"/>
    <mergeCell ref="N19:O19"/>
    <mergeCell ref="P19:Q19"/>
    <mergeCell ref="E20:F20"/>
    <mergeCell ref="G20:I20"/>
    <mergeCell ref="J20:K20"/>
    <mergeCell ref="N20:O20"/>
    <mergeCell ref="P20:Q20"/>
  </mergeCells>
  <pageMargins left="0.33" right="0.17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>
      <pane ySplit="2" topLeftCell="A3" activePane="bottomLeft" state="frozen"/>
      <selection pane="bottomLeft" activeCell="I13" sqref="I13"/>
    </sheetView>
  </sheetViews>
  <sheetFormatPr defaultRowHeight="18.75" x14ac:dyDescent="0.3"/>
  <cols>
    <col min="1" max="1" width="15.75" style="121" customWidth="1"/>
    <col min="2" max="2" width="3.75" style="121" customWidth="1"/>
    <col min="3" max="3" width="5.75" style="121" customWidth="1"/>
    <col min="4" max="4" width="0.375" style="121" customWidth="1"/>
    <col min="5" max="5" width="16.625" style="121" customWidth="1"/>
    <col min="6" max="6" width="4.125" style="121" customWidth="1"/>
    <col min="7" max="7" width="0.75" style="121" customWidth="1"/>
    <col min="8" max="8" width="0.25" style="121" customWidth="1"/>
    <col min="9" max="9" width="9.625" style="121" customWidth="1"/>
    <col min="10" max="10" width="0.5" style="121" customWidth="1"/>
    <col min="11" max="12" width="17.25" style="121" customWidth="1"/>
    <col min="13" max="13" width="3" style="121" customWidth="1"/>
    <col min="14" max="14" width="14.25" style="121" customWidth="1"/>
    <col min="15" max="15" width="0" style="121" hidden="1" customWidth="1"/>
    <col min="16" max="16" width="19.625" style="121" customWidth="1"/>
    <col min="17" max="17" width="13.875" style="121" customWidth="1"/>
    <col min="18" max="18" width="0.25" style="121" customWidth="1"/>
    <col min="19" max="16384" width="9" style="121"/>
  </cols>
  <sheetData>
    <row r="1" spans="1:18" x14ac:dyDescent="0.3">
      <c r="A1" s="171"/>
      <c r="B1" s="171"/>
      <c r="C1" s="171"/>
      <c r="D1" s="171"/>
      <c r="E1" s="171"/>
      <c r="F1" s="171"/>
      <c r="Q1" s="122"/>
    </row>
    <row r="2" spans="1:18" ht="15.4" customHeight="1" x14ac:dyDescent="0.3">
      <c r="A2" s="333" t="s">
        <v>18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</row>
    <row r="3" spans="1:18" x14ac:dyDescent="0.3">
      <c r="A3" s="333" t="s">
        <v>523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</row>
    <row r="4" spans="1:18" x14ac:dyDescent="0.3">
      <c r="A4" s="333" t="s">
        <v>524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</row>
    <row r="5" spans="1:18" ht="18" customHeight="1" x14ac:dyDescent="0.3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</row>
    <row r="6" spans="1:18" ht="0" hidden="1" customHeight="1" x14ac:dyDescent="0.3"/>
    <row r="7" spans="1:18" ht="2.65" customHeight="1" x14ac:dyDescent="0.3"/>
    <row r="8" spans="1:18" x14ac:dyDescent="0.3">
      <c r="A8" s="135"/>
      <c r="B8" s="126"/>
      <c r="C8" s="126"/>
      <c r="D8" s="126"/>
      <c r="E8" s="126"/>
      <c r="F8" s="309" t="s">
        <v>328</v>
      </c>
      <c r="G8" s="310"/>
      <c r="H8" s="310"/>
      <c r="I8" s="310"/>
      <c r="J8" s="127"/>
      <c r="K8" s="311" t="s">
        <v>77</v>
      </c>
      <c r="L8" s="198"/>
      <c r="M8" s="173" t="s">
        <v>17</v>
      </c>
      <c r="N8" s="198"/>
    </row>
    <row r="9" spans="1:18" x14ac:dyDescent="0.3">
      <c r="A9" s="136"/>
      <c r="B9" s="128"/>
      <c r="C9" s="128"/>
      <c r="D9" s="128"/>
      <c r="E9" s="128"/>
      <c r="F9" s="128"/>
      <c r="G9" s="128"/>
      <c r="H9" s="128"/>
      <c r="I9" s="128"/>
      <c r="J9" s="129"/>
      <c r="K9" s="312"/>
      <c r="L9" s="313"/>
      <c r="M9" s="314"/>
      <c r="N9" s="315"/>
    </row>
    <row r="10" spans="1:18" x14ac:dyDescent="0.3">
      <c r="A10" s="136"/>
      <c r="B10" s="128"/>
      <c r="C10" s="128"/>
      <c r="D10" s="128"/>
      <c r="E10" s="128"/>
      <c r="F10" s="128"/>
      <c r="G10" s="128"/>
      <c r="H10" s="128"/>
      <c r="I10" s="128"/>
      <c r="J10" s="129"/>
      <c r="K10" s="317" t="s">
        <v>331</v>
      </c>
      <c r="L10" s="318"/>
      <c r="M10" s="314"/>
      <c r="N10" s="315"/>
    </row>
    <row r="11" spans="1:18" x14ac:dyDescent="0.3">
      <c r="A11" s="136"/>
      <c r="B11" s="128"/>
      <c r="C11" s="128"/>
      <c r="D11" s="128"/>
      <c r="E11" s="128"/>
      <c r="F11" s="128"/>
      <c r="G11" s="128"/>
      <c r="H11" s="128"/>
      <c r="I11" s="128"/>
      <c r="J11" s="129"/>
      <c r="K11" s="319" t="s">
        <v>80</v>
      </c>
      <c r="L11" s="319" t="s">
        <v>81</v>
      </c>
      <c r="M11" s="314"/>
      <c r="N11" s="315"/>
    </row>
    <row r="12" spans="1:18" x14ac:dyDescent="0.3">
      <c r="A12" s="314"/>
      <c r="B12" s="321"/>
      <c r="C12" s="128"/>
      <c r="D12" s="128"/>
      <c r="E12" s="128"/>
      <c r="F12" s="128"/>
      <c r="G12" s="128"/>
      <c r="H12" s="128"/>
      <c r="I12" s="128"/>
      <c r="J12" s="129"/>
      <c r="K12" s="320"/>
      <c r="L12" s="320"/>
      <c r="M12" s="314"/>
      <c r="N12" s="315"/>
    </row>
    <row r="13" spans="1:18" x14ac:dyDescent="0.3">
      <c r="A13" s="314"/>
      <c r="B13" s="321"/>
      <c r="C13" s="128"/>
      <c r="D13" s="128"/>
      <c r="E13" s="128"/>
      <c r="F13" s="128"/>
      <c r="G13" s="128"/>
      <c r="H13" s="128"/>
      <c r="I13" s="128"/>
      <c r="J13" s="129"/>
      <c r="K13" s="322" t="s">
        <v>344</v>
      </c>
      <c r="L13" s="322" t="s">
        <v>345</v>
      </c>
      <c r="M13" s="314"/>
      <c r="N13" s="315"/>
    </row>
    <row r="14" spans="1:18" x14ac:dyDescent="0.3">
      <c r="A14" s="137" t="s">
        <v>493</v>
      </c>
      <c r="B14" s="130"/>
      <c r="C14" s="130"/>
      <c r="D14" s="130"/>
      <c r="E14" s="130"/>
      <c r="F14" s="130"/>
      <c r="G14" s="130"/>
      <c r="H14" s="130"/>
      <c r="I14" s="130"/>
      <c r="J14" s="131"/>
      <c r="K14" s="323"/>
      <c r="L14" s="323"/>
      <c r="M14" s="316"/>
      <c r="N14" s="167"/>
    </row>
    <row r="15" spans="1:18" x14ac:dyDescent="0.3">
      <c r="A15" s="324" t="s">
        <v>164</v>
      </c>
      <c r="B15" s="326" t="s">
        <v>395</v>
      </c>
      <c r="C15" s="198"/>
      <c r="D15" s="132" t="s">
        <v>181</v>
      </c>
      <c r="E15" s="327" t="s">
        <v>402</v>
      </c>
      <c r="F15" s="180"/>
      <c r="G15" s="180"/>
      <c r="H15" s="328"/>
      <c r="I15" s="329" t="s">
        <v>403</v>
      </c>
      <c r="J15" s="169"/>
      <c r="K15" s="133">
        <v>301600</v>
      </c>
      <c r="L15" s="133">
        <v>0</v>
      </c>
      <c r="M15" s="330">
        <v>301600</v>
      </c>
      <c r="N15" s="169"/>
    </row>
    <row r="16" spans="1:18" x14ac:dyDescent="0.3">
      <c r="A16" s="325"/>
      <c r="B16" s="166"/>
      <c r="C16" s="167"/>
      <c r="D16" s="334" t="s">
        <v>365</v>
      </c>
      <c r="E16" s="180"/>
      <c r="F16" s="180"/>
      <c r="G16" s="180"/>
      <c r="H16" s="180"/>
      <c r="I16" s="180"/>
      <c r="J16" s="169"/>
      <c r="K16" s="133">
        <v>301600</v>
      </c>
      <c r="L16" s="133">
        <v>0</v>
      </c>
      <c r="M16" s="330">
        <v>301600</v>
      </c>
      <c r="N16" s="169"/>
    </row>
    <row r="17" spans="1:14" x14ac:dyDescent="0.3">
      <c r="A17" s="334" t="s">
        <v>366</v>
      </c>
      <c r="B17" s="180"/>
      <c r="C17" s="180"/>
      <c r="D17" s="180"/>
      <c r="E17" s="180"/>
      <c r="F17" s="180"/>
      <c r="G17" s="180"/>
      <c r="H17" s="180"/>
      <c r="I17" s="180"/>
      <c r="J17" s="169"/>
      <c r="K17" s="133">
        <v>301600</v>
      </c>
      <c r="L17" s="133">
        <v>0</v>
      </c>
      <c r="M17" s="330">
        <v>301600</v>
      </c>
      <c r="N17" s="169"/>
    </row>
    <row r="18" spans="1:14" x14ac:dyDescent="0.3">
      <c r="A18" s="324" t="s">
        <v>16</v>
      </c>
      <c r="B18" s="326" t="s">
        <v>433</v>
      </c>
      <c r="C18" s="198"/>
      <c r="D18" s="132" t="s">
        <v>181</v>
      </c>
      <c r="E18" s="327" t="s">
        <v>484</v>
      </c>
      <c r="F18" s="180"/>
      <c r="G18" s="180"/>
      <c r="H18" s="328"/>
      <c r="I18" s="329" t="s">
        <v>485</v>
      </c>
      <c r="J18" s="169"/>
      <c r="K18" s="133">
        <v>0</v>
      </c>
      <c r="L18" s="133">
        <v>0</v>
      </c>
      <c r="M18" s="330">
        <v>0</v>
      </c>
      <c r="N18" s="169"/>
    </row>
    <row r="19" spans="1:14" x14ac:dyDescent="0.3">
      <c r="A19" s="325"/>
      <c r="B19" s="166"/>
      <c r="C19" s="167"/>
      <c r="D19" s="334" t="s">
        <v>365</v>
      </c>
      <c r="E19" s="180"/>
      <c r="F19" s="180"/>
      <c r="G19" s="180"/>
      <c r="H19" s="180"/>
      <c r="I19" s="180"/>
      <c r="J19" s="169"/>
      <c r="K19" s="133">
        <v>0</v>
      </c>
      <c r="L19" s="133">
        <v>0</v>
      </c>
      <c r="M19" s="330">
        <v>0</v>
      </c>
      <c r="N19" s="169"/>
    </row>
    <row r="20" spans="1:14" x14ac:dyDescent="0.3">
      <c r="A20" s="334" t="s">
        <v>366</v>
      </c>
      <c r="B20" s="180"/>
      <c r="C20" s="180"/>
      <c r="D20" s="180"/>
      <c r="E20" s="180"/>
      <c r="F20" s="180"/>
      <c r="G20" s="180"/>
      <c r="H20" s="180"/>
      <c r="I20" s="180"/>
      <c r="J20" s="169"/>
      <c r="K20" s="133">
        <v>0</v>
      </c>
      <c r="L20" s="133">
        <v>504462.5</v>
      </c>
      <c r="M20" s="330">
        <v>504462.5</v>
      </c>
      <c r="N20" s="169"/>
    </row>
    <row r="21" spans="1:14" ht="0" hidden="1" customHeight="1" x14ac:dyDescent="0.3">
      <c r="A21" s="138"/>
      <c r="N21" s="139"/>
    </row>
    <row r="22" spans="1:14" ht="2.85" customHeight="1" x14ac:dyDescent="0.3">
      <c r="A22" s="138"/>
      <c r="N22" s="139"/>
    </row>
    <row r="23" spans="1:14" x14ac:dyDescent="0.3">
      <c r="A23" s="138"/>
      <c r="M23" s="195" t="s">
        <v>181</v>
      </c>
      <c r="N23" s="335"/>
    </row>
    <row r="24" spans="1:14" x14ac:dyDescent="0.3">
      <c r="A24" s="138"/>
      <c r="M24" s="171"/>
      <c r="N24" s="335"/>
    </row>
    <row r="25" spans="1:14" x14ac:dyDescent="0.3">
      <c r="A25" s="331"/>
      <c r="B25" s="180"/>
      <c r="C25" s="180"/>
      <c r="D25" s="180"/>
      <c r="E25" s="180"/>
      <c r="F25" s="180"/>
      <c r="G25" s="180"/>
      <c r="H25" s="180"/>
      <c r="I25" s="180"/>
      <c r="J25" s="169"/>
      <c r="K25" s="134">
        <v>301600</v>
      </c>
      <c r="L25" s="134">
        <v>0</v>
      </c>
      <c r="M25" s="332">
        <v>301600</v>
      </c>
      <c r="N25" s="169"/>
    </row>
    <row r="26" spans="1:14" x14ac:dyDescent="0.3">
      <c r="A26" s="331"/>
      <c r="B26" s="180"/>
      <c r="C26" s="180"/>
      <c r="D26" s="180"/>
      <c r="E26" s="180"/>
      <c r="F26" s="180"/>
      <c r="G26" s="180"/>
      <c r="H26" s="180"/>
      <c r="I26" s="180"/>
      <c r="J26" s="169"/>
      <c r="K26" s="134">
        <v>301600</v>
      </c>
      <c r="L26" s="134">
        <v>504462.5</v>
      </c>
      <c r="M26" s="332">
        <v>806062.5</v>
      </c>
      <c r="N26" s="169"/>
    </row>
    <row r="27" spans="1:14" ht="0" hidden="1" customHeight="1" x14ac:dyDescent="0.3"/>
  </sheetData>
  <mergeCells count="37">
    <mergeCell ref="A26:J26"/>
    <mergeCell ref="M26:N26"/>
    <mergeCell ref="A2:N2"/>
    <mergeCell ref="A3:N3"/>
    <mergeCell ref="A4:N4"/>
    <mergeCell ref="D19:J19"/>
    <mergeCell ref="M19:N19"/>
    <mergeCell ref="A20:J20"/>
    <mergeCell ref="M20:N20"/>
    <mergeCell ref="M23:N24"/>
    <mergeCell ref="A25:J25"/>
    <mergeCell ref="M25:N25"/>
    <mergeCell ref="M15:N15"/>
    <mergeCell ref="D16:J16"/>
    <mergeCell ref="M16:N16"/>
    <mergeCell ref="A17:J17"/>
    <mergeCell ref="A18:A19"/>
    <mergeCell ref="B18:C19"/>
    <mergeCell ref="E18:H18"/>
    <mergeCell ref="I18:J18"/>
    <mergeCell ref="M18:N18"/>
    <mergeCell ref="A15:A16"/>
    <mergeCell ref="B15:C16"/>
    <mergeCell ref="E15:H15"/>
    <mergeCell ref="I15:J15"/>
    <mergeCell ref="M17:N17"/>
    <mergeCell ref="A1:F1"/>
    <mergeCell ref="A5:R5"/>
    <mergeCell ref="F8:I8"/>
    <mergeCell ref="K8:L9"/>
    <mergeCell ref="M8:N14"/>
    <mergeCell ref="K10:L10"/>
    <mergeCell ref="K11:K12"/>
    <mergeCell ref="L11:L12"/>
    <mergeCell ref="A12:B13"/>
    <mergeCell ref="K13:K14"/>
    <mergeCell ref="L13:L14"/>
  </mergeCells>
  <pageMargins left="1.0236220472440944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M17" sqref="M17"/>
    </sheetView>
  </sheetViews>
  <sheetFormatPr defaultRowHeight="18.75" x14ac:dyDescent="0.3"/>
  <cols>
    <col min="1" max="1" width="5.375" style="105" customWidth="1"/>
    <col min="2" max="2" width="19.625" style="105" customWidth="1"/>
    <col min="3" max="3" width="24.625" style="105" customWidth="1"/>
    <col min="4" max="4" width="4.5" style="105" customWidth="1"/>
    <col min="5" max="5" width="10.75" style="105" customWidth="1"/>
    <col min="6" max="6" width="6" style="105" customWidth="1"/>
    <col min="7" max="7" width="18.875" style="105" customWidth="1"/>
    <col min="8" max="8" width="0.25" style="105" customWidth="1"/>
    <col min="9" max="9" width="0.125" style="105" customWidth="1"/>
    <col min="10" max="16384" width="9" style="105"/>
  </cols>
  <sheetData>
    <row r="1" spans="1:8" ht="18" customHeight="1" x14ac:dyDescent="0.3">
      <c r="A1" s="340" t="s">
        <v>18</v>
      </c>
      <c r="B1" s="171"/>
      <c r="C1" s="171"/>
      <c r="D1" s="171"/>
      <c r="E1" s="171"/>
      <c r="F1" s="171"/>
      <c r="G1" s="171"/>
      <c r="H1" s="171"/>
    </row>
    <row r="2" spans="1:8" ht="18" customHeight="1" x14ac:dyDescent="0.3">
      <c r="A2" s="341" t="s">
        <v>512</v>
      </c>
      <c r="B2" s="171"/>
      <c r="C2" s="171"/>
      <c r="D2" s="171"/>
      <c r="E2" s="171"/>
      <c r="F2" s="171"/>
      <c r="G2" s="171"/>
      <c r="H2" s="171"/>
    </row>
    <row r="3" spans="1:8" ht="18" customHeight="1" x14ac:dyDescent="0.3">
      <c r="A3" s="341" t="s">
        <v>101</v>
      </c>
      <c r="B3" s="171"/>
      <c r="C3" s="171"/>
      <c r="D3" s="171"/>
      <c r="E3" s="171"/>
      <c r="F3" s="171"/>
      <c r="G3" s="171"/>
      <c r="H3" s="171"/>
    </row>
    <row r="4" spans="1:8" ht="0" hidden="1" customHeight="1" x14ac:dyDescent="0.3"/>
    <row r="5" spans="1:8" ht="2.65" customHeight="1" x14ac:dyDescent="0.3"/>
    <row r="6" spans="1:8" x14ac:dyDescent="0.3">
      <c r="A6" s="173" t="s">
        <v>0</v>
      </c>
      <c r="B6" s="180"/>
      <c r="C6" s="180"/>
      <c r="D6" s="180"/>
      <c r="E6" s="180"/>
      <c r="F6" s="169"/>
      <c r="G6" s="106" t="s">
        <v>75</v>
      </c>
    </row>
    <row r="7" spans="1:8" x14ac:dyDescent="0.3">
      <c r="A7" s="342" t="s">
        <v>513</v>
      </c>
      <c r="B7" s="180"/>
      <c r="C7" s="180"/>
      <c r="D7" s="180"/>
      <c r="E7" s="180"/>
      <c r="F7" s="169"/>
      <c r="G7" s="123">
        <v>1047032.86</v>
      </c>
    </row>
    <row r="8" spans="1:8" x14ac:dyDescent="0.3">
      <c r="A8" s="124" t="s">
        <v>514</v>
      </c>
      <c r="B8" s="336" t="s">
        <v>515</v>
      </c>
      <c r="C8" s="180"/>
      <c r="D8" s="180"/>
      <c r="E8" s="339">
        <v>0</v>
      </c>
      <c r="F8" s="169"/>
      <c r="G8" s="104" t="s">
        <v>181</v>
      </c>
    </row>
    <row r="9" spans="1:8" x14ac:dyDescent="0.3">
      <c r="A9" s="107" t="s">
        <v>181</v>
      </c>
      <c r="B9" s="336" t="s">
        <v>516</v>
      </c>
      <c r="C9" s="180"/>
      <c r="D9" s="180"/>
      <c r="E9" s="339">
        <v>0</v>
      </c>
      <c r="F9" s="169"/>
      <c r="G9" s="104" t="s">
        <v>181</v>
      </c>
    </row>
    <row r="10" spans="1:8" x14ac:dyDescent="0.3">
      <c r="A10" s="107" t="s">
        <v>181</v>
      </c>
      <c r="B10" s="336" t="s">
        <v>517</v>
      </c>
      <c r="C10" s="180"/>
      <c r="D10" s="180"/>
      <c r="E10" s="337"/>
      <c r="F10" s="169"/>
      <c r="G10" s="123">
        <v>0</v>
      </c>
    </row>
    <row r="11" spans="1:8" x14ac:dyDescent="0.3">
      <c r="A11" s="124" t="s">
        <v>518</v>
      </c>
      <c r="B11" s="336" t="s">
        <v>519</v>
      </c>
      <c r="C11" s="180"/>
      <c r="D11" s="180"/>
      <c r="E11" s="339">
        <v>0</v>
      </c>
      <c r="F11" s="169"/>
      <c r="G11" s="104" t="s">
        <v>181</v>
      </c>
    </row>
    <row r="12" spans="1:8" x14ac:dyDescent="0.3">
      <c r="A12" s="124" t="s">
        <v>181</v>
      </c>
      <c r="B12" s="336" t="s">
        <v>517</v>
      </c>
      <c r="C12" s="180"/>
      <c r="D12" s="180"/>
      <c r="E12" s="337"/>
      <c r="F12" s="169"/>
      <c r="G12" s="123">
        <v>0</v>
      </c>
    </row>
    <row r="13" spans="1:8" ht="19.5" thickBot="1" x14ac:dyDescent="0.35">
      <c r="A13" s="338" t="s">
        <v>520</v>
      </c>
      <c r="B13" s="186"/>
      <c r="C13" s="186"/>
      <c r="D13" s="186"/>
      <c r="E13" s="186"/>
      <c r="F13" s="187"/>
      <c r="G13" s="125">
        <v>1047032.86</v>
      </c>
    </row>
    <row r="14" spans="1:8" ht="18" customHeight="1" thickTop="1" x14ac:dyDescent="0.3"/>
  </sheetData>
  <mergeCells count="16">
    <mergeCell ref="B8:D8"/>
    <mergeCell ref="E8:F8"/>
    <mergeCell ref="A1:H1"/>
    <mergeCell ref="A2:H2"/>
    <mergeCell ref="A3:H3"/>
    <mergeCell ref="A6:F6"/>
    <mergeCell ref="A7:F7"/>
    <mergeCell ref="B12:D12"/>
    <mergeCell ref="E12:F12"/>
    <mergeCell ref="A13:F13"/>
    <mergeCell ref="B9:D9"/>
    <mergeCell ref="E9:F9"/>
    <mergeCell ref="B10:D10"/>
    <mergeCell ref="E10:F10"/>
    <mergeCell ref="B11:D11"/>
    <mergeCell ref="E11:F11"/>
  </mergeCells>
  <pageMargins left="0.47244094488188981" right="0.23622047244094491" top="0.86614173228346458" bottom="0.47244094488188981" header="0.86614173228346458" footer="0.4724409448818898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งบทดลอง</vt:lpstr>
      <vt:lpstr>หมายเหตุ 1</vt:lpstr>
      <vt:lpstr>งบรับ-จ่าย</vt:lpstr>
      <vt:lpstr>หมายเหตุรายจ่ายค้างจ่าย</vt:lpstr>
      <vt:lpstr>กระดาษทำการกระทบยอดจ่ายจากรายรั</vt:lpstr>
      <vt:lpstr>กระดาษทำการ งปม.คงเหลือ</vt:lpstr>
      <vt:lpstr>กระดาษทำการโอน งปม.</vt:lpstr>
      <vt:lpstr>กระดาษทำการจ่ายจากเงินสะสม</vt:lpstr>
      <vt:lpstr>กระทบยอด ศศก.</vt:lpstr>
      <vt:lpstr>'กระดาษทำการ งปม.คงเหลือ'!Print_Titles</vt:lpstr>
      <vt:lpstr>กระดาษทำการกระทบยอดจ่ายจากรายรั!Print_Titles</vt:lpstr>
      <vt:lpstr>กระดาษทำการจ่ายจากเงินสะสม!Print_Titles</vt:lpstr>
      <vt:lpstr>'กระดาษทำการโอน งปม.'!Print_Titles</vt:lpstr>
      <vt:lpstr>งบทดลอง!Print_Titles</vt:lpstr>
      <vt:lpstr>'งบรับ-จ่าย'!Print_Titles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2019-03-06T02:54:24Z</cp:lastPrinted>
  <dcterms:modified xsi:type="dcterms:W3CDTF">2019-03-06T02:54:26Z</dcterms:modified>
</cp:coreProperties>
</file>