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20" windowWidth="18060" windowHeight="6750" firstSheet="7" activeTab="7"/>
  </bookViews>
  <sheets>
    <sheet name="งบทดลอง" sheetId="22" r:id="rId1"/>
    <sheet name="รายรัย-จ่าย" sheetId="23" r:id="rId2"/>
    <sheet name="หมายเหตุ 1" sheetId="2" r:id="rId3"/>
    <sheet name="หมายเหตุรายจ่ายค้างจ่าย" sheetId="9" r:id="rId4"/>
    <sheet name="กระดาษทำการจ่ายจากรายรับ พ.ค. 6" sheetId="17" r:id="rId5"/>
    <sheet name="กระดาษทำการโอนงปม." sheetId="25" r:id="rId6"/>
    <sheet name="กระดาษทำการโอนงบประมาณ" sheetId="18" r:id="rId7"/>
    <sheet name="กระดาษทำการงปม.คงเหลือ" sheetId="24" r:id="rId8"/>
    <sheet name="รายงานกระทบยอด ศศก." sheetId="19" r:id="rId9"/>
    <sheet name="กระดาษทำการเงินสะสม" sheetId="21" r:id="rId10"/>
    <sheet name="กระดาษทำการจ่ายจากเงินสะสม" sheetId="26" r:id="rId11"/>
  </sheets>
  <definedNames>
    <definedName name="_xlnm.Print_Titles" localSheetId="7">กระดาษทำการงปม.คงเหลือ!$6:$11</definedName>
    <definedName name="_xlnm.Print_Titles" localSheetId="9">กระดาษทำการเงินสะสม!$1:$2</definedName>
    <definedName name="_xlnm.Print_Titles" localSheetId="10">กระดาษทำการจ่ายจากเงินสะสม!$2:$3</definedName>
    <definedName name="_xlnm.Print_Titles" localSheetId="4">'กระดาษทำการจ่ายจากรายรับ พ.ค. 6'!$6:$13</definedName>
    <definedName name="_xlnm.Print_Titles" localSheetId="6">กระดาษทำการโอนงบประมาณ!$1:$1</definedName>
    <definedName name="_xlnm.Print_Titles" localSheetId="5">กระดาษทำการโอนงปม.!$1:$1</definedName>
    <definedName name="_xlnm.Print_Titles" localSheetId="0">งบทดลอง!$6:$6</definedName>
    <definedName name="_xlnm.Print_Titles" localSheetId="1">'รายรัย-จ่าย'!$4:$5</definedName>
    <definedName name="_xlnm.Print_Titles" localSheetId="2">'หมายเหตุ 1'!$5:$6</definedName>
    <definedName name="_xlnm.Print_Titles" localSheetId="3">หมายเหตุรายจ่ายค้างจ่าย!$8:$8</definedName>
  </definedNames>
  <calcPr calcId="144525"/>
</workbook>
</file>

<file path=xl/calcChain.xml><?xml version="1.0" encoding="utf-8"?>
<calcChain xmlns="http://schemas.openxmlformats.org/spreadsheetml/2006/main">
  <c r="Y71" i="24" l="1"/>
  <c r="Y70" i="24"/>
  <c r="Y69" i="24"/>
  <c r="Y68" i="24"/>
  <c r="Y67" i="24"/>
  <c r="Y66" i="24"/>
  <c r="Z72" i="24" s="1"/>
  <c r="X72" i="24"/>
  <c r="W72" i="24"/>
  <c r="V72" i="24"/>
  <c r="U72" i="24"/>
  <c r="T72" i="24"/>
  <c r="S72" i="24"/>
  <c r="R72" i="24"/>
  <c r="Q72" i="24"/>
  <c r="P72" i="24"/>
  <c r="O72" i="24"/>
  <c r="N72" i="24"/>
  <c r="M72" i="24"/>
  <c r="L72" i="24"/>
  <c r="K72" i="24"/>
  <c r="J72" i="24"/>
  <c r="Y64" i="24"/>
  <c r="Y63" i="24"/>
  <c r="Y62" i="24"/>
  <c r="Y65" i="24"/>
  <c r="X65" i="24"/>
  <c r="W65" i="24"/>
  <c r="V65" i="24"/>
  <c r="U65" i="24"/>
  <c r="T65" i="24"/>
  <c r="S65" i="24"/>
  <c r="R65" i="24"/>
  <c r="Q65" i="24"/>
  <c r="P65" i="24"/>
  <c r="O65" i="24"/>
  <c r="N65" i="24"/>
  <c r="M65" i="24"/>
  <c r="L65" i="24"/>
  <c r="K65" i="24"/>
  <c r="J65" i="24"/>
  <c r="Y60" i="24"/>
  <c r="Y61" i="24" s="1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Y58" i="24"/>
  <c r="Y57" i="24"/>
  <c r="Y56" i="24"/>
  <c r="Y55" i="24"/>
  <c r="Y54" i="24"/>
  <c r="Y53" i="24"/>
  <c r="Z59" i="24" s="1"/>
  <c r="X59" i="24"/>
  <c r="W59" i="24"/>
  <c r="V59" i="24"/>
  <c r="U59" i="24"/>
  <c r="T59" i="24"/>
  <c r="S59" i="24"/>
  <c r="R59" i="24"/>
  <c r="Q59" i="24"/>
  <c r="P59" i="24"/>
  <c r="O59" i="24"/>
  <c r="N59" i="24"/>
  <c r="M59" i="24"/>
  <c r="L59" i="24"/>
  <c r="K59" i="24"/>
  <c r="J59" i="24"/>
  <c r="Y51" i="24"/>
  <c r="Y50" i="24"/>
  <c r="Y49" i="24"/>
  <c r="Y48" i="24"/>
  <c r="Y47" i="24"/>
  <c r="X52" i="24"/>
  <c r="W52" i="24"/>
  <c r="V52" i="24"/>
  <c r="U52" i="24"/>
  <c r="T52" i="24"/>
  <c r="S52" i="24"/>
  <c r="R52" i="24"/>
  <c r="Q52" i="24"/>
  <c r="P52" i="24"/>
  <c r="O52" i="24"/>
  <c r="N52" i="24"/>
  <c r="M52" i="24"/>
  <c r="L52" i="24"/>
  <c r="K52" i="24"/>
  <c r="J52" i="24"/>
  <c r="Y45" i="24"/>
  <c r="Y44" i="24"/>
  <c r="Y43" i="24"/>
  <c r="Y42" i="24"/>
  <c r="Y41" i="24"/>
  <c r="Y40" i="24"/>
  <c r="Y39" i="24"/>
  <c r="Y38" i="24"/>
  <c r="Y37" i="24"/>
  <c r="Y36" i="24"/>
  <c r="Y35" i="24"/>
  <c r="Z46" i="24" s="1"/>
  <c r="X46" i="24"/>
  <c r="W46" i="24"/>
  <c r="V46" i="24"/>
  <c r="U46" i="24"/>
  <c r="T46" i="24"/>
  <c r="S46" i="24"/>
  <c r="R46" i="24"/>
  <c r="Q46" i="24"/>
  <c r="P46" i="24"/>
  <c r="O46" i="24"/>
  <c r="N46" i="24"/>
  <c r="M46" i="24"/>
  <c r="L46" i="24"/>
  <c r="K46" i="24"/>
  <c r="J46" i="24"/>
  <c r="Y33" i="24"/>
  <c r="Y32" i="24"/>
  <c r="Y31" i="24"/>
  <c r="Y30" i="24"/>
  <c r="Y34" i="24" s="1"/>
  <c r="X34" i="24"/>
  <c r="W34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Y28" i="24"/>
  <c r="Y27" i="24"/>
  <c r="Y26" i="24"/>
  <c r="Y25" i="24"/>
  <c r="Y29" i="24" s="1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Y23" i="24"/>
  <c r="Y22" i="24"/>
  <c r="Y21" i="24"/>
  <c r="Y20" i="24"/>
  <c r="Y19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Y17" i="24"/>
  <c r="Y16" i="24"/>
  <c r="Y15" i="24"/>
  <c r="Y14" i="24"/>
  <c r="Y13" i="24"/>
  <c r="Y18" i="24" s="1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E93" i="2"/>
  <c r="F93" i="2"/>
  <c r="F94" i="2"/>
  <c r="F98" i="2" s="1"/>
  <c r="E94" i="2"/>
  <c r="E98" i="2" s="1"/>
  <c r="BE94" i="2"/>
  <c r="BD94" i="2"/>
  <c r="BF94" i="2" s="1"/>
  <c r="BA94" i="2"/>
  <c r="AZ94" i="2"/>
  <c r="BB94" i="2" s="1"/>
  <c r="I94" i="2"/>
  <c r="D94" i="2"/>
  <c r="F97" i="2"/>
  <c r="E97" i="2"/>
  <c r="D98" i="2"/>
  <c r="D93" i="2"/>
  <c r="BE93" i="2"/>
  <c r="BD93" i="2"/>
  <c r="BF93" i="2" s="1"/>
  <c r="BA93" i="2"/>
  <c r="AZ93" i="2"/>
  <c r="BB93" i="2" s="1"/>
  <c r="I93" i="2"/>
  <c r="H93" i="2"/>
  <c r="G93" i="2"/>
  <c r="G97" i="2" s="1"/>
  <c r="G98" i="2" s="1"/>
  <c r="G53" i="2"/>
  <c r="G39" i="2"/>
  <c r="G37" i="2"/>
  <c r="G33" i="2"/>
  <c r="G30" i="2"/>
  <c r="G26" i="2"/>
  <c r="G13" i="2"/>
  <c r="Z65" i="24" l="1"/>
  <c r="K73" i="24"/>
  <c r="M73" i="24"/>
  <c r="O73" i="24"/>
  <c r="Q73" i="24"/>
  <c r="S73" i="24"/>
  <c r="U73" i="24"/>
  <c r="W73" i="24"/>
  <c r="Z24" i="24"/>
  <c r="Z52" i="24"/>
  <c r="J73" i="24"/>
  <c r="L73" i="24"/>
  <c r="N73" i="24"/>
  <c r="P73" i="24"/>
  <c r="R73" i="24"/>
  <c r="T73" i="24"/>
  <c r="V73" i="24"/>
  <c r="X73" i="24"/>
  <c r="Z29" i="24"/>
  <c r="Z34" i="24"/>
  <c r="Z18" i="24"/>
  <c r="Y24" i="24"/>
  <c r="Y46" i="24"/>
  <c r="Y52" i="24"/>
  <c r="Z61" i="24"/>
  <c r="Y72" i="24"/>
  <c r="Y59" i="24"/>
  <c r="E56" i="22"/>
  <c r="D56" i="22"/>
  <c r="Y73" i="24" l="1"/>
  <c r="Z73" i="24"/>
  <c r="T14" i="17"/>
  <c r="T15" i="17"/>
  <c r="T16" i="17"/>
  <c r="T17" i="17"/>
  <c r="T18" i="17"/>
  <c r="T19" i="17"/>
  <c r="T20" i="17"/>
  <c r="G21" i="17"/>
  <c r="H21" i="17"/>
  <c r="I21" i="17"/>
  <c r="J21" i="17"/>
  <c r="K21" i="17"/>
  <c r="L21" i="17"/>
  <c r="M21" i="17"/>
  <c r="N21" i="17"/>
  <c r="O21" i="17"/>
  <c r="P21" i="17"/>
  <c r="Q21" i="17"/>
  <c r="R21" i="17"/>
  <c r="S21" i="17"/>
  <c r="T21" i="17"/>
  <c r="T23" i="17"/>
  <c r="T24" i="17"/>
  <c r="T25" i="17"/>
  <c r="T26" i="17"/>
  <c r="T27" i="17"/>
  <c r="G28" i="17"/>
  <c r="H28" i="17"/>
  <c r="I28" i="17"/>
  <c r="J28" i="17"/>
  <c r="K28" i="17"/>
  <c r="L28" i="17"/>
  <c r="M28" i="17"/>
  <c r="N28" i="17"/>
  <c r="O28" i="17"/>
  <c r="P28" i="17"/>
  <c r="Q28" i="17"/>
  <c r="R28" i="17"/>
  <c r="S28" i="17"/>
  <c r="T28" i="17"/>
  <c r="T30" i="17"/>
  <c r="T31" i="17"/>
  <c r="T32" i="17"/>
  <c r="T33" i="17"/>
  <c r="G34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T34" i="17"/>
  <c r="T36" i="17"/>
  <c r="T37" i="17"/>
  <c r="T38" i="17"/>
  <c r="T39" i="17"/>
  <c r="G40" i="17"/>
  <c r="H40" i="17"/>
  <c r="I40" i="17"/>
  <c r="J40" i="17"/>
  <c r="K40" i="17"/>
  <c r="L40" i="17"/>
  <c r="M40" i="17"/>
  <c r="N40" i="17"/>
  <c r="O40" i="17"/>
  <c r="P40" i="17"/>
  <c r="Q40" i="17"/>
  <c r="R40" i="17"/>
  <c r="S40" i="17"/>
  <c r="T40" i="17"/>
  <c r="T42" i="17"/>
  <c r="T43" i="17"/>
  <c r="T44" i="17"/>
  <c r="T45" i="17"/>
  <c r="G46" i="17"/>
  <c r="H46" i="17"/>
  <c r="I46" i="17"/>
  <c r="J46" i="17"/>
  <c r="K46" i="17"/>
  <c r="L46" i="17"/>
  <c r="M46" i="17"/>
  <c r="N46" i="17"/>
  <c r="O46" i="17"/>
  <c r="P46" i="17"/>
  <c r="Q46" i="17"/>
  <c r="R46" i="17"/>
  <c r="S46" i="17"/>
  <c r="T46" i="17"/>
  <c r="T48" i="17"/>
  <c r="T49" i="17"/>
  <c r="T50" i="17"/>
  <c r="T51" i="17"/>
  <c r="T52" i="17"/>
  <c r="T53" i="17"/>
  <c r="T54" i="17"/>
  <c r="T55" i="17"/>
  <c r="T56" i="17"/>
  <c r="G57" i="17"/>
  <c r="H57" i="17"/>
  <c r="I57" i="17"/>
  <c r="J57" i="17"/>
  <c r="K57" i="17"/>
  <c r="L57" i="17"/>
  <c r="M57" i="17"/>
  <c r="N57" i="17"/>
  <c r="O57" i="17"/>
  <c r="P57" i="17"/>
  <c r="Q57" i="17"/>
  <c r="R57" i="17"/>
  <c r="S57" i="17"/>
  <c r="T57" i="17"/>
  <c r="T59" i="17"/>
  <c r="T60" i="17"/>
  <c r="T61" i="17"/>
  <c r="T62" i="17"/>
  <c r="T63" i="17"/>
  <c r="G64" i="17"/>
  <c r="H64" i="17"/>
  <c r="I64" i="17"/>
  <c r="J64" i="17"/>
  <c r="K64" i="17"/>
  <c r="L64" i="17"/>
  <c r="M64" i="17"/>
  <c r="N64" i="17"/>
  <c r="O64" i="17"/>
  <c r="P64" i="17"/>
  <c r="Q64" i="17"/>
  <c r="R64" i="17"/>
  <c r="S64" i="17"/>
  <c r="T64" i="17"/>
  <c r="T66" i="17"/>
  <c r="T67" i="17"/>
  <c r="T68" i="17"/>
  <c r="T69" i="17"/>
  <c r="G70" i="17"/>
  <c r="H70" i="17"/>
  <c r="I70" i="17"/>
  <c r="J70" i="17"/>
  <c r="K70" i="17"/>
  <c r="L70" i="17"/>
  <c r="M70" i="17"/>
  <c r="N70" i="17"/>
  <c r="O70" i="17"/>
  <c r="P70" i="17"/>
  <c r="Q70" i="17"/>
  <c r="R70" i="17"/>
  <c r="S70" i="17"/>
  <c r="T70" i="17"/>
  <c r="T72" i="17"/>
  <c r="T73" i="17"/>
  <c r="G74" i="17"/>
  <c r="H74" i="17"/>
  <c r="I74" i="17"/>
  <c r="J74" i="17"/>
  <c r="K74" i="17"/>
  <c r="L74" i="17"/>
  <c r="M74" i="17"/>
  <c r="N74" i="17"/>
  <c r="O74" i="17"/>
  <c r="P74" i="17"/>
  <c r="Q74" i="17"/>
  <c r="R74" i="17"/>
  <c r="S74" i="17"/>
  <c r="T74" i="17"/>
  <c r="T76" i="17"/>
  <c r="T77" i="17"/>
  <c r="G78" i="17"/>
  <c r="H78" i="17"/>
  <c r="I78" i="17"/>
  <c r="J78" i="17"/>
  <c r="K78" i="17"/>
  <c r="L78" i="17"/>
  <c r="M78" i="17"/>
  <c r="N78" i="17"/>
  <c r="O78" i="17"/>
  <c r="P78" i="17"/>
  <c r="Q78" i="17"/>
  <c r="R78" i="17"/>
  <c r="S78" i="17"/>
  <c r="T78" i="17"/>
  <c r="G80" i="17"/>
  <c r="H80" i="17"/>
  <c r="I80" i="17"/>
  <c r="J80" i="17"/>
  <c r="K80" i="17"/>
  <c r="L80" i="17"/>
  <c r="M80" i="17"/>
  <c r="N80" i="17"/>
  <c r="O80" i="17"/>
  <c r="P80" i="17"/>
  <c r="Q80" i="17"/>
  <c r="R80" i="17"/>
  <c r="S80" i="17"/>
  <c r="T80" i="17" s="1"/>
  <c r="U80" i="17"/>
  <c r="G81" i="17"/>
  <c r="H81" i="17"/>
  <c r="I81" i="17"/>
  <c r="J81" i="17"/>
  <c r="K81" i="17"/>
  <c r="L81" i="17"/>
  <c r="M81" i="17"/>
  <c r="N81" i="17"/>
  <c r="O81" i="17"/>
  <c r="P81" i="17"/>
  <c r="Q81" i="17"/>
  <c r="R81" i="17"/>
  <c r="S81" i="17"/>
  <c r="T81" i="17"/>
  <c r="U81" i="17"/>
  <c r="Q10" i="2" l="1"/>
  <c r="I85" i="2"/>
  <c r="I84" i="2"/>
  <c r="I83" i="2"/>
  <c r="I82" i="2"/>
  <c r="I81" i="2"/>
  <c r="I80" i="2"/>
  <c r="I79" i="2"/>
  <c r="I78" i="2"/>
  <c r="I77" i="2"/>
  <c r="I76" i="2"/>
  <c r="I75" i="2"/>
  <c r="I86" i="2"/>
  <c r="I87" i="2"/>
  <c r="H97" i="2"/>
  <c r="H53" i="2"/>
  <c r="H39" i="2"/>
  <c r="H37" i="2"/>
  <c r="H33" i="2"/>
  <c r="H30" i="2"/>
  <c r="H26" i="2"/>
  <c r="H13" i="2"/>
  <c r="H98" i="2" s="1"/>
  <c r="E53" i="2" l="1"/>
  <c r="E39" i="2"/>
  <c r="E37" i="2"/>
  <c r="E33" i="2"/>
  <c r="E30" i="2"/>
  <c r="E26" i="2"/>
  <c r="E13" i="2"/>
  <c r="I92" i="2" l="1"/>
  <c r="I91" i="2"/>
  <c r="I90" i="2"/>
  <c r="I89" i="2"/>
  <c r="I88" i="2"/>
  <c r="I13" i="9" l="1"/>
  <c r="I58" i="2" l="1"/>
  <c r="I67" i="2"/>
  <c r="I66" i="2"/>
  <c r="BE97" i="2" l="1"/>
  <c r="BD97" i="2"/>
  <c r="BA97" i="2"/>
  <c r="AZ97" i="2"/>
  <c r="BB97" i="2" s="1"/>
  <c r="I74" i="2"/>
  <c r="I73" i="2"/>
  <c r="I72" i="2"/>
  <c r="I71" i="2"/>
  <c r="I70" i="2"/>
  <c r="I69" i="2"/>
  <c r="I65" i="2"/>
  <c r="I64" i="2"/>
  <c r="I63" i="2"/>
  <c r="I62" i="2"/>
  <c r="I60" i="2"/>
  <c r="I59" i="2"/>
  <c r="BF57" i="2"/>
  <c r="BB57" i="2"/>
  <c r="I57" i="2"/>
  <c r="BF56" i="2"/>
  <c r="BB56" i="2"/>
  <c r="I56" i="2"/>
  <c r="BF55" i="2"/>
  <c r="BB55" i="2"/>
  <c r="BF54" i="2"/>
  <c r="BB54" i="2"/>
  <c r="BE53" i="2"/>
  <c r="BD53" i="2"/>
  <c r="BA53" i="2"/>
  <c r="AZ53" i="2"/>
  <c r="F53" i="2"/>
  <c r="D53" i="2"/>
  <c r="BF52" i="2"/>
  <c r="BB52" i="2"/>
  <c r="I52" i="2"/>
  <c r="BF51" i="2"/>
  <c r="BB51" i="2"/>
  <c r="I51" i="2"/>
  <c r="BF50" i="2"/>
  <c r="BB50" i="2"/>
  <c r="I50" i="2"/>
  <c r="BF49" i="2"/>
  <c r="BB49" i="2"/>
  <c r="I49" i="2"/>
  <c r="BF48" i="2"/>
  <c r="BB48" i="2"/>
  <c r="I48" i="2"/>
  <c r="BF47" i="2"/>
  <c r="BB47" i="2"/>
  <c r="I47" i="2"/>
  <c r="BF46" i="2"/>
  <c r="BB46" i="2"/>
  <c r="I46" i="2"/>
  <c r="BF45" i="2"/>
  <c r="BB45" i="2"/>
  <c r="I45" i="2"/>
  <c r="BF44" i="2"/>
  <c r="BB44" i="2"/>
  <c r="I44" i="2"/>
  <c r="BF43" i="2"/>
  <c r="BB43" i="2"/>
  <c r="I43" i="2"/>
  <c r="BF42" i="2"/>
  <c r="BB42" i="2"/>
  <c r="I42" i="2"/>
  <c r="BF41" i="2"/>
  <c r="BB41" i="2"/>
  <c r="BF40" i="2"/>
  <c r="BB40" i="2"/>
  <c r="BE39" i="2"/>
  <c r="BD39" i="2"/>
  <c r="BA39" i="2"/>
  <c r="AZ39" i="2"/>
  <c r="F39" i="2"/>
  <c r="D39" i="2"/>
  <c r="BF38" i="2"/>
  <c r="BB38" i="2"/>
  <c r="BE37" i="2"/>
  <c r="BD37" i="2"/>
  <c r="BA37" i="2"/>
  <c r="AZ37" i="2"/>
  <c r="F37" i="2"/>
  <c r="D37" i="2"/>
  <c r="BF36" i="2"/>
  <c r="BB36" i="2"/>
  <c r="I36" i="2"/>
  <c r="BF35" i="2"/>
  <c r="BB35" i="2"/>
  <c r="I35" i="2"/>
  <c r="BF34" i="2"/>
  <c r="BB34" i="2"/>
  <c r="BE33" i="2"/>
  <c r="BD33" i="2"/>
  <c r="BA33" i="2"/>
  <c r="AZ33" i="2"/>
  <c r="F33" i="2"/>
  <c r="D33" i="2"/>
  <c r="BF32" i="2"/>
  <c r="BB32" i="2"/>
  <c r="BF31" i="2"/>
  <c r="BB31" i="2"/>
  <c r="BE30" i="2"/>
  <c r="BD30" i="2"/>
  <c r="BA30" i="2"/>
  <c r="AZ30" i="2"/>
  <c r="F30" i="2"/>
  <c r="D30" i="2"/>
  <c r="BF29" i="2"/>
  <c r="BB29" i="2"/>
  <c r="I29" i="2"/>
  <c r="BF28" i="2"/>
  <c r="BB28" i="2"/>
  <c r="I28" i="2"/>
  <c r="BF27" i="2"/>
  <c r="BB27" i="2"/>
  <c r="BE26" i="2"/>
  <c r="BD26" i="2"/>
  <c r="BA26" i="2"/>
  <c r="AZ26" i="2"/>
  <c r="BB26" i="2" s="1"/>
  <c r="F26" i="2"/>
  <c r="D26" i="2"/>
  <c r="BF25" i="2"/>
  <c r="BB25" i="2"/>
  <c r="I25" i="2"/>
  <c r="I24" i="2"/>
  <c r="BF21" i="2"/>
  <c r="BB21" i="2"/>
  <c r="I21" i="2"/>
  <c r="BF20" i="2"/>
  <c r="BB20" i="2"/>
  <c r="I20" i="2"/>
  <c r="BF19" i="2"/>
  <c r="BB19" i="2"/>
  <c r="I19" i="2"/>
  <c r="BF18" i="2"/>
  <c r="BB18" i="2"/>
  <c r="I18" i="2"/>
  <c r="BF17" i="2"/>
  <c r="BB17" i="2"/>
  <c r="I17" i="2"/>
  <c r="BF16" i="2"/>
  <c r="BB16" i="2"/>
  <c r="I16" i="2"/>
  <c r="BF15" i="2"/>
  <c r="BB15" i="2"/>
  <c r="I15" i="2"/>
  <c r="BF14" i="2"/>
  <c r="BB14" i="2"/>
  <c r="BE13" i="2"/>
  <c r="BE98" i="2" s="1"/>
  <c r="BD13" i="2"/>
  <c r="BA13" i="2"/>
  <c r="BA98" i="2" s="1"/>
  <c r="AZ13" i="2"/>
  <c r="F13" i="2"/>
  <c r="D13" i="2"/>
  <c r="BF12" i="2"/>
  <c r="BB12" i="2"/>
  <c r="I12" i="2"/>
  <c r="BF11" i="2"/>
  <c r="BB11" i="2"/>
  <c r="I11" i="2"/>
  <c r="BF10" i="2"/>
  <c r="BB10" i="2"/>
  <c r="I10" i="2"/>
  <c r="BF9" i="2"/>
  <c r="BB9" i="2"/>
  <c r="I9" i="2"/>
  <c r="BF97" i="2" l="1"/>
  <c r="AZ98" i="2"/>
  <c r="BD98" i="2"/>
  <c r="BF98" i="2" s="1"/>
  <c r="BB33" i="2"/>
  <c r="BF33" i="2"/>
  <c r="BB37" i="2"/>
  <c r="BF37" i="2"/>
  <c r="BB39" i="2"/>
  <c r="BF39" i="2"/>
  <c r="BB53" i="2"/>
  <c r="BF26" i="2"/>
  <c r="BB30" i="2"/>
  <c r="BF30" i="2"/>
  <c r="BB98" i="2"/>
  <c r="BF53" i="2"/>
  <c r="I97" i="2"/>
  <c r="I98" i="2" s="1"/>
  <c r="BB13" i="2"/>
  <c r="BF13" i="2"/>
</calcChain>
</file>

<file path=xl/sharedStrings.xml><?xml version="1.0" encoding="utf-8"?>
<sst xmlns="http://schemas.openxmlformats.org/spreadsheetml/2006/main" count="1359" uniqueCount="549">
  <si>
    <t>รายการ</t>
  </si>
  <si>
    <t>รหัสบัญชี</t>
  </si>
  <si>
    <t>ภาษีบำรุงท้องที่</t>
  </si>
  <si>
    <t>ค่าธรรมเนียมเกี่ยวกับใบอนุญาตการขายสุรา</t>
  </si>
  <si>
    <t>ค่าธรรมเนียมเกี่ยวกับการควบคุมอาคาร</t>
  </si>
  <si>
    <t>ค่าปรับการผิดสัญญา</t>
  </si>
  <si>
    <t>ดอกเบี้ย</t>
  </si>
  <si>
    <t>ค่าขายแบบแปลน</t>
  </si>
  <si>
    <t>รายได้เบ็ดเตล็ดอื่นๆ</t>
  </si>
  <si>
    <t>ภาษีมูลค่าเพิ่มตาม พ.ร.บ. จัดสรรรายได้ฯ</t>
  </si>
  <si>
    <t>ภาษีธุรกิจเฉพาะ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</si>
  <si>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</si>
  <si>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</si>
  <si>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</si>
  <si>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</si>
  <si>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ค่าตอบแทน</t>
  </si>
  <si>
    <t>ค่าที่ดินและสิ่งก่อสร้าง</t>
  </si>
  <si>
    <t>รวม</t>
  </si>
  <si>
    <t>องค์การบริหารส่วนตำบลฉลอง</t>
  </si>
  <si>
    <t>หมายเหตุประกอบงบรับ-จ่าย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</si>
  <si>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</si>
  <si>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</si>
  <si>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</si>
  <si>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</si>
  <si>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</si>
  <si>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</si>
  <si>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ภาษีโรงเรือนและที่ดิน</t>
  </si>
  <si>
    <t>ภาษีป้าย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</si>
  <si>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</si>
  <si>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</si>
  <si>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</si>
  <si>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ค่าธรรมเนียมจดทะเบียนพาณิชย์</t>
  </si>
  <si>
    <t>ค่าธรรมเนียมอื่นๆ</t>
  </si>
  <si>
    <t>ค่าปรับผู้กระทำผิดกฎหมายจราจรทางบก</t>
  </si>
  <si>
    <t>ค่าใบอนุญาติประกอบการค้าสำหรับกิจการที่เป็น</t>
  </si>
  <si>
    <t>อันตรายต่อสุขภาพ</t>
  </si>
  <si>
    <t>ใบอนุญาตเกี่ยวกับการควบคุมอาคาร</t>
  </si>
  <si>
    <t>ค่าใบอนุญาตอื่นๆ</t>
  </si>
  <si>
    <t>3.  รายได้จากทรัพย์สิน</t>
  </si>
  <si>
    <t>เงินปันผลหรือเงินรางวัลต่าง ๆ</t>
  </si>
  <si>
    <t>4.  รายได้จากสาธารณูปโภคและการพาณิชย์</t>
  </si>
  <si>
    <t>5.  รายได้เบ็ดเตล็ด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</si>
  <si>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</si>
  <si>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</si>
  <si>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</si>
  <si>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</si>
  <si>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</si>
  <si>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</si>
  <si>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</si>
  <si>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</si>
  <si>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</si>
  <si>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</si>
  <si>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</si>
  <si>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</si>
  <si>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โครงการสร้างหลักประกันรายได้</t>
  </si>
  <si>
    <t>แก่ผู้สูงอายุค่าใช้จ่ายสำหรับสนับสนุนการสงเคราะห์เบี้ยยังชีพผู้สูงอายุ</t>
  </si>
  <si>
    <t>เงินอุดหนุนทั่วไป โครงการสนับสนุนการเสริมสร้างสวัสดิ</t>
  </si>
  <si>
    <t>การทางสังคมให้แก่ผู้พิการหรือทุพพลภาพ ค่าใช้จ่ายสำหรับ</t>
  </si>
  <si>
    <t>สนับสนุนการสงเคราะห์เบี้ยยังชีพความพิการ</t>
  </si>
  <si>
    <t>เงินอุดหนุนทั่วไป โครงการสนับสนุนการจัดสวัสดิการ</t>
  </si>
  <si>
    <t>ทางสังคมแก่ผู้ด้อยโอกาสทางสังคม เงินอุดหนุนสำหรับสนับสนุน</t>
  </si>
  <si>
    <t>การสงเคราะห์เบี้ยยังชีพผู้ป่วยเอดส์</t>
  </si>
  <si>
    <t xml:space="preserve">เงินอุดหนุนทั่วไป สำหรับสนับสนุนอาหารกลางวัน </t>
  </si>
  <si>
    <t>(ประถมศึกษา)</t>
  </si>
  <si>
    <t>เงินอุดหนุนทั่วไป อาหารเสริม (นม) (ประถมศึกษา)</t>
  </si>
  <si>
    <t>เงินอุดหนุนทั่วไป อาหารกลาวัน (เด็กปฐมวัย)</t>
  </si>
  <si>
    <t>เงินอุดหนุนทั่วไป อาหารเสริม (นม) (เด็กปฐมวัย)</t>
  </si>
  <si>
    <t>เงินอุดหนุนสำหรับการดำเนินงานตามแนวทางโครงการ</t>
  </si>
  <si>
    <t>พระราชดำริ ด้านสาธรารณสุข</t>
  </si>
  <si>
    <t>เงินอุดหนุนสำหรับสนับสนุนการจัดการเรียนการสอน</t>
  </si>
  <si>
    <t>ของศูนย์พัฒนาเด็กเล็ก</t>
  </si>
  <si>
    <t>รวมรายรับทั้งสิ้น</t>
  </si>
  <si>
    <t>เงินอุดหนุนทั่วไป สำหรับสนับสนุนศูนย์พัฒนาเด็กเล็ก รายการเงินเดือน</t>
  </si>
  <si>
    <t>ค่าตอบแทน เงินเพิ่มค่าครองชีพชั่วคราวและสวัสดิการสำหรับข้าราชการ</t>
  </si>
  <si>
    <t xml:space="preserve">ครูผู้ดูแลเด็ก พนักงานจ้างผู้ดูแลเด็ก </t>
  </si>
  <si>
    <t>จำนวนเงิน</t>
  </si>
  <si>
    <t>แผนงานบริหารงานทั่วไป</t>
  </si>
  <si>
    <t>แผนงานเคหะและชุมชน</t>
  </si>
  <si>
    <t>งานบริหารทั่วไป</t>
  </si>
  <si>
    <t>งานบริหารงานคลัง</t>
  </si>
  <si>
    <t>งานบริหารทั่วไปเกี่ยวกับเคหะและชุมชน</t>
  </si>
  <si>
    <t>งานไฟฟ้าถนน</t>
  </si>
  <si>
    <t>เงินงบประมาณ</t>
  </si>
  <si>
    <t>ค่าตอบแทนผู้ปฏิบัติราชการอันเป็นประโยชน์แก่องค์กรปกครองส่วนท้องถิ่น</t>
  </si>
  <si>
    <t>รายจ่ายค้างจ่าย  หมายเหตุประกอบงบทดลอง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</si>
  <si>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</si>
  <si>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</si>
  <si>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</si>
  <si>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</si>
  <si>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</si>
  <si>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</si>
  <si>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อาคารต่าง ๆ</t>
  </si>
  <si>
    <t>โครงการก่อสร้างอาคารอเนกประสงค์</t>
  </si>
  <si>
    <t>เงินอุดหนุนทั่วไป สำหรับสำรวจข้อมูลจำนวนสัตว์และขึ้นทะเบียนสัตว์</t>
  </si>
  <si>
    <t>จุฬาภรณวลัยลักษณ์ อัครราชกุมารี</t>
  </si>
  <si>
    <t>เงินอุดหนุนทั่วไป เพื่อขับเคลื่อนโครงการสัตว์ปลอดโรค คนปลอดภัย</t>
  </si>
  <si>
    <t>พระเจ้าลูกเธอเจ้าฟ้าจุฬาภรณวลัยลักษณ์ อัครราชกุมารี</t>
  </si>
  <si>
    <t>ตามโครงการสัตว์ปลอดโรค คนปลอดภัยจากโรคพิษสุนัขบ้า</t>
  </si>
  <si>
    <t>ตามพระปณิธานศาสตราจารย์ ดร.สมเด็จพระเจ้าลูกเธอเจ้าฟ้า</t>
  </si>
  <si>
    <t>จากโรคพิษสุนัขบ้า ตามดพระปณิธานศาสตราจารย์ ดร.สมเด็จ</t>
  </si>
  <si>
    <t>ถึงวันที่ 29</t>
  </si>
  <si>
    <t>ประจำเดือนเมษายน ปีงบประมาณ พ.ศ. 2562</t>
  </si>
  <si>
    <t>แผนงาน/งาน</t>
  </si>
  <si>
    <t>แผนงานการรักษาความสงบภายใน</t>
  </si>
  <si>
    <t>แผนงานการศึกษา</t>
  </si>
  <si>
    <t>แผนงานสร้างความเข้มแข็งของชุมชน</t>
  </si>
  <si>
    <t>แผนงานการศาสนาวัฒนธรรมและนันทนาการ</t>
  </si>
  <si>
    <t>แผนงานการเกษตร</t>
  </si>
  <si>
    <t>แผนงานงบกลาง</t>
  </si>
  <si>
    <t>00110</t>
  </si>
  <si>
    <t>00120</t>
  </si>
  <si>
    <t>00210</t>
  </si>
  <si>
    <t>00240</t>
  </si>
  <si>
    <t>00250</t>
  </si>
  <si>
    <t>00260</t>
  </si>
  <si>
    <t>00320</t>
  </si>
  <si>
    <t>00410</t>
  </si>
  <si>
    <t>งานบริหารทั่วไปเกี่ยวกับการรักษาความสงบภายใน</t>
  </si>
  <si>
    <t>งานบริหารทั่วไปเกี่ยวกับการศึกษา</t>
  </si>
  <si>
    <t>งานระดับก่อนวัยเรียนและประถมศึกษา</t>
  </si>
  <si>
    <t>งานส่งเสริมและสนับสนุนความเข้มแข็งชุมชน</t>
  </si>
  <si>
    <t>งานบริหารทั่วไปเกี่ยวกับศาสนาวัฒนธรรมและนันทนาการ</t>
  </si>
  <si>
    <t>งานกีฬาและนันทนาการ</t>
  </si>
  <si>
    <t>งานศาสนาวัฒนธรรมท้องถิ่น</t>
  </si>
  <si>
    <t>งานส่งเสริมการเกษตร</t>
  </si>
  <si>
    <t>งบกลาง</t>
  </si>
  <si>
    <t>หมวด/ประเภทรายจ่าย</t>
  </si>
  <si>
    <t>00111</t>
  </si>
  <si>
    <t>00113</t>
  </si>
  <si>
    <t>00121</t>
  </si>
  <si>
    <t>00211</t>
  </si>
  <si>
    <t>00212</t>
  </si>
  <si>
    <t>00241</t>
  </si>
  <si>
    <t>00242</t>
  </si>
  <si>
    <t>00252</t>
  </si>
  <si>
    <t>00261</t>
  </si>
  <si>
    <t>00262</t>
  </si>
  <si>
    <t>00263</t>
  </si>
  <si>
    <t>00321</t>
  </si>
  <si>
    <t>00411</t>
  </si>
  <si>
    <t>เงินเดือน (ฝ่ายการเมือง)</t>
  </si>
  <si>
    <t>210000</t>
  </si>
  <si>
    <t/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</si>
  <si>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</si>
  <si>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</si>
  <si>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</si>
  <si>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</si>
  <si>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</si>
  <si>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</si>
  <si>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</si>
  <si>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</si>
  <si>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</si>
  <si>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</si>
  <si>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รวมเดือนนี้</t>
  </si>
  <si>
    <t>เงินเดือน (ฝ่ายประจำ)</t>
  </si>
  <si>
    <t>220000</t>
  </si>
  <si>
    <t>เงินเดือนพนักงาน</t>
  </si>
  <si>
    <t>5220100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</si>
  <si>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</si>
  <si>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</si>
  <si>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</si>
  <si>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</si>
  <si>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</si>
  <si>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</si>
  <si>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</si>
  <si>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5310100</t>
  </si>
  <si>
    <t>ค่าตอบแทนการปฏิบัติงานนอกเวลาราชการ</t>
  </si>
  <si>
    <t>5310300</t>
  </si>
  <si>
    <t>ค่าเช่าบ้าน</t>
  </si>
  <si>
    <t>5310400</t>
  </si>
  <si>
    <t>เงินช่วยเหลือการศึกษาบุตร</t>
  </si>
  <si>
    <t>5310500</t>
  </si>
  <si>
    <t>ค่าใช้สอย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</si>
  <si>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</si>
  <si>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</si>
  <si>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</si>
  <si>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</si>
  <si>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</si>
  <si>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</si>
  <si>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</si>
  <si>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</si>
  <si>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</si>
  <si>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ค่าวัสดุ</t>
  </si>
  <si>
    <t>330000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</si>
  <si>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</si>
  <si>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</si>
  <si>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</si>
  <si>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</si>
  <si>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</si>
  <si>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</si>
  <si>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</si>
  <si>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</si>
  <si>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</si>
  <si>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</si>
  <si>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</si>
  <si>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</si>
  <si>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วัสดุเชื้อเพลิงและหล่อลื่น</t>
  </si>
  <si>
    <t>5330800</t>
  </si>
  <si>
    <t>วัสดุการเกษตร</t>
  </si>
  <si>
    <t>5331000</t>
  </si>
  <si>
    <t>วัสดุคอมพิวเตอร์</t>
  </si>
  <si>
    <t>5331400</t>
  </si>
  <si>
    <t>ค่าสาธารณูปโภค</t>
  </si>
  <si>
    <t>340000</t>
  </si>
  <si>
    <t>ค่าไฟฟ้า</t>
  </si>
  <si>
    <t>5340100</t>
  </si>
  <si>
    <t>ค่าน้ำประปา ค่าน้ำบาดาล</t>
  </si>
  <si>
    <t>5340200</t>
  </si>
  <si>
    <t>ค่าบริการโทรศัพท์</t>
  </si>
  <si>
    <t>5340300</t>
  </si>
  <si>
    <t>ค่าบริการไปรษณีย์</t>
  </si>
  <si>
    <t>5340400</t>
  </si>
  <si>
    <t>ค่าบริการสื่อสารและโทรคมนาคม</t>
  </si>
  <si>
    <t>5340500</t>
  </si>
  <si>
    <t>ค่าครุภัณฑ์</t>
  </si>
  <si>
    <t>410000</t>
  </si>
  <si>
    <t>ครุภัณฑ์สำนักงาน</t>
  </si>
  <si>
    <t>5410100</t>
  </si>
  <si>
    <t>ครุภัณฑ์กีฬา</t>
  </si>
  <si>
    <t>5411200</t>
  </si>
  <si>
    <t>ครุภัณฑ์คอมพิวเตอร์</t>
  </si>
  <si>
    <t>5411600</t>
  </si>
  <si>
    <t>ค่าบำรุงรักษาและปรับปรุงครุภัณฑ์</t>
  </si>
  <si>
    <t>5411800</t>
  </si>
  <si>
    <t>เงินอุดหนุน</t>
  </si>
  <si>
    <t>610000</t>
  </si>
  <si>
    <t>เงินอุดหนุนองค์กรปกครองส่วนท้องถิ่น</t>
  </si>
  <si>
    <t>5610100</t>
  </si>
  <si>
    <t>เงินอุดหนุนส่วนราชการ</t>
  </si>
  <si>
    <t>5610200</t>
  </si>
  <si>
    <t>420000</t>
  </si>
  <si>
    <t>ค่าก่อสร้างสิ่งสาธารณูปโภค</t>
  </si>
  <si>
    <t>5421000</t>
  </si>
  <si>
    <t>ค่าบำรุงรักษาและปรับปรุงที่ดินและสิ่งก่อสร้าง</t>
  </si>
  <si>
    <t>5421100</t>
  </si>
  <si>
    <t>110000</t>
  </si>
  <si>
    <t>เงินสมทบกองทุนประกันสังคม</t>
  </si>
  <si>
    <t>5110300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</si>
  <si>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</si>
  <si>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</si>
  <si>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</si>
  <si>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</si>
  <si>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</si>
  <si>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</si>
  <si>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สำรองจ่าย</t>
  </si>
  <si>
    <t>5111000</t>
  </si>
  <si>
    <t>รายจ่ายตามข้อผูกพัน</t>
  </si>
  <si>
    <t>5111100</t>
  </si>
  <si>
    <t>กระดาษทำการกระทบยอดรายจ่าย (จ่ายจากเงินสะสม)</t>
  </si>
  <si>
    <t>แผนงาน / งาน</t>
  </si>
  <si>
    <t>รวมตั้งแต่ต้นปี</t>
  </si>
  <si>
    <t>กระดาษทำการกระทบยอดงบประมาณรายจ่ายตามงบประมาณ  (จากเงินรายรับ)</t>
  </si>
  <si>
    <t>เงินสมทบกองทุนบำเหน็จบำนาญข้าราชการส่วนท้องถิ่น (กบท.)</t>
  </si>
  <si>
    <t>5120100</t>
  </si>
  <si>
    <t>รวมทั้งสิ้นเดือนนี้</t>
  </si>
  <si>
    <t>รวมทั้งสิ้นตั้งแต่ต้นปี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</si>
  <si>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</si>
  <si>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</si>
  <si>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โอนงบประมาณ เพิ่ม + , โอนงบประมาณ (ลด) -</t>
  </si>
  <si>
    <t>รวมงบกลาง</t>
  </si>
  <si>
    <t>รวมเงินเดือน (ฝ่ายประจำ)</t>
  </si>
  <si>
    <t>0.00</t>
  </si>
  <si>
    <t>รวมค่าตอบแทน</t>
  </si>
  <si>
    <t>รวมค่าใช้สอย</t>
  </si>
  <si>
    <t>รายงานกระทบยอดเงินรับฝากเงินทุนโครงการเศรษฐกิจชุมชน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</si>
  <si>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</si>
  <si>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</si>
  <si>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</si>
  <si>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</si>
  <si>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</si>
  <si>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</si>
  <si>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</si>
  <si>
    <t>ปีงบประมาณ 2562 ประจำเดือนพฤษภาคม</t>
  </si>
  <si>
    <t>เงินอุดหนุนสนับสนุนค่าใช้จ่ายในการจัดการศึกษาสำหรับศูนย์พัฒนา</t>
  </si>
  <si>
    <t>เด็กเล็ก (ค่าเครื่องแบบนักเรียน)</t>
  </si>
  <si>
    <t>เด็กเล็ก (ค่าหนังสือเรียน)</t>
  </si>
  <si>
    <t>เด็กเล็ก (ค่าอุปกรณ์การเรียน)</t>
  </si>
  <si>
    <t>เด็กเล็ก (ค่ากิจการพัฒนาคุณภาพผู้เรียน)</t>
  </si>
  <si>
    <t>เงินอุดหนุนระบุวัตถุประสงค์ (โครงการก่อสร้างอาคารศูนย์พัฒนา-</t>
  </si>
  <si>
    <t>เงินอุดหนุนระบุวัตถุประสงค์/เฉพาะกิจ</t>
  </si>
  <si>
    <t>5420900</t>
  </si>
  <si>
    <t>ค่าก่อสร้างสิ่งสาธารณูปการ</t>
  </si>
  <si>
    <t>เดือนพฤษภาคม ถึงเดือนพฤษภาคม   ปีงบประมาณ 2562</t>
  </si>
  <si>
    <t>ยอดยกมา ณ 1 พฤษภาคม 2562</t>
  </si>
  <si>
    <t>ณ วันที่ 31 พฤษภาคม 2562</t>
  </si>
  <si>
    <t>ระจำเดือน  พฤษภาคม ปีงบประมาณ พ.ศ.  2562</t>
  </si>
  <si>
    <t xml:space="preserve">56100000  </t>
  </si>
  <si>
    <t xml:space="preserve">54200000  </t>
  </si>
  <si>
    <t xml:space="preserve">54100000  </t>
  </si>
  <si>
    <t xml:space="preserve">53400000  </t>
  </si>
  <si>
    <t xml:space="preserve">53300000  </t>
  </si>
  <si>
    <t xml:space="preserve">53200000  </t>
  </si>
  <si>
    <t xml:space="preserve">53100000  </t>
  </si>
  <si>
    <t xml:space="preserve">52200000  </t>
  </si>
  <si>
    <t xml:space="preserve">52100000  </t>
  </si>
  <si>
    <t xml:space="preserve">51100000  </t>
  </si>
  <si>
    <t xml:space="preserve">44100001  </t>
  </si>
  <si>
    <t>เงินอุดหนุนระบุวัตถุประสงค์/เฉพาะกิจจากกรมส่งเสริมการปกครองท้องถิ่น</t>
  </si>
  <si>
    <t xml:space="preserve">43100002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</si>
  <si>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</si>
  <si>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42100015  </t>
  </si>
  <si>
    <t>ค่าธรรมเนียมจดทะเบียนสิทธิและนิติกรรมตามประมวลกฎหมายที่ดิน</t>
  </si>
  <si>
    <t xml:space="preserve">42100014  </t>
  </si>
  <si>
    <t xml:space="preserve">42100013  </t>
  </si>
  <si>
    <t>ค่าภาคหลวงปิโตรเลียม</t>
  </si>
  <si>
    <t xml:space="preserve">42100012  </t>
  </si>
  <si>
    <t xml:space="preserve">42100011  </t>
  </si>
  <si>
    <t xml:space="preserve">42100007  </t>
  </si>
  <si>
    <t xml:space="preserve">42100005  </t>
  </si>
  <si>
    <t xml:space="preserve">42100004  </t>
  </si>
  <si>
    <t xml:space="preserve">42100002  </t>
  </si>
  <si>
    <t>ภาษีมูลค่าเพิ่มตาม พ.ร.บ. กำหนดแผนฯ</t>
  </si>
  <si>
    <t xml:space="preserve">42100001  </t>
  </si>
  <si>
    <t>ภาษีและค่าธรรมเนียมรถยนต์และล้อเลื่อน</t>
  </si>
  <si>
    <t xml:space="preserve">41599999  </t>
  </si>
  <si>
    <t xml:space="preserve">41500004  </t>
  </si>
  <si>
    <t xml:space="preserve">41300004  </t>
  </si>
  <si>
    <t>เงินปันผลหรือเงินรางวัลต่างๆ</t>
  </si>
  <si>
    <t xml:space="preserve">41300003  </t>
  </si>
  <si>
    <t xml:space="preserve">41230007  </t>
  </si>
  <si>
    <t>ค่าใบอนุญาตเกี่ยวกับการควบคุมอาคาร</t>
  </si>
  <si>
    <t xml:space="preserve">41220010  </t>
  </si>
  <si>
    <t xml:space="preserve">41220002  </t>
  </si>
  <si>
    <t xml:space="preserve">41210029  </t>
  </si>
  <si>
    <t>ค่าธรรมเนียมเกี่ยวกับทะเบียนพาณิชย์</t>
  </si>
  <si>
    <t xml:space="preserve">41210007  </t>
  </si>
  <si>
    <t xml:space="preserve">41210004  </t>
  </si>
  <si>
    <t xml:space="preserve">41100003  </t>
  </si>
  <si>
    <t xml:space="preserve">41100002  </t>
  </si>
  <si>
    <t xml:space="preserve">41100001  </t>
  </si>
  <si>
    <t xml:space="preserve">32000000  </t>
  </si>
  <si>
    <t>เงินทุนสำรองเงินสะสม</t>
  </si>
  <si>
    <t xml:space="preserve">31000000  </t>
  </si>
  <si>
    <t>เงินสะสม</t>
  </si>
  <si>
    <t xml:space="preserve">21040099  </t>
  </si>
  <si>
    <t>เงินรับฝากอื่นๆ หลักประกันสุขภาพแห่งชาติ</t>
  </si>
  <si>
    <t xml:space="preserve">21040016  </t>
  </si>
  <si>
    <t>เงินรับฝากเงินทุนโครงการเศรษฐกิจชุมชน</t>
  </si>
  <si>
    <t xml:space="preserve">21040013  </t>
  </si>
  <si>
    <t>เงินรับฝากประกันสังคม</t>
  </si>
  <si>
    <t xml:space="preserve">21040008  </t>
  </si>
  <si>
    <t>เงินรับฝากประกันสัญญา</t>
  </si>
  <si>
    <t xml:space="preserve">21040001  </t>
  </si>
  <si>
    <t>เงินรับฝากภาษีหัก ณ ที่จ่าย</t>
  </si>
  <si>
    <t xml:space="preserve">21010000  </t>
  </si>
  <si>
    <t>รายจ่ายค้างจ่าย</t>
  </si>
  <si>
    <t xml:space="preserve">11045000  </t>
  </si>
  <si>
    <t>ลูกหนี้เงินทุนโครงการเศรษฐกิจชุมชน</t>
  </si>
  <si>
    <t xml:space="preserve">11012001  </t>
  </si>
  <si>
    <t>เงินฝาก-ออมทรัพย์/เผื่อเรียก(828-0-16954-7)</t>
  </si>
  <si>
    <t>เงินฝาก-ออมทรัพย์/เผื่อเรียก(801-0-79594-1)</t>
  </si>
  <si>
    <t>เงินฝาก-ออมทรัพย์/เผื่อเรียก(01-315-2-37916-6)</t>
  </si>
  <si>
    <t>เงินฝาก-ออมทรัพย์/เผื่อเรียก(01-315-2-31986-7)</t>
  </si>
  <si>
    <t xml:space="preserve">11011000  </t>
  </si>
  <si>
    <t>เงินสด</t>
  </si>
  <si>
    <t>เครดิต</t>
  </si>
  <si>
    <t>เดบิต</t>
  </si>
  <si>
    <t>ปีงบประมาณ 2562</t>
  </si>
  <si>
    <t>งบทดลอง</t>
  </si>
  <si>
    <t>41,382,298.01</t>
  </si>
  <si>
    <t>ยอดยกไป</t>
  </si>
  <si>
    <t>-619,664.90</t>
  </si>
  <si>
    <t xml:space="preserve">          </t>
  </si>
  <si>
    <t>รายรับสูงกว่า (ต่ำกว่า) รายจ่าย</t>
  </si>
  <si>
    <t>7,660,997.34</t>
  </si>
  <si>
    <t>4,790,866.93</t>
  </si>
  <si>
    <t>รวมรายจ่าย</t>
  </si>
  <si>
    <t>27,383,901.23</t>
  </si>
  <si>
    <t>46,804,300.00</t>
  </si>
  <si>
    <t>3,804,300.00</t>
  </si>
  <si>
    <t>43,000,000.00</t>
  </si>
  <si>
    <t>135,575.26</t>
  </si>
  <si>
    <t>5,660,178.09</t>
  </si>
  <si>
    <t xml:space="preserve"> 31000000  </t>
  </si>
  <si>
    <t>806,062.50</t>
  </si>
  <si>
    <t>260.00</t>
  </si>
  <si>
    <t xml:space="preserve"> 21040099  </t>
  </si>
  <si>
    <t>เงินรับฝากอื่น ๆ</t>
  </si>
  <si>
    <t>8,365.00</t>
  </si>
  <si>
    <t>114,462.29</t>
  </si>
  <si>
    <t xml:space="preserve"> 21040015  </t>
  </si>
  <si>
    <t>เงินรับฝากค่าใช้จ่ายอื่น</t>
  </si>
  <si>
    <t>932,289.48</t>
  </si>
  <si>
    <t>5,511.00</t>
  </si>
  <si>
    <t xml:space="preserve"> 21040013  </t>
  </si>
  <si>
    <t>38,577.00</t>
  </si>
  <si>
    <t xml:space="preserve"> 21040008  </t>
  </si>
  <si>
    <t>232,069.00</t>
  </si>
  <si>
    <t>5,941.97</t>
  </si>
  <si>
    <t xml:space="preserve"> 21040001  </t>
  </si>
  <si>
    <t>84,397.95</t>
  </si>
  <si>
    <t xml:space="preserve"> 21010000  </t>
  </si>
  <si>
    <t>3,395,877.16</t>
  </si>
  <si>
    <t xml:space="preserve"> 11045000  </t>
  </si>
  <si>
    <t>90,000.00</t>
  </si>
  <si>
    <t>9,400.00</t>
  </si>
  <si>
    <t xml:space="preserve"> 11041000  </t>
  </si>
  <si>
    <t>ลูกหนี้เงินยืม</t>
  </si>
  <si>
    <t>72,540.00</t>
  </si>
  <si>
    <t>4,655,291.67</t>
  </si>
  <si>
    <t>21,723,723.14</t>
  </si>
  <si>
    <t>379,320.00</t>
  </si>
  <si>
    <t xml:space="preserve"> 56100000  </t>
  </si>
  <si>
    <t>1,117,320.00</t>
  </si>
  <si>
    <t>1,594,000.00</t>
  </si>
  <si>
    <t xml:space="preserve"> 55100000  </t>
  </si>
  <si>
    <t>รายจ่ายอื่น</t>
  </si>
  <si>
    <t>25,000.00</t>
  </si>
  <si>
    <t>1,717,204.00</t>
  </si>
  <si>
    <t xml:space="preserve"> 54200000  </t>
  </si>
  <si>
    <t>1,870,341.25</t>
  </si>
  <si>
    <t>8,800,300.00</t>
  </si>
  <si>
    <t>4,996,000.00</t>
  </si>
  <si>
    <t>196,500.00</t>
  </si>
  <si>
    <t xml:space="preserve"> 54100000  </t>
  </si>
  <si>
    <t>411,814.90</t>
  </si>
  <si>
    <t>971,100.00</t>
  </si>
  <si>
    <t>27,256.67</t>
  </si>
  <si>
    <t xml:space="preserve"> 53400000  </t>
  </si>
  <si>
    <t>194,048.24</t>
  </si>
  <si>
    <t>346,400.00</t>
  </si>
  <si>
    <t>221,474.00</t>
  </si>
  <si>
    <t xml:space="preserve"> 53300000  </t>
  </si>
  <si>
    <t>1,001,435.87</t>
  </si>
  <si>
    <t>2,774,580.00</t>
  </si>
  <si>
    <t>163,016.00</t>
  </si>
  <si>
    <t xml:space="preserve"> 53200000  </t>
  </si>
  <si>
    <t>1,196,845.42</t>
  </si>
  <si>
    <t>5,825,060.00</t>
  </si>
  <si>
    <t>88,300.00</t>
  </si>
  <si>
    <t xml:space="preserve"> 53100000  </t>
  </si>
  <si>
    <t>284,800.00</t>
  </si>
  <si>
    <t>952,000.00</t>
  </si>
  <si>
    <t>531,750.00</t>
  </si>
  <si>
    <t xml:space="preserve"> 52200000  </t>
  </si>
  <si>
    <t>4,210,500.00</t>
  </si>
  <si>
    <t>6,651,510.00</t>
  </si>
  <si>
    <t>214,260.00</t>
  </si>
  <si>
    <t xml:space="preserve"> 52100000  </t>
  </si>
  <si>
    <t>1,714,080.00</t>
  </si>
  <si>
    <t>2,657,520.00</t>
  </si>
  <si>
    <t>1,116,211.00</t>
  </si>
  <si>
    <t xml:space="preserve"> 51100000  </t>
  </si>
  <si>
    <t>9,722,537.46</t>
  </si>
  <si>
    <t>16,206,830.00</t>
  </si>
  <si>
    <t>รายจ่าย</t>
  </si>
  <si>
    <t>4,171,202.03</t>
  </si>
  <si>
    <t>รวมรายรับ</t>
  </si>
  <si>
    <t>35,044,898.57</t>
  </si>
  <si>
    <t>212,052.09</t>
  </si>
  <si>
    <t>1,422,584.46</t>
  </si>
  <si>
    <t>37,844.00</t>
  </si>
  <si>
    <t>3,040.00</t>
  </si>
  <si>
    <t>11,405.00</t>
  </si>
  <si>
    <t>109.00</t>
  </si>
  <si>
    <t xml:space="preserve"> 21040016  </t>
  </si>
  <si>
    <t>1,673.49</t>
  </si>
  <si>
    <t>44,088.00</t>
  </si>
  <si>
    <t>46,200.00</t>
  </si>
  <si>
    <t>171,079.00</t>
  </si>
  <si>
    <t>21,329.80</t>
  </si>
  <si>
    <t>79,665.49</t>
  </si>
  <si>
    <t>12,000.00</t>
  </si>
  <si>
    <t>72,000.00</t>
  </si>
  <si>
    <t>3,959,149.94</t>
  </si>
  <si>
    <t>33,622,314.11</t>
  </si>
  <si>
    <t xml:space="preserve"> 44100000  </t>
  </si>
  <si>
    <t>หมวดเงินอุดหนุนระบุวัตถุประสงค์/เฉพาะกิจ</t>
  </si>
  <si>
    <t>2,241,945.94</t>
  </si>
  <si>
    <t>31,905,110.11</t>
  </si>
  <si>
    <t>27,120.00</t>
  </si>
  <si>
    <t xml:space="preserve"> 43100000  </t>
  </si>
  <si>
    <t>หมวดเงินอุดหนุนทั่วไป</t>
  </si>
  <si>
    <t>17,214,396.00</t>
  </si>
  <si>
    <t>21,178,240.00</t>
  </si>
  <si>
    <t>2,192,347.54</t>
  </si>
  <si>
    <t xml:space="preserve"> 42100000  </t>
  </si>
  <si>
    <t>หมวดภาษีจัดสรร</t>
  </si>
  <si>
    <t>14,360,071.53</t>
  </si>
  <si>
    <t>21,424,000.00</t>
  </si>
  <si>
    <t>18,620.00</t>
  </si>
  <si>
    <t xml:space="preserve"> 41500000  </t>
  </si>
  <si>
    <t>หมวดรายได้เบ็ดเตล็ด</t>
  </si>
  <si>
    <t>46,670.00</t>
  </si>
  <si>
    <t>3,500.00</t>
  </si>
  <si>
    <t xml:space="preserve"> 41300000  </t>
  </si>
  <si>
    <t>หมวดรายได้จากทรัพย์สิน</t>
  </si>
  <si>
    <t>86,917.52</t>
  </si>
  <si>
    <t>150,500.00</t>
  </si>
  <si>
    <t>1,044.00</t>
  </si>
  <si>
    <t xml:space="preserve"> 41200000  </t>
  </si>
  <si>
    <t>หมวดค่าธรรมเนียม ค่าปรับ และใบอนุญาต</t>
  </si>
  <si>
    <t>9,579.68</t>
  </si>
  <si>
    <t>70,260.00</t>
  </si>
  <si>
    <t>2,814.40</t>
  </si>
  <si>
    <t xml:space="preserve"> 41100000  </t>
  </si>
  <si>
    <t>187,475.38</t>
  </si>
  <si>
    <t>173,500.00</t>
  </si>
  <si>
    <t>รายรับ (หมายเหตุ 1)</t>
  </si>
  <si>
    <t>42,001,962.91</t>
  </si>
  <si>
    <t>ยอดยกมา</t>
  </si>
  <si>
    <t>เดือนนี้ที่เกิดขึ้นจริง</t>
  </si>
  <si>
    <t>เกิดขึ้นจริง
(บาท)</t>
  </si>
  <si>
    <t>รวม
(บาท)</t>
  </si>
  <si>
    <t>เงินอุดหนุนระบุวัตถุประสงค์/เฉพาะกิจ (บาท)</t>
  </si>
  <si>
    <t>ประมาณการ
(บาท)</t>
  </si>
  <si>
    <t>ปีงบประมาณ 2562 ประจำเดือน พฤษภาคม</t>
  </si>
  <si>
    <t>รายงานรับ-จ่ายเงิน</t>
  </si>
  <si>
    <t>5421200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</si>
  <si>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</si>
  <si>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5411700</t>
  </si>
  <si>
    <t>ครุภัณฑ์อื่น</t>
  </si>
  <si>
    <t>5410500</t>
  </si>
  <si>
    <t>ครุภัณฑ์ก่อสร้าง</t>
  </si>
  <si>
    <t>5331100</t>
  </si>
  <si>
    <t>วัสดุโฆษณาและเผยแพร่</t>
  </si>
  <si>
    <t>5330900</t>
  </si>
  <si>
    <t>วัสดุวิทยาศาสตร์หรือการแพทย์</t>
  </si>
  <si>
    <t>5220200</t>
  </si>
  <si>
    <t>เงินเพิ่มต่าง ๆ ของพนักงาน</t>
  </si>
  <si>
    <t>00232</t>
  </si>
  <si>
    <t>00223</t>
  </si>
  <si>
    <t>งานสวัสดิการสังคมและสังคมสงเคราะห์</t>
  </si>
  <si>
    <t>งานบริการสาธารณสุขและงานสาธารณสุขอื่น</t>
  </si>
  <si>
    <t>00230</t>
  </si>
  <si>
    <t>00220</t>
  </si>
  <si>
    <t>แผนงานสังคมสงเคราะห์</t>
  </si>
  <si>
    <t>แผนงานสาธารณสุข</t>
  </si>
  <si>
    <t>กระดาษทำการกระทบยอดงบประมาณคงเหลือ</t>
  </si>
  <si>
    <t>รวมเงินอุดหนุนระบุวัตถุประสงค์/เฉพาะกิจ</t>
  </si>
  <si>
    <t>หมวด/ประเภท</t>
  </si>
  <si>
    <t>ประจำเดือนพฤษภาคม ปีงบประมาณประมาณ พ.ศ. 2562</t>
  </si>
  <si>
    <t>(100,000.00)</t>
  </si>
  <si>
    <t>(50,000.00)</t>
  </si>
  <si>
    <t>(30,000.00)</t>
  </si>
  <si>
    <t>(20,000.00)</t>
  </si>
  <si>
    <t>100,000.00</t>
  </si>
  <si>
    <t>50,000.00</t>
  </si>
  <si>
    <t>30,000.00</t>
  </si>
  <si>
    <t>20,000.00</t>
  </si>
  <si>
    <t>(300,000.00)</t>
  </si>
  <si>
    <t>300,000.00</t>
  </si>
  <si>
    <t>(2,810.00)</t>
  </si>
  <si>
    <t>(2,640.00)</t>
  </si>
  <si>
    <t>(170.00)</t>
  </si>
  <si>
    <t>2,810.00</t>
  </si>
  <si>
    <t>เดือนตุลาคม ถึงเดือนพฤษภาคม   ปีงบประมาณ 2562</t>
  </si>
  <si>
    <t xml:space="preserve">เด็กเล็ก) </t>
  </si>
  <si>
    <t>ประจำเดือน  พฤษภาคม ปีงบประมาณ พ.ศ.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</si>
</sst>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22" x14ac:knownFonts="1">
    <font>
      <sz val="11"/>
      <color rgb="FF000000"/>
      <name val="Tahoma"/>
      <family val="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FF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483D8B"/>
      <name val="TH SarabunPSK"/>
      <family val="2"/>
    </font>
    <font>
      <b/>
      <sz val="14"/>
      <color rgb="FF0000FF"/>
      <name val="TH SarabunPSK"/>
      <family val="2"/>
    </font>
    <font>
      <sz val="8"/>
      <color rgb="FF000000"/>
      <name val="TH SarabunPSK"/>
      <family val="2"/>
    </font>
    <font>
      <b/>
      <sz val="8"/>
      <color rgb="FF000000"/>
      <name val="TH SarabunPSK"/>
      <family val="2"/>
    </font>
    <font>
      <b/>
      <u/>
      <sz val="14"/>
      <color rgb="FF000000"/>
      <name val="TH SarabunPSK"/>
      <family val="2"/>
    </font>
    <font>
      <b/>
      <sz val="14"/>
      <color rgb="FF00008B"/>
      <name val="TH SarabunPSK"/>
      <family val="2"/>
    </font>
    <font>
      <b/>
      <sz val="14"/>
      <color rgb="FF006400"/>
      <name val="TH SarabunPSK"/>
      <family val="2"/>
    </font>
    <font>
      <sz val="8"/>
      <name val="TH SarabunPSK"/>
      <family val="2"/>
    </font>
    <font>
      <b/>
      <sz val="8"/>
      <color rgb="FF00B0F0"/>
      <name val="TH SarabunPSK"/>
      <family val="2"/>
    </font>
    <font>
      <sz val="8"/>
      <color rgb="FF00B0F0"/>
      <name val="TH SarabunPSK"/>
      <family val="2"/>
    </font>
    <font>
      <sz val="8"/>
      <color rgb="FFFF0000"/>
      <name val="TH SarabunPSK"/>
      <family val="2"/>
    </font>
    <font>
      <b/>
      <sz val="8"/>
      <color rgb="FFFF0000"/>
      <name val="TH SarabunPSK"/>
      <family val="2"/>
    </font>
    <font>
      <b/>
      <sz val="8"/>
      <color rgb="FF0070C0"/>
      <name val="TH SarabunPSK"/>
      <family val="2"/>
    </font>
    <font>
      <sz val="8"/>
      <color rgb="FF0070C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4">
    <xf numFmtId="0" fontId="0" fillId="0" borderId="0" xfId="0" applyFont="1" applyFill="1" applyBorder="1"/>
    <xf numFmtId="0" fontId="1" fillId="0" borderId="1" xfId="0" applyNumberFormat="1" applyFont="1" applyFill="1" applyBorder="1" applyAlignment="1">
      <alignment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187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4" fontId="4" fillId="0" borderId="0" xfId="0" applyNumberFormat="1" applyFont="1"/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43" fontId="2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 vertical="center"/>
    </xf>
    <xf numFmtId="0" fontId="2" fillId="0" borderId="12" xfId="0" applyFont="1" applyBorder="1"/>
    <xf numFmtId="0" fontId="2" fillId="0" borderId="10" xfId="0" applyFont="1" applyBorder="1" applyAlignment="1">
      <alignment horizontal="center" vertical="center"/>
    </xf>
    <xf numFmtId="43" fontId="2" fillId="0" borderId="1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5" fillId="0" borderId="11" xfId="0" applyFont="1" applyBorder="1"/>
    <xf numFmtId="0" fontId="2" fillId="0" borderId="10" xfId="0" applyFont="1" applyBorder="1" applyAlignment="1">
      <alignment horizontal="center"/>
    </xf>
    <xf numFmtId="43" fontId="5" fillId="0" borderId="10" xfId="0" applyNumberFormat="1" applyFont="1" applyBorder="1"/>
    <xf numFmtId="43" fontId="5" fillId="0" borderId="10" xfId="0" applyNumberFormat="1" applyFont="1" applyBorder="1" applyAlignment="1">
      <alignment horizontal="right"/>
    </xf>
    <xf numFmtId="0" fontId="2" fillId="0" borderId="11" xfId="0" applyFont="1" applyBorder="1"/>
    <xf numFmtId="43" fontId="2" fillId="0" borderId="10" xfId="0" applyNumberFormat="1" applyFont="1" applyBorder="1"/>
    <xf numFmtId="43" fontId="2" fillId="0" borderId="10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43" fontId="5" fillId="0" borderId="7" xfId="0" applyNumberFormat="1" applyFont="1" applyBorder="1"/>
    <xf numFmtId="43" fontId="2" fillId="0" borderId="7" xfId="0" applyNumberFormat="1" applyFont="1" applyBorder="1" applyAlignment="1">
      <alignment horizontal="right"/>
    </xf>
    <xf numFmtId="43" fontId="5" fillId="0" borderId="6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43" fontId="5" fillId="0" borderId="7" xfId="0" applyNumberFormat="1" applyFont="1" applyBorder="1" applyAlignment="1">
      <alignment horizontal="right"/>
    </xf>
    <xf numFmtId="43" fontId="2" fillId="0" borderId="7" xfId="0" applyNumberFormat="1" applyFont="1" applyBorder="1"/>
    <xf numFmtId="0" fontId="2" fillId="0" borderId="9" xfId="0" applyFont="1" applyBorder="1" applyAlignment="1">
      <alignment horizontal="center"/>
    </xf>
    <xf numFmtId="43" fontId="5" fillId="0" borderId="6" xfId="0" applyNumberFormat="1" applyFont="1" applyBorder="1"/>
    <xf numFmtId="0" fontId="2" fillId="0" borderId="13" xfId="0" applyFont="1" applyBorder="1"/>
    <xf numFmtId="43" fontId="2" fillId="0" borderId="9" xfId="0" applyNumberFormat="1" applyFont="1" applyBorder="1"/>
    <xf numFmtId="43" fontId="2" fillId="0" borderId="9" xfId="0" applyNumberFormat="1" applyFont="1" applyBorder="1" applyAlignment="1">
      <alignment horizontal="right"/>
    </xf>
    <xf numFmtId="43" fontId="6" fillId="0" borderId="10" xfId="0" applyNumberFormat="1" applyFont="1" applyBorder="1" applyAlignment="1">
      <alignment horizontal="right"/>
    </xf>
    <xf numFmtId="0" fontId="2" fillId="0" borderId="14" xfId="0" applyFont="1" applyBorder="1"/>
    <xf numFmtId="0" fontId="5" fillId="0" borderId="5" xfId="0" applyFont="1" applyBorder="1" applyAlignment="1">
      <alignment horizontal="center"/>
    </xf>
    <xf numFmtId="0" fontId="2" fillId="3" borderId="14" xfId="0" applyFont="1" applyFill="1" applyBorder="1"/>
    <xf numFmtId="0" fontId="5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43" fontId="5" fillId="3" borderId="7" xfId="0" applyNumberFormat="1" applyFont="1" applyFill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4" fontId="7" fillId="4" borderId="0" xfId="0" applyNumberFormat="1" applyFont="1" applyFill="1"/>
    <xf numFmtId="43" fontId="2" fillId="0" borderId="0" xfId="0" applyNumberFormat="1" applyFont="1"/>
    <xf numFmtId="0" fontId="2" fillId="2" borderId="29" xfId="0" applyNumberFormat="1" applyFont="1" applyFill="1" applyBorder="1" applyAlignment="1">
      <alignment vertical="top" wrapText="1"/>
    </xf>
    <xf numFmtId="0" fontId="2" fillId="2" borderId="15" xfId="0" applyNumberFormat="1" applyFont="1" applyFill="1" applyBorder="1" applyAlignment="1">
      <alignment vertical="top" wrapText="1"/>
    </xf>
    <xf numFmtId="0" fontId="2" fillId="2" borderId="16" xfId="0" applyNumberFormat="1" applyFont="1" applyFill="1" applyBorder="1" applyAlignment="1">
      <alignment vertical="top" wrapText="1"/>
    </xf>
    <xf numFmtId="0" fontId="2" fillId="2" borderId="31" xfId="0" applyNumberFormat="1" applyFont="1" applyFill="1" applyBorder="1" applyAlignment="1">
      <alignment vertical="top" wrapText="1"/>
    </xf>
    <xf numFmtId="0" fontId="2" fillId="2" borderId="26" xfId="0" applyNumberFormat="1" applyFont="1" applyFill="1" applyBorder="1" applyAlignment="1">
      <alignment vertical="top" wrapText="1"/>
    </xf>
    <xf numFmtId="0" fontId="2" fillId="2" borderId="33" xfId="0" applyNumberFormat="1" applyFont="1" applyFill="1" applyBorder="1" applyAlignment="1">
      <alignment vertical="top" wrapText="1"/>
    </xf>
    <xf numFmtId="0" fontId="2" fillId="0" borderId="30" xfId="0" applyFont="1" applyFill="1" applyBorder="1"/>
    <xf numFmtId="0" fontId="2" fillId="2" borderId="34" xfId="0" applyNumberFormat="1" applyFont="1" applyFill="1" applyBorder="1" applyAlignment="1">
      <alignment vertical="top" wrapText="1"/>
    </xf>
    <xf numFmtId="0" fontId="2" fillId="2" borderId="35" xfId="0" applyNumberFormat="1" applyFont="1" applyFill="1" applyBorder="1" applyAlignment="1">
      <alignment vertical="top" wrapText="1"/>
    </xf>
    <xf numFmtId="0" fontId="2" fillId="2" borderId="36" xfId="0" applyNumberFormat="1" applyFont="1" applyFill="1" applyBorder="1" applyAlignment="1">
      <alignment vertical="top" wrapText="1"/>
    </xf>
    <xf numFmtId="0" fontId="2" fillId="2" borderId="39" xfId="0" applyNumberFormat="1" applyFont="1" applyFill="1" applyBorder="1" applyAlignment="1">
      <alignment vertical="top" wrapText="1"/>
    </xf>
    <xf numFmtId="0" fontId="2" fillId="2" borderId="41" xfId="0" applyNumberFormat="1" applyFont="1" applyFill="1" applyBorder="1" applyAlignment="1">
      <alignment vertical="top" wrapText="1"/>
    </xf>
    <xf numFmtId="0" fontId="2" fillId="2" borderId="42" xfId="0" applyNumberFormat="1" applyFont="1" applyFill="1" applyBorder="1" applyAlignment="1">
      <alignment vertical="top" wrapText="1"/>
    </xf>
    <xf numFmtId="187" fontId="1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87" fontId="3" fillId="0" borderId="47" xfId="0" applyNumberFormat="1" applyFont="1" applyFill="1" applyBorder="1" applyAlignment="1">
      <alignment horizontal="right" vertical="center" wrapText="1" readingOrder="1"/>
    </xf>
    <xf numFmtId="0" fontId="2" fillId="0" borderId="0" xfId="0" applyFont="1" applyBorder="1" applyAlignment="1">
      <alignment horizontal="center"/>
    </xf>
    <xf numFmtId="4" fontId="4" fillId="4" borderId="0" xfId="0" applyNumberFormat="1" applyFont="1" applyFill="1"/>
    <xf numFmtId="4" fontId="4" fillId="7" borderId="0" xfId="0" applyNumberFormat="1" applyFont="1" applyFill="1"/>
    <xf numFmtId="4" fontId="7" fillId="7" borderId="0" xfId="0" applyNumberFormat="1" applyFont="1" applyFill="1"/>
    <xf numFmtId="4" fontId="4" fillId="8" borderId="0" xfId="0" applyNumberFormat="1" applyFont="1" applyFill="1"/>
    <xf numFmtId="0" fontId="1" fillId="0" borderId="1" xfId="0" applyNumberFormat="1" applyFont="1" applyFill="1" applyBorder="1" applyAlignment="1">
      <alignment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/>
    <xf numFmtId="0" fontId="2" fillId="2" borderId="30" xfId="0" applyNumberFormat="1" applyFont="1" applyFill="1" applyBorder="1" applyAlignment="1">
      <alignment vertical="top" wrapText="1"/>
    </xf>
    <xf numFmtId="0" fontId="2" fillId="2" borderId="3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/>
    </xf>
    <xf numFmtId="187" fontId="8" fillId="0" borderId="1" xfId="0" applyNumberFormat="1" applyFont="1" applyFill="1" applyBorder="1" applyAlignment="1">
      <alignment horizontal="right" vertical="center" wrapText="1" readingOrder="1"/>
    </xf>
    <xf numFmtId="187" fontId="9" fillId="0" borderId="1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2" fillId="2" borderId="40" xfId="0" applyNumberFormat="1" applyFont="1" applyFill="1" applyBorder="1" applyAlignment="1">
      <alignment vertical="top" wrapText="1"/>
    </xf>
    <xf numFmtId="0" fontId="1" fillId="0" borderId="37" xfId="0" applyNumberFormat="1" applyFont="1" applyFill="1" applyBorder="1" applyAlignment="1">
      <alignment horizontal="right" vertical="center" wrapText="1" readingOrder="1"/>
    </xf>
    <xf numFmtId="0" fontId="3" fillId="0" borderId="37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1" fillId="0" borderId="0" xfId="0" applyNumberFormat="1" applyFont="1" applyFill="1" applyBorder="1" applyAlignment="1">
      <alignment horizontal="right" vertical="top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2" fillId="0" borderId="0" xfId="0" applyFont="1" applyFill="1" applyBorder="1" applyAlignment="1">
      <alignment vertical="center"/>
    </xf>
    <xf numFmtId="0" fontId="3" fillId="5" borderId="1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3" fillId="0" borderId="37" xfId="0" applyNumberFormat="1" applyFont="1" applyFill="1" applyBorder="1" applyAlignment="1">
      <alignment horizontal="right" vertical="center" wrapText="1" readingOrder="1"/>
    </xf>
    <xf numFmtId="0" fontId="1" fillId="0" borderId="37" xfId="0" applyNumberFormat="1" applyFont="1" applyFill="1" applyBorder="1" applyAlignment="1">
      <alignment horizontal="right" vertical="center" wrapText="1" readingOrder="1"/>
    </xf>
    <xf numFmtId="0" fontId="2" fillId="2" borderId="0" xfId="0" applyNumberFormat="1" applyFont="1" applyFill="1" applyBorder="1" applyAlignment="1">
      <alignment vertical="top" wrapText="1"/>
    </xf>
    <xf numFmtId="0" fontId="2" fillId="2" borderId="40" xfId="0" applyNumberFormat="1" applyFont="1" applyFill="1" applyBorder="1" applyAlignment="1">
      <alignment vertical="top" wrapText="1"/>
    </xf>
    <xf numFmtId="0" fontId="3" fillId="2" borderId="50" xfId="0" applyNumberFormat="1" applyFont="1" applyFill="1" applyBorder="1" applyAlignment="1">
      <alignment horizontal="center" vertical="center" wrapText="1" readingOrder="1"/>
    </xf>
    <xf numFmtId="0" fontId="3" fillId="2" borderId="27" xfId="0" applyNumberFormat="1" applyFont="1" applyFill="1" applyBorder="1" applyAlignment="1">
      <alignment horizontal="center" vertical="center" wrapText="1" readingOrder="1"/>
    </xf>
    <xf numFmtId="188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3" xfId="0" applyNumberFormat="1" applyFont="1" applyFill="1" applyBorder="1" applyAlignment="1">
      <alignment horizontal="left" vertical="center" wrapText="1" readingOrder="1"/>
    </xf>
    <xf numFmtId="0" fontId="1" fillId="0" borderId="3" xfId="0" applyNumberFormat="1" applyFont="1" applyFill="1" applyBorder="1" applyAlignment="1">
      <alignment vertical="center" wrapText="1" readingOrder="1"/>
    </xf>
    <xf numFmtId="0" fontId="3" fillId="0" borderId="3" xfId="0" applyNumberFormat="1" applyFont="1" applyFill="1" applyBorder="1" applyAlignment="1">
      <alignment horizontal="right" vertical="center" wrapText="1" readingOrder="1"/>
    </xf>
    <xf numFmtId="0" fontId="13" fillId="0" borderId="47" xfId="0" applyNumberFormat="1" applyFont="1" applyFill="1" applyBorder="1" applyAlignment="1">
      <alignment horizontal="right" vertical="center" wrapText="1" readingOrder="1"/>
    </xf>
    <xf numFmtId="0" fontId="13" fillId="0" borderId="48" xfId="0" applyNumberFormat="1" applyFont="1" applyFill="1" applyBorder="1" applyAlignment="1">
      <alignment horizontal="right" vertical="center" wrapText="1" readingOrder="1"/>
    </xf>
    <xf numFmtId="0" fontId="14" fillId="0" borderId="47" xfId="0" applyNumberFormat="1" applyFont="1" applyFill="1" applyBorder="1" applyAlignment="1">
      <alignment horizontal="right" vertical="center" wrapText="1" readingOrder="1"/>
    </xf>
    <xf numFmtId="0" fontId="14" fillId="0" borderId="48" xfId="0" applyNumberFormat="1" applyFont="1" applyFill="1" applyBorder="1" applyAlignment="1">
      <alignment horizontal="right" vertical="center" wrapText="1" readingOrder="1"/>
    </xf>
    <xf numFmtId="0" fontId="3" fillId="0" borderId="28" xfId="0" applyNumberFormat="1" applyFont="1" applyFill="1" applyBorder="1" applyAlignment="1">
      <alignment horizontal="right" vertical="center" wrapText="1" readingOrder="1"/>
    </xf>
    <xf numFmtId="0" fontId="2" fillId="0" borderId="54" xfId="0" applyFont="1" applyBorder="1"/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15" fillId="2" borderId="15" xfId="0" applyNumberFormat="1" applyFont="1" applyFill="1" applyBorder="1" applyAlignment="1">
      <alignment vertical="top" wrapText="1"/>
    </xf>
    <xf numFmtId="0" fontId="11" fillId="2" borderId="16" xfId="0" applyNumberFormat="1" applyFont="1" applyFill="1" applyBorder="1" applyAlignment="1">
      <alignment horizontal="center" vertical="center" wrapText="1" readingOrder="1"/>
    </xf>
    <xf numFmtId="0" fontId="15" fillId="2" borderId="0" xfId="0" applyNumberFormat="1" applyFont="1" applyFill="1" applyBorder="1" applyAlignment="1">
      <alignment vertical="top" wrapText="1"/>
    </xf>
    <xf numFmtId="0" fontId="15" fillId="2" borderId="31" xfId="0" applyNumberFormat="1" applyFont="1" applyFill="1" applyBorder="1" applyAlignment="1">
      <alignment horizontal="center" vertical="top" wrapText="1"/>
    </xf>
    <xf numFmtId="0" fontId="11" fillId="2" borderId="23" xfId="0" applyNumberFormat="1" applyFont="1" applyFill="1" applyBorder="1" applyAlignment="1">
      <alignment horizontal="center" vertical="center" wrapText="1" readingOrder="1"/>
    </xf>
    <xf numFmtId="0" fontId="15" fillId="2" borderId="26" xfId="0" applyNumberFormat="1" applyFont="1" applyFill="1" applyBorder="1" applyAlignment="1">
      <alignment vertical="top" wrapText="1"/>
    </xf>
    <xf numFmtId="0" fontId="15" fillId="2" borderId="33" xfId="0" applyNumberFormat="1" applyFont="1" applyFill="1" applyBorder="1" applyAlignment="1">
      <alignment horizontal="center" vertical="top" wrapText="1"/>
    </xf>
    <xf numFmtId="0" fontId="10" fillId="2" borderId="23" xfId="0" applyNumberFormat="1" applyFont="1" applyFill="1" applyBorder="1" applyAlignment="1">
      <alignment horizontal="center" vertical="center" wrapText="1" readingOrder="1"/>
    </xf>
    <xf numFmtId="0" fontId="15" fillId="0" borderId="0" xfId="0" applyFont="1" applyFill="1" applyBorder="1" applyAlignment="1"/>
    <xf numFmtId="0" fontId="11" fillId="5" borderId="53" xfId="0" applyNumberFormat="1" applyFont="1" applyFill="1" applyBorder="1" applyAlignment="1">
      <alignment vertical="top" wrapText="1" readingOrder="1"/>
    </xf>
    <xf numFmtId="188" fontId="10" fillId="0" borderId="1" xfId="0" applyNumberFormat="1" applyFont="1" applyFill="1" applyBorder="1" applyAlignment="1">
      <alignment horizontal="right" vertical="center" wrapText="1" readingOrder="1"/>
    </xf>
    <xf numFmtId="188" fontId="16" fillId="0" borderId="1" xfId="0" applyNumberFormat="1" applyFont="1" applyFill="1" applyBorder="1" applyAlignment="1">
      <alignment horizontal="right" vertical="center" wrapText="1" readingOrder="1"/>
    </xf>
    <xf numFmtId="188" fontId="17" fillId="0" borderId="0" xfId="0" applyNumberFormat="1" applyFont="1" applyFill="1" applyBorder="1"/>
    <xf numFmtId="0" fontId="17" fillId="0" borderId="0" xfId="0" applyFont="1" applyFill="1" applyBorder="1"/>
    <xf numFmtId="0" fontId="11" fillId="5" borderId="53" xfId="0" applyNumberFormat="1" applyFont="1" applyFill="1" applyBorder="1" applyAlignment="1">
      <alignment vertical="center" wrapText="1" readingOrder="1"/>
    </xf>
    <xf numFmtId="0" fontId="15" fillId="0" borderId="0" xfId="0" applyFont="1" applyFill="1" applyBorder="1" applyAlignment="1">
      <alignment vertical="center"/>
    </xf>
    <xf numFmtId="188" fontId="19" fillId="0" borderId="1" xfId="0" applyNumberFormat="1" applyFont="1" applyFill="1" applyBorder="1" applyAlignment="1">
      <alignment horizontal="right" vertical="center" wrapText="1" readingOrder="1"/>
    </xf>
    <xf numFmtId="188" fontId="18" fillId="0" borderId="0" xfId="0" applyNumberFormat="1" applyFont="1" applyFill="1" applyBorder="1"/>
    <xf numFmtId="0" fontId="18" fillId="0" borderId="0" xfId="0" applyFont="1" applyFill="1" applyBorder="1"/>
    <xf numFmtId="0" fontId="15" fillId="2" borderId="15" xfId="0" applyNumberFormat="1" applyFont="1" applyFill="1" applyBorder="1" applyAlignment="1">
      <alignment horizontal="center" vertical="top" wrapText="1"/>
    </xf>
    <xf numFmtId="0" fontId="15" fillId="2" borderId="0" xfId="0" applyNumberFormat="1" applyFont="1" applyFill="1" applyBorder="1" applyAlignment="1">
      <alignment horizontal="center" vertical="top" wrapText="1"/>
    </xf>
    <xf numFmtId="0" fontId="15" fillId="2" borderId="26" xfId="0" applyNumberFormat="1" applyFont="1" applyFill="1" applyBorder="1" applyAlignment="1">
      <alignment horizontal="center" vertical="top" wrapText="1"/>
    </xf>
    <xf numFmtId="0" fontId="10" fillId="5" borderId="28" xfId="0" applyNumberFormat="1" applyFont="1" applyFill="1" applyBorder="1" applyAlignment="1">
      <alignment vertical="top" wrapText="1" readingOrder="1"/>
    </xf>
    <xf numFmtId="0" fontId="10" fillId="0" borderId="2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horizontal="center" vertical="top" wrapText="1" readingOrder="1"/>
    </xf>
    <xf numFmtId="0" fontId="10" fillId="0" borderId="1" xfId="0" applyNumberFormat="1" applyFont="1" applyFill="1" applyBorder="1" applyAlignment="1">
      <alignment vertical="top" wrapText="1" readingOrder="1"/>
    </xf>
    <xf numFmtId="187" fontId="10" fillId="0" borderId="1" xfId="0" applyNumberFormat="1" applyFont="1" applyFill="1" applyBorder="1" applyAlignment="1">
      <alignment horizontal="right" vertical="top" wrapText="1" readingOrder="1"/>
    </xf>
    <xf numFmtId="187" fontId="19" fillId="0" borderId="1" xfId="0" applyNumberFormat="1" applyFont="1" applyFill="1" applyBorder="1" applyAlignment="1">
      <alignment horizontal="right" vertical="top" wrapText="1" readingOrder="1"/>
    </xf>
    <xf numFmtId="187" fontId="20" fillId="0" borderId="1" xfId="0" applyNumberFormat="1" applyFont="1" applyFill="1" applyBorder="1" applyAlignment="1">
      <alignment horizontal="right" vertical="top" wrapText="1" readingOrder="1"/>
    </xf>
    <xf numFmtId="187" fontId="21" fillId="0" borderId="0" xfId="0" applyNumberFormat="1" applyFont="1" applyFill="1" applyBorder="1"/>
    <xf numFmtId="0" fontId="21" fillId="0" borderId="0" xfId="0" applyFont="1" applyFill="1" applyBorder="1"/>
    <xf numFmtId="0" fontId="2" fillId="0" borderId="0" xfId="0" applyFont="1" applyFill="1" applyBorder="1"/>
    <xf numFmtId="0" fontId="1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vertical="top" wrapText="1"/>
    </xf>
    <xf numFmtId="0" fontId="2" fillId="2" borderId="30" xfId="0" applyNumberFormat="1" applyFont="1" applyFill="1" applyBorder="1" applyAlignment="1">
      <alignment vertical="top" wrapText="1"/>
    </xf>
    <xf numFmtId="0" fontId="2" fillId="2" borderId="32" xfId="0" applyNumberFormat="1" applyFont="1" applyFill="1" applyBorder="1" applyAlignment="1">
      <alignment vertical="top" wrapText="1"/>
    </xf>
    <xf numFmtId="0" fontId="2" fillId="2" borderId="15" xfId="0" applyNumberFormat="1" applyFont="1" applyFill="1" applyBorder="1" applyAlignment="1">
      <alignment vertical="top" wrapText="1"/>
    </xf>
    <xf numFmtId="187" fontId="8" fillId="0" borderId="1" xfId="0" applyNumberFormat="1" applyFont="1" applyFill="1" applyBorder="1" applyAlignment="1">
      <alignment horizontal="right" vertical="center" wrapText="1" readingOrder="1"/>
    </xf>
    <xf numFmtId="187" fontId="9" fillId="0" borderId="1" xfId="0" applyNumberFormat="1" applyFont="1" applyFill="1" applyBorder="1" applyAlignment="1">
      <alignment vertical="top" wrapText="1" readingOrder="1"/>
    </xf>
    <xf numFmtId="0" fontId="2" fillId="0" borderId="56" xfId="0" applyFont="1" applyBorder="1"/>
    <xf numFmtId="43" fontId="2" fillId="0" borderId="6" xfId="0" applyNumberFormat="1" applyFont="1" applyBorder="1"/>
    <xf numFmtId="43" fontId="2" fillId="0" borderId="6" xfId="0" applyNumberFormat="1" applyFont="1" applyBorder="1" applyAlignment="1">
      <alignment horizontal="right"/>
    </xf>
    <xf numFmtId="0" fontId="3" fillId="5" borderId="53" xfId="0" applyNumberFormat="1" applyFont="1" applyFill="1" applyBorder="1" applyAlignment="1">
      <alignment vertical="top" wrapText="1" readingOrder="1"/>
    </xf>
    <xf numFmtId="0" fontId="2" fillId="0" borderId="26" xfId="0" applyFont="1" applyFill="1" applyBorder="1"/>
    <xf numFmtId="0" fontId="3" fillId="0" borderId="27" xfId="0" applyNumberFormat="1" applyFont="1" applyFill="1" applyBorder="1" applyAlignment="1">
      <alignment horizontal="right" vertical="center" wrapText="1" readingOrder="1"/>
    </xf>
    <xf numFmtId="0" fontId="2" fillId="0" borderId="26" xfId="0" applyNumberFormat="1" applyFont="1" applyFill="1" applyBorder="1" applyAlignment="1">
      <alignment vertical="top" wrapText="1"/>
    </xf>
    <xf numFmtId="0" fontId="2" fillId="0" borderId="33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4" fillId="0" borderId="47" xfId="0" applyNumberFormat="1" applyFont="1" applyFill="1" applyBorder="1" applyAlignment="1">
      <alignment horizontal="right" vertical="center" wrapText="1" readingOrder="1"/>
    </xf>
    <xf numFmtId="0" fontId="2" fillId="0" borderId="48" xfId="0" applyNumberFormat="1" applyFont="1" applyFill="1" applyBorder="1" applyAlignment="1">
      <alignment vertical="top" wrapText="1"/>
    </xf>
    <xf numFmtId="0" fontId="2" fillId="0" borderId="49" xfId="0" applyNumberFormat="1" applyFont="1" applyFill="1" applyBorder="1" applyAlignment="1">
      <alignment vertical="top" wrapText="1"/>
    </xf>
    <xf numFmtId="0" fontId="14" fillId="0" borderId="47" xfId="0" applyNumberFormat="1" applyFont="1" applyFill="1" applyBorder="1" applyAlignment="1">
      <alignment horizontal="center" vertical="center" wrapText="1" readingOrder="1"/>
    </xf>
    <xf numFmtId="0" fontId="13" fillId="0" borderId="0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28" xfId="0" applyNumberFormat="1" applyFont="1" applyFill="1" applyBorder="1" applyAlignment="1">
      <alignment vertical="center" wrapText="1" readingOrder="1"/>
    </xf>
    <xf numFmtId="0" fontId="3" fillId="0" borderId="28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right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13" fillId="0" borderId="47" xfId="0" applyNumberFormat="1" applyFont="1" applyFill="1" applyBorder="1" applyAlignment="1">
      <alignment horizontal="right" vertical="center" wrapText="1" readingOrder="1"/>
    </xf>
    <xf numFmtId="0" fontId="13" fillId="0" borderId="47" xfId="0" applyNumberFormat="1" applyFont="1" applyFill="1" applyBorder="1" applyAlignment="1">
      <alignment horizontal="center" vertical="center" wrapText="1" readingOrder="1"/>
    </xf>
    <xf numFmtId="0" fontId="12" fillId="0" borderId="1" xfId="0" applyNumberFormat="1" applyFont="1" applyFill="1" applyBorder="1" applyAlignment="1">
      <alignment horizontal="center" vertical="center" wrapText="1" readingOrder="1"/>
    </xf>
    <xf numFmtId="0" fontId="3" fillId="2" borderId="50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vertical="top" wrapText="1"/>
    </xf>
    <xf numFmtId="0" fontId="2" fillId="0" borderId="16" xfId="0" applyNumberFormat="1" applyFont="1" applyFill="1" applyBorder="1" applyAlignment="1">
      <alignment vertical="top" wrapText="1"/>
    </xf>
    <xf numFmtId="0" fontId="3" fillId="2" borderId="27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 readingOrder="1"/>
    </xf>
    <xf numFmtId="0" fontId="15" fillId="0" borderId="25" xfId="0" applyNumberFormat="1" applyFont="1" applyFill="1" applyBorder="1" applyAlignment="1">
      <alignment vertical="top" wrapText="1"/>
    </xf>
    <xf numFmtId="0" fontId="15" fillId="0" borderId="24" xfId="0" applyNumberFormat="1" applyFont="1" applyFill="1" applyBorder="1" applyAlignment="1">
      <alignment vertical="top" wrapText="1"/>
    </xf>
    <xf numFmtId="0" fontId="11" fillId="2" borderId="17" xfId="0" applyNumberFormat="1" applyFont="1" applyFill="1" applyBorder="1" applyAlignment="1">
      <alignment horizontal="center" vertical="center" wrapText="1" readingOrder="1"/>
    </xf>
    <xf numFmtId="0" fontId="15" fillId="2" borderId="20" xfId="0" applyNumberFormat="1" applyFont="1" applyFill="1" applyBorder="1" applyAlignment="1">
      <alignment vertical="top" wrapText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5" fillId="2" borderId="22" xfId="0" applyNumberFormat="1" applyFont="1" applyFill="1" applyBorder="1" applyAlignment="1">
      <alignment vertical="top" wrapText="1"/>
    </xf>
    <xf numFmtId="0" fontId="15" fillId="2" borderId="27" xfId="0" applyNumberFormat="1" applyFont="1" applyFill="1" applyBorder="1" applyAlignment="1">
      <alignment vertical="top" wrapText="1"/>
    </xf>
    <xf numFmtId="0" fontId="10" fillId="2" borderId="17" xfId="0" applyNumberFormat="1" applyFont="1" applyFill="1" applyBorder="1" applyAlignment="1">
      <alignment horizontal="center" vertical="center" wrapText="1" readingOrder="1"/>
    </xf>
    <xf numFmtId="0" fontId="15" fillId="2" borderId="15" xfId="0" applyNumberFormat="1" applyFont="1" applyFill="1" applyBorder="1" applyAlignment="1">
      <alignment horizontal="right" vertical="top" wrapText="1"/>
    </xf>
    <xf numFmtId="0" fontId="15" fillId="2" borderId="16" xfId="0" applyNumberFormat="1" applyFont="1" applyFill="1" applyBorder="1" applyAlignment="1">
      <alignment horizontal="right" vertical="top" wrapText="1"/>
    </xf>
    <xf numFmtId="0" fontId="15" fillId="0" borderId="16" xfId="0" applyNumberFormat="1" applyFont="1" applyFill="1" applyBorder="1" applyAlignment="1">
      <alignment vertical="top" wrapText="1"/>
    </xf>
    <xf numFmtId="0" fontId="15" fillId="2" borderId="18" xfId="0" applyNumberFormat="1" applyFont="1" applyFill="1" applyBorder="1" applyAlignment="1">
      <alignment vertical="top" wrapText="1"/>
    </xf>
    <xf numFmtId="0" fontId="15" fillId="0" borderId="21" xfId="0" applyNumberFormat="1" applyFont="1" applyFill="1" applyBorder="1" applyAlignment="1">
      <alignment vertical="top" wrapText="1"/>
    </xf>
    <xf numFmtId="0" fontId="15" fillId="0" borderId="15" xfId="0" applyNumberFormat="1" applyFont="1" applyFill="1" applyBorder="1" applyAlignment="1">
      <alignment vertical="top" wrapText="1"/>
    </xf>
    <xf numFmtId="0" fontId="15" fillId="0" borderId="19" xfId="0" applyNumberFormat="1" applyFont="1" applyFill="1" applyBorder="1" applyAlignment="1">
      <alignment vertical="top" wrapText="1"/>
    </xf>
    <xf numFmtId="0" fontId="15" fillId="2" borderId="30" xfId="0" applyNumberFormat="1" applyFont="1" applyFill="1" applyBorder="1" applyAlignment="1">
      <alignment vertical="top" wrapText="1"/>
    </xf>
    <xf numFmtId="0" fontId="19" fillId="0" borderId="1" xfId="0" applyNumberFormat="1" applyFont="1" applyFill="1" applyBorder="1" applyAlignment="1">
      <alignment horizontal="right" vertical="center" wrapText="1" readingOrder="1"/>
    </xf>
    <xf numFmtId="0" fontId="18" fillId="0" borderId="1" xfId="0" applyNumberFormat="1" applyFont="1" applyFill="1" applyBorder="1" applyAlignment="1">
      <alignment vertical="top" wrapText="1"/>
    </xf>
    <xf numFmtId="0" fontId="10" fillId="0" borderId="1" xfId="0" applyNumberFormat="1" applyFont="1" applyFill="1" applyBorder="1" applyAlignment="1">
      <alignment vertical="top" wrapText="1" readingOrder="1"/>
    </xf>
    <xf numFmtId="0" fontId="15" fillId="0" borderId="22" xfId="0" applyNumberFormat="1" applyFont="1" applyFill="1" applyBorder="1" applyAlignment="1">
      <alignment vertical="top" wrapText="1"/>
    </xf>
    <xf numFmtId="0" fontId="15" fillId="0" borderId="27" xfId="0" applyNumberFormat="1" applyFont="1" applyFill="1" applyBorder="1" applyAlignment="1">
      <alignment vertical="top" wrapText="1"/>
    </xf>
    <xf numFmtId="0" fontId="10" fillId="0" borderId="1" xfId="0" applyNumberFormat="1" applyFont="1" applyFill="1" applyBorder="1" applyAlignment="1">
      <alignment horizontal="center" vertical="top" wrapText="1" readingOrder="1"/>
    </xf>
    <xf numFmtId="0" fontId="15" fillId="0" borderId="22" xfId="0" applyFont="1" applyFill="1" applyBorder="1" applyAlignment="1">
      <alignment horizontal="center"/>
    </xf>
    <xf numFmtId="0" fontId="15" fillId="0" borderId="27" xfId="0" applyNumberFormat="1" applyFont="1" applyFill="1" applyBorder="1" applyAlignment="1">
      <alignment horizontal="center" vertical="top" wrapText="1"/>
    </xf>
    <xf numFmtId="0" fontId="15" fillId="2" borderId="0" xfId="0" applyNumberFormat="1" applyFont="1" applyFill="1" applyBorder="1" applyAlignment="1">
      <alignment vertical="top" wrapText="1"/>
    </xf>
    <xf numFmtId="0" fontId="15" fillId="2" borderId="26" xfId="0" applyNumberFormat="1" applyFont="1" applyFill="1" applyBorder="1" applyAlignment="1">
      <alignment horizontal="left" wrapText="1"/>
    </xf>
    <xf numFmtId="0" fontId="20" fillId="0" borderId="1" xfId="0" applyNumberFormat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right" vertical="top" wrapText="1" readingOrder="1"/>
    </xf>
    <xf numFmtId="0" fontId="3" fillId="5" borderId="0" xfId="0" applyNumberFormat="1" applyFont="1" applyFill="1" applyBorder="1" applyAlignment="1">
      <alignment horizontal="center" vertical="center" wrapText="1" readingOrder="1"/>
    </xf>
    <xf numFmtId="0" fontId="2" fillId="6" borderId="0" xfId="0" applyNumberFormat="1" applyFont="1" applyFill="1" applyBorder="1" applyAlignment="1">
      <alignment vertical="top" wrapText="1"/>
    </xf>
    <xf numFmtId="0" fontId="1" fillId="5" borderId="0" xfId="0" applyNumberFormat="1" applyFont="1" applyFill="1" applyBorder="1" applyAlignment="1">
      <alignment horizontal="center" vertical="center" wrapText="1" readingOrder="1"/>
    </xf>
    <xf numFmtId="0" fontId="1" fillId="0" borderId="55" xfId="0" applyNumberFormat="1" applyFont="1" applyFill="1" applyBorder="1" applyAlignment="1">
      <alignment vertical="top" wrapText="1" readingOrder="1"/>
    </xf>
    <xf numFmtId="0" fontId="2" fillId="0" borderId="40" xfId="0" applyNumberFormat="1" applyFont="1" applyFill="1" applyBorder="1" applyAlignment="1">
      <alignment vertical="top" wrapText="1"/>
    </xf>
    <xf numFmtId="0" fontId="1" fillId="0" borderId="45" xfId="0" applyNumberFormat="1" applyFont="1" applyFill="1" applyBorder="1" applyAlignment="1">
      <alignment horizontal="right" vertical="top" wrapText="1" readingOrder="1"/>
    </xf>
    <xf numFmtId="0" fontId="2" fillId="0" borderId="36" xfId="0" applyNumberFormat="1" applyFont="1" applyFill="1" applyBorder="1" applyAlignment="1">
      <alignment vertical="top" wrapText="1"/>
    </xf>
    <xf numFmtId="0" fontId="2" fillId="0" borderId="41" xfId="0" applyNumberFormat="1" applyFont="1" applyFill="1" applyBorder="1" applyAlignment="1">
      <alignment vertical="top" wrapText="1"/>
    </xf>
    <xf numFmtId="0" fontId="2" fillId="0" borderId="42" xfId="0" applyNumberFormat="1" applyFont="1" applyFill="1" applyBorder="1" applyAlignment="1">
      <alignment vertical="top" wrapText="1"/>
    </xf>
    <xf numFmtId="0" fontId="1" fillId="0" borderId="37" xfId="0" applyNumberFormat="1" applyFont="1" applyFill="1" applyBorder="1" applyAlignment="1">
      <alignment vertical="top" wrapText="1" readingOrder="1"/>
    </xf>
    <xf numFmtId="0" fontId="2" fillId="0" borderId="45" xfId="0" applyNumberFormat="1" applyFont="1" applyFill="1" applyBorder="1" applyAlignment="1">
      <alignment vertical="top" wrapText="1"/>
    </xf>
    <xf numFmtId="0" fontId="1" fillId="0" borderId="37" xfId="0" applyNumberFormat="1" applyFont="1" applyFill="1" applyBorder="1" applyAlignment="1">
      <alignment horizontal="center" vertical="center" wrapText="1" readingOrder="1"/>
    </xf>
    <xf numFmtId="0" fontId="2" fillId="0" borderId="46" xfId="0" applyNumberFormat="1" applyFont="1" applyFill="1" applyBorder="1" applyAlignment="1">
      <alignment vertical="top" wrapText="1"/>
    </xf>
    <xf numFmtId="0" fontId="1" fillId="0" borderId="37" xfId="0" applyNumberFormat="1" applyFont="1" applyFill="1" applyBorder="1" applyAlignment="1">
      <alignment horizontal="right" vertical="center" wrapText="1" readingOrder="1"/>
    </xf>
    <xf numFmtId="0" fontId="3" fillId="2" borderId="35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top" wrapText="1"/>
    </xf>
    <xf numFmtId="0" fontId="3" fillId="2" borderId="37" xfId="0" applyNumberFormat="1" applyFont="1" applyFill="1" applyBorder="1" applyAlignment="1">
      <alignment horizontal="center" vertical="top" wrapText="1" readingOrder="1"/>
    </xf>
    <xf numFmtId="0" fontId="2" fillId="0" borderId="35" xfId="0" applyNumberFormat="1" applyFont="1" applyFill="1" applyBorder="1" applyAlignment="1">
      <alignment vertical="top" wrapText="1"/>
    </xf>
    <xf numFmtId="0" fontId="2" fillId="2" borderId="40" xfId="0" applyNumberFormat="1" applyFont="1" applyFill="1" applyBorder="1" applyAlignment="1">
      <alignment vertical="top" wrapText="1"/>
    </xf>
    <xf numFmtId="0" fontId="2" fillId="2" borderId="43" xfId="0" applyNumberFormat="1" applyFont="1" applyFill="1" applyBorder="1" applyAlignment="1">
      <alignment vertical="top" wrapText="1"/>
    </xf>
    <xf numFmtId="0" fontId="2" fillId="2" borderId="38" xfId="0" applyNumberFormat="1" applyFont="1" applyFill="1" applyBorder="1" applyAlignment="1">
      <alignment vertical="top" wrapText="1"/>
    </xf>
    <xf numFmtId="0" fontId="2" fillId="0" borderId="39" xfId="0" applyNumberFormat="1" applyFont="1" applyFill="1" applyBorder="1" applyAlignment="1">
      <alignment vertical="top" wrapText="1"/>
    </xf>
    <xf numFmtId="0" fontId="3" fillId="2" borderId="38" xfId="0" applyNumberFormat="1" applyFont="1" applyFill="1" applyBorder="1" applyAlignment="1">
      <alignment vertical="top" wrapText="1" readingOrder="1"/>
    </xf>
    <xf numFmtId="0" fontId="2" fillId="2" borderId="44" xfId="0" applyNumberFormat="1" applyFont="1" applyFill="1" applyBorder="1" applyAlignment="1">
      <alignment vertical="top" wrapText="1"/>
    </xf>
    <xf numFmtId="0" fontId="3" fillId="0" borderId="37" xfId="0" applyNumberFormat="1" applyFont="1" applyFill="1" applyBorder="1" applyAlignment="1">
      <alignment horizontal="right" vertical="center" wrapText="1" readingOrder="1"/>
    </xf>
    <xf numFmtId="0" fontId="3" fillId="0" borderId="37" xfId="0" applyNumberFormat="1" applyFont="1" applyFill="1" applyBorder="1" applyAlignment="1">
      <alignment horizontal="right" vertical="top" wrapText="1" readingOrder="1"/>
    </xf>
    <xf numFmtId="0" fontId="2" fillId="0" borderId="38" xfId="0" applyNumberFormat="1" applyFont="1" applyFill="1" applyBorder="1" applyAlignment="1">
      <alignment vertical="top" wrapText="1"/>
    </xf>
    <xf numFmtId="0" fontId="2" fillId="0" borderId="44" xfId="0" applyNumberFormat="1" applyFont="1" applyFill="1" applyBorder="1" applyAlignment="1">
      <alignment vertical="top" wrapText="1"/>
    </xf>
    <xf numFmtId="0" fontId="2" fillId="0" borderId="43" xfId="0" applyNumberFormat="1" applyFont="1" applyFill="1" applyBorder="1" applyAlignment="1">
      <alignment vertical="top" wrapText="1"/>
    </xf>
    <xf numFmtId="0" fontId="1" fillId="0" borderId="45" xfId="0" applyNumberFormat="1" applyFont="1" applyFill="1" applyBorder="1" applyAlignment="1">
      <alignment horizontal="center" vertical="top" wrapText="1" readingOrder="1"/>
    </xf>
    <xf numFmtId="0" fontId="2" fillId="0" borderId="36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2" fillId="0" borderId="39" xfId="0" applyNumberFormat="1" applyFont="1" applyFill="1" applyBorder="1" applyAlignment="1">
      <alignment horizontal="center" vertical="top" wrapText="1"/>
    </xf>
    <xf numFmtId="0" fontId="2" fillId="0" borderId="41" xfId="0" applyNumberFormat="1" applyFont="1" applyFill="1" applyBorder="1" applyAlignment="1">
      <alignment horizontal="center" vertical="top" wrapText="1"/>
    </xf>
    <xf numFmtId="0" fontId="2" fillId="0" borderId="42" xfId="0" applyNumberFormat="1" applyFont="1" applyFill="1" applyBorder="1" applyAlignment="1">
      <alignment horizontal="center" vertical="top" wrapText="1"/>
    </xf>
    <xf numFmtId="0" fontId="18" fillId="0" borderId="3" xfId="0" applyNumberFormat="1" applyFont="1" applyFill="1" applyBorder="1" applyAlignment="1">
      <alignment vertical="top" wrapText="1"/>
    </xf>
    <xf numFmtId="0" fontId="18" fillId="0" borderId="2" xfId="0" applyNumberFormat="1" applyFont="1" applyFill="1" applyBorder="1" applyAlignment="1">
      <alignment vertical="top" wrapText="1"/>
    </xf>
    <xf numFmtId="0" fontId="10" fillId="0" borderId="28" xfId="0" applyNumberFormat="1" applyFont="1" applyFill="1" applyBorder="1" applyAlignment="1">
      <alignment vertical="top" wrapText="1" readingOrder="1"/>
    </xf>
    <xf numFmtId="0" fontId="15" fillId="0" borderId="30" xfId="0" applyNumberFormat="1" applyFont="1" applyFill="1" applyBorder="1" applyAlignment="1">
      <alignment vertical="top" wrapText="1"/>
    </xf>
    <xf numFmtId="0" fontId="15" fillId="0" borderId="32" xfId="0" applyNumberFormat="1" applyFont="1" applyFill="1" applyBorder="1" applyAlignment="1">
      <alignment vertical="top" wrapText="1"/>
    </xf>
    <xf numFmtId="0" fontId="10" fillId="0" borderId="2" xfId="0" applyNumberFormat="1" applyFont="1" applyFill="1" applyBorder="1" applyAlignment="1">
      <alignment horizontal="right" vertical="top" wrapText="1" readingOrder="1"/>
    </xf>
    <xf numFmtId="0" fontId="15" fillId="0" borderId="31" xfId="0" applyNumberFormat="1" applyFont="1" applyFill="1" applyBorder="1" applyAlignment="1">
      <alignment vertical="top" wrapText="1"/>
    </xf>
    <xf numFmtId="0" fontId="15" fillId="0" borderId="26" xfId="0" applyNumberFormat="1" applyFont="1" applyFill="1" applyBorder="1" applyAlignment="1">
      <alignment vertical="top" wrapText="1"/>
    </xf>
    <xf numFmtId="0" fontId="15" fillId="0" borderId="33" xfId="0" applyNumberFormat="1" applyFont="1" applyFill="1" applyBorder="1" applyAlignment="1">
      <alignment vertical="top" wrapText="1"/>
    </xf>
    <xf numFmtId="0" fontId="16" fillId="0" borderId="1" xfId="0" applyNumberFormat="1" applyFont="1" applyFill="1" applyBorder="1" applyAlignment="1">
      <alignment horizontal="right" vertical="center" wrapText="1" readingOrder="1"/>
    </xf>
    <xf numFmtId="0" fontId="17" fillId="0" borderId="3" xfId="0" applyNumberFormat="1" applyFont="1" applyFill="1" applyBorder="1" applyAlignment="1">
      <alignment vertical="top" wrapText="1"/>
    </xf>
    <xf numFmtId="0" fontId="17" fillId="0" borderId="2" xfId="0" applyNumberFormat="1" applyFont="1" applyFill="1" applyBorder="1" applyAlignment="1">
      <alignment vertical="top" wrapText="1"/>
    </xf>
    <xf numFmtId="0" fontId="10" fillId="0" borderId="53" xfId="0" applyNumberFormat="1" applyFont="1" applyFill="1" applyBorder="1" applyAlignment="1">
      <alignment vertical="top" wrapText="1" readingOrder="1"/>
    </xf>
    <xf numFmtId="0" fontId="15" fillId="0" borderId="3" xfId="0" applyNumberFormat="1" applyFont="1" applyFill="1" applyBorder="1" applyAlignment="1">
      <alignment vertical="top" wrapText="1"/>
    </xf>
    <xf numFmtId="0" fontId="15" fillId="0" borderId="52" xfId="0" applyNumberFormat="1" applyFont="1" applyFill="1" applyBorder="1" applyAlignment="1">
      <alignment vertical="top" wrapText="1"/>
    </xf>
    <xf numFmtId="0" fontId="10" fillId="0" borderId="51" xfId="0" applyNumberFormat="1" applyFont="1" applyFill="1" applyBorder="1" applyAlignment="1">
      <alignment horizontal="right" vertical="top" wrapText="1" readingOrder="1"/>
    </xf>
    <xf numFmtId="0" fontId="15" fillId="0" borderId="2" xfId="0" applyNumberFormat="1" applyFont="1" applyFill="1" applyBorder="1" applyAlignment="1">
      <alignment vertical="top" wrapText="1"/>
    </xf>
    <xf numFmtId="0" fontId="10" fillId="0" borderId="53" xfId="0" applyNumberFormat="1" applyFont="1" applyFill="1" applyBorder="1" applyAlignment="1">
      <alignment vertical="center" wrapText="1" readingOrder="1"/>
    </xf>
    <xf numFmtId="0" fontId="15" fillId="0" borderId="3" xfId="0" applyNumberFormat="1" applyFont="1" applyFill="1" applyBorder="1" applyAlignment="1">
      <alignment vertical="center" wrapText="1"/>
    </xf>
    <xf numFmtId="0" fontId="15" fillId="0" borderId="52" xfId="0" applyNumberFormat="1" applyFont="1" applyFill="1" applyBorder="1" applyAlignment="1">
      <alignment vertical="center" wrapText="1"/>
    </xf>
    <xf numFmtId="0" fontId="10" fillId="0" borderId="51" xfId="0" applyNumberFormat="1" applyFont="1" applyFill="1" applyBorder="1" applyAlignment="1">
      <alignment horizontal="right" vertical="center" wrapText="1" readingOrder="1"/>
    </xf>
    <xf numFmtId="0" fontId="15" fillId="0" borderId="2" xfId="0" applyNumberFormat="1" applyFont="1" applyFill="1" applyBorder="1" applyAlignment="1">
      <alignment vertical="center" wrapText="1"/>
    </xf>
    <xf numFmtId="0" fontId="15" fillId="2" borderId="0" xfId="0" applyNumberFormat="1" applyFont="1" applyFill="1" applyBorder="1" applyAlignment="1">
      <alignment wrapText="1"/>
    </xf>
    <xf numFmtId="0" fontId="15" fillId="2" borderId="26" xfId="0" applyNumberFormat="1" applyFont="1" applyFill="1" applyBorder="1" applyAlignment="1">
      <alignment wrapText="1"/>
    </xf>
    <xf numFmtId="0" fontId="10" fillId="0" borderId="15" xfId="0" applyNumberFormat="1" applyFont="1" applyFill="1" applyBorder="1" applyAlignment="1">
      <alignment horizontal="center" vertical="top" wrapText="1" readingOrder="1"/>
    </xf>
    <xf numFmtId="0" fontId="10" fillId="0" borderId="16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horizontal="center" vertical="top" wrapText="1" readingOrder="1"/>
    </xf>
    <xf numFmtId="0" fontId="10" fillId="0" borderId="31" xfId="0" applyNumberFormat="1" applyFont="1" applyFill="1" applyBorder="1" applyAlignment="1">
      <alignment horizontal="center" vertical="top" wrapText="1" readingOrder="1"/>
    </xf>
    <xf numFmtId="0" fontId="10" fillId="0" borderId="26" xfId="0" applyNumberFormat="1" applyFont="1" applyFill="1" applyBorder="1" applyAlignment="1">
      <alignment horizontal="center" vertical="top" wrapText="1" readingOrder="1"/>
    </xf>
    <xf numFmtId="0" fontId="10" fillId="0" borderId="33" xfId="0" applyNumberFormat="1" applyFont="1" applyFill="1" applyBorder="1" applyAlignment="1">
      <alignment horizontal="center" vertical="top" wrapText="1" readingOrder="1"/>
    </xf>
    <xf numFmtId="0" fontId="15" fillId="2" borderId="0" xfId="0" applyNumberFormat="1" applyFont="1" applyFill="1" applyBorder="1" applyAlignment="1">
      <alignment horizontal="right" vertical="top" wrapText="1"/>
    </xf>
    <xf numFmtId="0" fontId="15" fillId="2" borderId="31" xfId="0" applyNumberFormat="1" applyFont="1" applyFill="1" applyBorder="1" applyAlignment="1">
      <alignment horizontal="right" vertical="top" wrapText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horizontal="left" vertical="center" wrapText="1" readingOrder="1"/>
    </xf>
    <xf numFmtId="187" fontId="1" fillId="0" borderId="1" xfId="0" applyNumberFormat="1" applyFont="1" applyFill="1" applyBorder="1" applyAlignment="1">
      <alignment horizontal="right" vertical="center" wrapText="1" readingOrder="1"/>
    </xf>
    <xf numFmtId="0" fontId="3" fillId="0" borderId="47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 vertical="center" wrapText="1" readingOrder="1"/>
    </xf>
    <xf numFmtId="0" fontId="2" fillId="2" borderId="18" xfId="0" applyNumberFormat="1" applyFont="1" applyFill="1" applyBorder="1" applyAlignment="1">
      <alignment vertical="top" wrapText="1"/>
    </xf>
    <xf numFmtId="0" fontId="2" fillId="0" borderId="21" xfId="0" applyNumberFormat="1" applyFont="1" applyFill="1" applyBorder="1" applyAlignment="1">
      <alignment vertical="top" wrapText="1"/>
    </xf>
    <xf numFmtId="0" fontId="2" fillId="2" borderId="30" xfId="0" applyNumberFormat="1" applyFont="1" applyFill="1" applyBorder="1" applyAlignment="1">
      <alignment vertical="top" wrapText="1"/>
    </xf>
    <xf numFmtId="0" fontId="2" fillId="0" borderId="31" xfId="0" applyNumberFormat="1" applyFont="1" applyFill="1" applyBorder="1" applyAlignment="1">
      <alignment vertical="top" wrapText="1"/>
    </xf>
    <xf numFmtId="0" fontId="2" fillId="2" borderId="32" xfId="0" applyNumberFormat="1" applyFont="1" applyFill="1" applyBorder="1" applyAlignment="1">
      <alignment vertical="top" wrapText="1"/>
    </xf>
    <xf numFmtId="0" fontId="3" fillId="2" borderId="23" xfId="0" applyNumberFormat="1" applyFont="1" applyFill="1" applyBorder="1" applyAlignment="1">
      <alignment horizontal="center" vertical="center" wrapText="1" readingOrder="1"/>
    </xf>
    <xf numFmtId="0" fontId="2" fillId="0" borderId="25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horizontal="center" vertical="center" wrapText="1" readingOrder="1"/>
    </xf>
    <xf numFmtId="0" fontId="2" fillId="2" borderId="20" xfId="0" applyNumberFormat="1" applyFont="1" applyFill="1" applyBorder="1" applyAlignment="1">
      <alignment vertical="top" wrapText="1"/>
    </xf>
    <xf numFmtId="0" fontId="1" fillId="2" borderId="23" xfId="0" applyNumberFormat="1" applyFont="1" applyFill="1" applyBorder="1" applyAlignment="1">
      <alignment horizontal="center" vertical="center" wrapText="1" readingOrder="1"/>
    </xf>
    <xf numFmtId="0" fontId="2" fillId="2" borderId="27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 readingOrder="1"/>
    </xf>
    <xf numFmtId="0" fontId="2" fillId="0" borderId="27" xfId="0" applyNumberFormat="1" applyFont="1" applyFill="1" applyBorder="1" applyAlignment="1">
      <alignment vertical="top" wrapText="1"/>
    </xf>
    <xf numFmtId="0" fontId="1" fillId="0" borderId="50" xfId="0" applyNumberFormat="1" applyFont="1" applyFill="1" applyBorder="1" applyAlignment="1">
      <alignment horizontal="center" vertical="top" wrapText="1" readingOrder="1"/>
    </xf>
    <xf numFmtId="0" fontId="2" fillId="0" borderId="50" xfId="0" applyNumberFormat="1" applyFont="1" applyFill="1" applyBorder="1" applyAlignment="1">
      <alignment horizontal="center" vertical="top" wrapText="1"/>
    </xf>
    <xf numFmtId="0" fontId="2" fillId="0" borderId="27" xfId="0" applyNumberFormat="1" applyFont="1" applyFill="1" applyBorder="1" applyAlignment="1">
      <alignment horizontal="center" vertical="top" wrapText="1"/>
    </xf>
    <xf numFmtId="0" fontId="3" fillId="2" borderId="15" xfId="0" applyNumberFormat="1" applyFont="1" applyFill="1" applyBorder="1" applyAlignment="1">
      <alignment horizontal="left" vertical="center" wrapText="1" readingOrder="1"/>
    </xf>
    <xf numFmtId="0" fontId="2" fillId="2" borderId="15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/>
    </xf>
    <xf numFmtId="187" fontId="8" fillId="0" borderId="1" xfId="0" applyNumberFormat="1" applyFont="1" applyFill="1" applyBorder="1" applyAlignment="1">
      <alignment horizontal="right" vertical="center" wrapText="1" readingOrder="1"/>
    </xf>
    <xf numFmtId="0" fontId="8" fillId="0" borderId="1" xfId="0" applyNumberFormat="1" applyFont="1" applyFill="1" applyBorder="1" applyAlignment="1">
      <alignment horizontal="right" vertical="center" wrapText="1" readingOrder="1"/>
    </xf>
    <xf numFmtId="0" fontId="2" fillId="0" borderId="28" xfId="0" applyNumberFormat="1" applyFont="1" applyFill="1" applyBorder="1" applyAlignment="1">
      <alignment vertical="top" wrapText="1"/>
    </xf>
    <xf numFmtId="187" fontId="9" fillId="0" borderId="1" xfId="0" applyNumberFormat="1" applyFont="1" applyFill="1" applyBorder="1" applyAlignment="1">
      <alignment vertical="top" wrapText="1" readingOrder="1"/>
    </xf>
    <xf numFmtId="0" fontId="1" fillId="0" borderId="28" xfId="0" applyNumberFormat="1" applyFont="1" applyFill="1" applyBorder="1" applyAlignment="1">
      <alignment vertical="top" wrapText="1" readingOrder="1"/>
    </xf>
    <xf numFmtId="0" fontId="2" fillId="0" borderId="32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horizontal="right" vertical="top" wrapText="1" readingOrder="1"/>
    </xf>
    <xf numFmtId="0" fontId="1" fillId="0" borderId="53" xfId="0" applyNumberFormat="1" applyFont="1" applyFill="1" applyBorder="1" applyAlignment="1">
      <alignment vertical="top" wrapText="1" readingOrder="1"/>
    </xf>
    <xf numFmtId="0" fontId="2" fillId="0" borderId="52" xfId="0" applyNumberFormat="1" applyFont="1" applyFill="1" applyBorder="1" applyAlignment="1">
      <alignment vertical="top" wrapText="1"/>
    </xf>
    <xf numFmtId="0" fontId="1" fillId="0" borderId="5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819150</xdr:colOff>
      <xdr:row>56</xdr:row>
      <xdr:rowOff>200025</xdr:rowOff>
    </xdr:from>
    <xdr:to>
      <xdr:col>9</xdr:col>
      <xdr:colOff>615950</xdr:colOff>
      <xdr:row>61</xdr:row>
      <xdr:rowOff>114300</xdr:rowOff>
    </xdr:to>
    <xdr:sp macro="" textlink="">
      <xdr:nvSpPr>
        <xdr:cNvPr id="2" name="TextBox 1"/>
        <xdr:cNvSpPr txBox="1"/>
      </xdr:nvSpPr>
      <xdr:spPr>
        <a:xfrm>
          <a:off x="3638550" y="13849350"/>
          <a:ext cx="2559050" cy="1104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400">
              <a:latin typeface="TH SarabunPSK" pitchFamily="34" charset="-34"/>
              <a:cs typeface="TH SarabunPSK" pitchFamily="34" charset="-34"/>
            </a:rPr>
            <a:t>                 ......................................................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(นางสุมิตรา  รักบำรุง)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2028825</xdr:colOff>
      <xdr:row>56</xdr:row>
      <xdr:rowOff>161925</xdr:rowOff>
    </xdr:from>
    <xdr:to>
      <xdr:col>14</xdr:col>
      <xdr:colOff>552450</xdr:colOff>
      <xdr:row>61</xdr:row>
      <xdr:rowOff>152400</xdr:rowOff>
    </xdr:to>
    <xdr:sp macro="" textlink="">
      <xdr:nvSpPr>
        <xdr:cNvPr id="3" name="TextBox 2"/>
        <xdr:cNvSpPr txBox="1"/>
      </xdr:nvSpPr>
      <xdr:spPr>
        <a:xfrm>
          <a:off x="7610475" y="13811250"/>
          <a:ext cx="2333625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</a:t>
          </a:r>
          <a:r>
            <a:rPr lang="en-US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      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(นายสุนทร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ใจห้าว)</a:t>
          </a:r>
          <a:endParaRPr lang="th-TH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2</xdr:col>
      <xdr:colOff>0</xdr:colOff>
      <xdr:row>55</xdr:row>
      <xdr:rowOff>0</xdr:rowOff>
    </xdr:from>
    <xdr:to>
      <xdr:col>6</xdr:col>
      <xdr:colOff>523875</xdr:colOff>
      <xdr:row>61</xdr:row>
      <xdr:rowOff>9525</xdr:rowOff>
    </xdr:to>
    <xdr:sp macro="" textlink="">
      <xdr:nvSpPr>
        <xdr:cNvPr id="4" name="TextBox 3"/>
        <xdr:cNvSpPr txBox="1"/>
      </xdr:nvSpPr>
      <xdr:spPr>
        <a:xfrm>
          <a:off x="190500" y="13401675"/>
          <a:ext cx="2162175" cy="1200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(นางอิษยา  บุญเหลือ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ผู้อำนวยการกองคลัง</a:t>
          </a:r>
        </a:p>
      </xdr:txBody>
    </xdr:sp>
    <xdr:clientData/>
  </xdr:twoCellAnchor>
  <xdr:twoCellAnchor>
    <xdr:from>
      <xdr:col>9</xdr:col>
      <xdr:colOff>2019300</xdr:colOff>
      <xdr:row>62</xdr:row>
      <xdr:rowOff>171450</xdr:rowOff>
    </xdr:from>
    <xdr:to>
      <xdr:col>14</xdr:col>
      <xdr:colOff>795337</xdr:colOff>
      <xdr:row>69</xdr:row>
      <xdr:rowOff>57150</xdr:rowOff>
    </xdr:to>
    <xdr:sp macro="" textlink="">
      <xdr:nvSpPr>
        <xdr:cNvPr id="5" name="TextBox 4"/>
        <xdr:cNvSpPr txBox="1"/>
      </xdr:nvSpPr>
      <xdr:spPr>
        <a:xfrm>
          <a:off x="7686675" y="15001875"/>
          <a:ext cx="2424112" cy="155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........................................................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(นางสาววัลภา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 ธรรมธวัช)</a:t>
          </a:r>
          <a:endParaRPr lang="th-TH" sz="14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นักวิชาการเงินและบัญชีชำนาญการ</a:t>
          </a:r>
        </a:p>
        <a:p>
          <a:pPr algn="ctr"/>
          <a:r>
            <a:rPr lang="th-TH" sz="1400">
              <a:latin typeface="TH SarabunPSK" pitchFamily="34" charset="-34"/>
              <a:cs typeface="TH SarabunPSK" pitchFamily="34" charset="-34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showGridLines="0" workbookViewId="0">
      <selection activeCell="A20" sqref="A20:B20"/>
    </sheetView>
  </sheetViews>
  <sheetFormatPr defaultRowHeight="18.75" x14ac:dyDescent="0.3"/>
  <cols>
    <col min="1" max="1" width="47.125" style="86" customWidth="1"/>
    <col min="2" max="2" width="3.75" style="86" customWidth="1"/>
    <col min="3" max="3" width="11.125" style="86" customWidth="1"/>
    <col min="4" max="5" width="15.125" style="86" customWidth="1"/>
    <col min="6" max="16384" width="9" style="86"/>
  </cols>
  <sheetData>
    <row r="1" spans="1:5" ht="14.25" customHeight="1" x14ac:dyDescent="0.3">
      <c r="A1" s="85"/>
    </row>
    <row r="2" spans="1:5" ht="17.25" customHeight="1" x14ac:dyDescent="0.3">
      <c r="A2" s="162" t="s">
        <v>358</v>
      </c>
      <c r="B2" s="163"/>
      <c r="C2" s="163"/>
      <c r="D2" s="163"/>
      <c r="E2" s="163"/>
    </row>
    <row r="3" spans="1:5" ht="17.25" customHeight="1" x14ac:dyDescent="0.3">
      <c r="A3" s="162" t="s">
        <v>357</v>
      </c>
      <c r="B3" s="163"/>
      <c r="C3" s="163"/>
      <c r="D3" s="163"/>
      <c r="E3" s="163"/>
    </row>
    <row r="4" spans="1:5" ht="18" customHeight="1" x14ac:dyDescent="0.3">
      <c r="A4" s="162" t="s">
        <v>284</v>
      </c>
      <c r="B4" s="163"/>
      <c r="C4" s="163"/>
      <c r="D4" s="163"/>
      <c r="E4" s="163"/>
    </row>
    <row r="5" spans="1:5" ht="11.25" customHeight="1" x14ac:dyDescent="0.3"/>
    <row r="6" spans="1:5" x14ac:dyDescent="0.3">
      <c r="A6" s="164" t="s">
        <v>0</v>
      </c>
      <c r="B6" s="161"/>
      <c r="C6" s="84" t="s">
        <v>1</v>
      </c>
      <c r="D6" s="84" t="s">
        <v>356</v>
      </c>
      <c r="E6" s="84" t="s">
        <v>355</v>
      </c>
    </row>
    <row r="7" spans="1:5" x14ac:dyDescent="0.3">
      <c r="A7" s="160" t="s">
        <v>354</v>
      </c>
      <c r="B7" s="161"/>
      <c r="C7" s="82" t="s">
        <v>353</v>
      </c>
      <c r="D7" s="89">
        <v>300.10000000000002</v>
      </c>
      <c r="E7" s="89">
        <v>0</v>
      </c>
    </row>
    <row r="8" spans="1:5" x14ac:dyDescent="0.3">
      <c r="A8" s="160" t="s">
        <v>352</v>
      </c>
      <c r="B8" s="161"/>
      <c r="C8" s="82" t="s">
        <v>348</v>
      </c>
      <c r="D8" s="89">
        <v>29739772.109999999</v>
      </c>
      <c r="E8" s="89">
        <v>0</v>
      </c>
    </row>
    <row r="9" spans="1:5" x14ac:dyDescent="0.3">
      <c r="A9" s="160" t="s">
        <v>351</v>
      </c>
      <c r="B9" s="161"/>
      <c r="C9" s="82" t="s">
        <v>348</v>
      </c>
      <c r="D9" s="89">
        <v>706558.35</v>
      </c>
      <c r="E9" s="89">
        <v>0</v>
      </c>
    </row>
    <row r="10" spans="1:5" x14ac:dyDescent="0.3">
      <c r="A10" s="160" t="s">
        <v>350</v>
      </c>
      <c r="B10" s="161"/>
      <c r="C10" s="82" t="s">
        <v>348</v>
      </c>
      <c r="D10" s="89">
        <v>5643225.7599999998</v>
      </c>
      <c r="E10" s="89">
        <v>0</v>
      </c>
    </row>
    <row r="11" spans="1:5" x14ac:dyDescent="0.3">
      <c r="A11" s="160" t="s">
        <v>349</v>
      </c>
      <c r="B11" s="161"/>
      <c r="C11" s="82" t="s">
        <v>348</v>
      </c>
      <c r="D11" s="89">
        <v>5292441.6900000004</v>
      </c>
      <c r="E11" s="89">
        <v>0</v>
      </c>
    </row>
    <row r="12" spans="1:5" x14ac:dyDescent="0.3">
      <c r="A12" s="160" t="s">
        <v>347</v>
      </c>
      <c r="B12" s="161"/>
      <c r="C12" s="82" t="s">
        <v>346</v>
      </c>
      <c r="D12" s="89">
        <v>342000</v>
      </c>
      <c r="E12" s="89">
        <v>0</v>
      </c>
    </row>
    <row r="13" spans="1:5" ht="18.75" customHeight="1" x14ac:dyDescent="0.3">
      <c r="A13" s="160" t="s">
        <v>345</v>
      </c>
      <c r="B13" s="161"/>
      <c r="C13" s="82" t="s">
        <v>344</v>
      </c>
      <c r="D13" s="89">
        <v>0</v>
      </c>
      <c r="E13" s="89">
        <v>991121</v>
      </c>
    </row>
    <row r="14" spans="1:5" x14ac:dyDescent="0.3">
      <c r="A14" s="160" t="s">
        <v>343</v>
      </c>
      <c r="B14" s="161"/>
      <c r="C14" s="82" t="s">
        <v>342</v>
      </c>
      <c r="D14" s="89">
        <v>0</v>
      </c>
      <c r="E14" s="89">
        <v>21329.8</v>
      </c>
    </row>
    <row r="15" spans="1:5" ht="18.75" customHeight="1" x14ac:dyDescent="0.3">
      <c r="A15" s="160" t="s">
        <v>341</v>
      </c>
      <c r="B15" s="161"/>
      <c r="C15" s="82" t="s">
        <v>340</v>
      </c>
      <c r="D15" s="89">
        <v>0</v>
      </c>
      <c r="E15" s="89">
        <v>587479.48</v>
      </c>
    </row>
    <row r="16" spans="1:5" x14ac:dyDescent="0.3">
      <c r="A16" s="160" t="s">
        <v>339</v>
      </c>
      <c r="B16" s="161"/>
      <c r="C16" s="82" t="s">
        <v>338</v>
      </c>
      <c r="D16" s="89">
        <v>0</v>
      </c>
      <c r="E16" s="89">
        <v>5511</v>
      </c>
    </row>
    <row r="17" spans="1:5" ht="18.75" customHeight="1" x14ac:dyDescent="0.3">
      <c r="A17" s="160" t="s">
        <v>337</v>
      </c>
      <c r="B17" s="161"/>
      <c r="C17" s="82" t="s">
        <v>336</v>
      </c>
      <c r="D17" s="89">
        <v>0</v>
      </c>
      <c r="E17" s="89">
        <v>1048558.35</v>
      </c>
    </row>
    <row r="18" spans="1:5" x14ac:dyDescent="0.3">
      <c r="A18" s="160" t="s">
        <v>335</v>
      </c>
      <c r="B18" s="161"/>
      <c r="C18" s="82" t="s">
        <v>334</v>
      </c>
      <c r="D18" s="89">
        <v>0</v>
      </c>
      <c r="E18" s="89">
        <v>3040</v>
      </c>
    </row>
    <row r="19" spans="1:5" ht="18.75" customHeight="1" x14ac:dyDescent="0.3">
      <c r="A19" s="160" t="s">
        <v>333</v>
      </c>
      <c r="B19" s="161"/>
      <c r="C19" s="82" t="s">
        <v>332</v>
      </c>
      <c r="D19" s="89">
        <v>0</v>
      </c>
      <c r="E19" s="89">
        <v>12475863.630000001</v>
      </c>
    </row>
    <row r="20" spans="1:5" ht="18.75" customHeight="1" x14ac:dyDescent="0.3">
      <c r="A20" s="160" t="s">
        <v>331</v>
      </c>
      <c r="B20" s="161"/>
      <c r="C20" s="82" t="s">
        <v>330</v>
      </c>
      <c r="D20" s="89">
        <v>0</v>
      </c>
      <c r="E20" s="89">
        <v>14692803.779999999</v>
      </c>
    </row>
    <row r="21" spans="1:5" ht="18.75" customHeight="1" x14ac:dyDescent="0.3">
      <c r="A21" s="160" t="s">
        <v>26</v>
      </c>
      <c r="B21" s="161"/>
      <c r="C21" s="82" t="s">
        <v>329</v>
      </c>
      <c r="D21" s="89">
        <v>0</v>
      </c>
      <c r="E21" s="89">
        <v>144829.28</v>
      </c>
    </row>
    <row r="22" spans="1:5" x14ac:dyDescent="0.3">
      <c r="A22" s="160" t="s">
        <v>2</v>
      </c>
      <c r="B22" s="161"/>
      <c r="C22" s="82" t="s">
        <v>328</v>
      </c>
      <c r="D22" s="89">
        <v>0</v>
      </c>
      <c r="E22" s="89">
        <v>25611.1</v>
      </c>
    </row>
    <row r="23" spans="1:5" x14ac:dyDescent="0.3">
      <c r="A23" s="160" t="s">
        <v>27</v>
      </c>
      <c r="B23" s="161"/>
      <c r="C23" s="82" t="s">
        <v>327</v>
      </c>
      <c r="D23" s="89">
        <v>0</v>
      </c>
      <c r="E23" s="89">
        <v>17035</v>
      </c>
    </row>
    <row r="24" spans="1:5" x14ac:dyDescent="0.3">
      <c r="A24" s="160" t="s">
        <v>3</v>
      </c>
      <c r="B24" s="161"/>
      <c r="C24" s="82" t="s">
        <v>326</v>
      </c>
      <c r="D24" s="89">
        <v>0</v>
      </c>
      <c r="E24" s="89">
        <v>1105.8</v>
      </c>
    </row>
    <row r="25" spans="1:5" x14ac:dyDescent="0.3">
      <c r="A25" s="160" t="s">
        <v>4</v>
      </c>
      <c r="B25" s="161"/>
      <c r="C25" s="82" t="s">
        <v>325</v>
      </c>
      <c r="D25" s="89">
        <v>0</v>
      </c>
      <c r="E25" s="89">
        <v>2040</v>
      </c>
    </row>
    <row r="26" spans="1:5" x14ac:dyDescent="0.3">
      <c r="A26" s="160" t="s">
        <v>324</v>
      </c>
      <c r="B26" s="161"/>
      <c r="C26" s="82" t="s">
        <v>323</v>
      </c>
      <c r="D26" s="89">
        <v>0</v>
      </c>
      <c r="E26" s="89">
        <v>950</v>
      </c>
    </row>
    <row r="27" spans="1:5" x14ac:dyDescent="0.3">
      <c r="A27" s="160" t="s">
        <v>33</v>
      </c>
      <c r="B27" s="161"/>
      <c r="C27" s="82" t="s">
        <v>322</v>
      </c>
      <c r="D27" s="89">
        <v>0</v>
      </c>
      <c r="E27" s="89">
        <v>800</v>
      </c>
    </row>
    <row r="28" spans="1:5" x14ac:dyDescent="0.3">
      <c r="A28" s="160" t="s">
        <v>5</v>
      </c>
      <c r="B28" s="161"/>
      <c r="C28" s="82" t="s">
        <v>321</v>
      </c>
      <c r="D28" s="89">
        <v>0</v>
      </c>
      <c r="E28" s="89">
        <v>4243.88</v>
      </c>
    </row>
    <row r="29" spans="1:5" x14ac:dyDescent="0.3">
      <c r="A29" s="160" t="s">
        <v>320</v>
      </c>
      <c r="B29" s="161"/>
      <c r="C29" s="82" t="s">
        <v>319</v>
      </c>
      <c r="D29" s="89">
        <v>0</v>
      </c>
      <c r="E29" s="89">
        <v>440</v>
      </c>
    </row>
    <row r="30" spans="1:5" x14ac:dyDescent="0.3">
      <c r="A30" s="160" t="s">
        <v>6</v>
      </c>
      <c r="B30" s="161"/>
      <c r="C30" s="82" t="s">
        <v>318</v>
      </c>
      <c r="D30" s="89">
        <v>0</v>
      </c>
      <c r="E30" s="89">
        <v>86700.52</v>
      </c>
    </row>
    <row r="31" spans="1:5" x14ac:dyDescent="0.3">
      <c r="A31" s="160" t="s">
        <v>317</v>
      </c>
      <c r="B31" s="161"/>
      <c r="C31" s="82" t="s">
        <v>316</v>
      </c>
      <c r="D31" s="89">
        <v>0</v>
      </c>
      <c r="E31" s="89">
        <v>217</v>
      </c>
    </row>
    <row r="32" spans="1:5" x14ac:dyDescent="0.3">
      <c r="A32" s="160" t="s">
        <v>7</v>
      </c>
      <c r="B32" s="161"/>
      <c r="C32" s="82" t="s">
        <v>315</v>
      </c>
      <c r="D32" s="89">
        <v>0</v>
      </c>
      <c r="E32" s="89">
        <v>44900</v>
      </c>
    </row>
    <row r="33" spans="1:5" x14ac:dyDescent="0.3">
      <c r="A33" s="160" t="s">
        <v>8</v>
      </c>
      <c r="B33" s="161"/>
      <c r="C33" s="82" t="s">
        <v>314</v>
      </c>
      <c r="D33" s="89">
        <v>0</v>
      </c>
      <c r="E33" s="89">
        <v>1770</v>
      </c>
    </row>
    <row r="34" spans="1:5" ht="18.75" customHeight="1" x14ac:dyDescent="0.3">
      <c r="A34" s="160" t="s">
        <v>313</v>
      </c>
      <c r="B34" s="161"/>
      <c r="C34" s="82" t="s">
        <v>312</v>
      </c>
      <c r="D34" s="89">
        <v>0</v>
      </c>
      <c r="E34" s="89">
        <v>313990.15000000002</v>
      </c>
    </row>
    <row r="35" spans="1:5" ht="18.75" customHeight="1" x14ac:dyDescent="0.3">
      <c r="A35" s="160" t="s">
        <v>311</v>
      </c>
      <c r="B35" s="161"/>
      <c r="C35" s="82" t="s">
        <v>310</v>
      </c>
      <c r="D35" s="89">
        <v>0</v>
      </c>
      <c r="E35" s="89">
        <v>6342056.6600000001</v>
      </c>
    </row>
    <row r="36" spans="1:5" ht="18.75" customHeight="1" x14ac:dyDescent="0.3">
      <c r="A36" s="160" t="s">
        <v>9</v>
      </c>
      <c r="B36" s="161"/>
      <c r="C36" s="82" t="s">
        <v>309</v>
      </c>
      <c r="D36" s="89">
        <v>0</v>
      </c>
      <c r="E36" s="89">
        <v>1731204.19</v>
      </c>
    </row>
    <row r="37" spans="1:5" x14ac:dyDescent="0.3">
      <c r="A37" s="160" t="s">
        <v>10</v>
      </c>
      <c r="B37" s="161"/>
      <c r="C37" s="82" t="s">
        <v>308</v>
      </c>
      <c r="D37" s="89">
        <v>0</v>
      </c>
      <c r="E37" s="89">
        <v>45512.92</v>
      </c>
    </row>
    <row r="38" spans="1:5" ht="18.75" customHeight="1" x14ac:dyDescent="0.3">
      <c r="A38" s="160" t="s">
        <v>11</v>
      </c>
      <c r="B38" s="161"/>
      <c r="C38" s="82" t="s">
        <v>307</v>
      </c>
      <c r="D38" s="89">
        <v>0</v>
      </c>
      <c r="E38" s="89">
        <v>3914679.07</v>
      </c>
    </row>
    <row r="39" spans="1:5" x14ac:dyDescent="0.3">
      <c r="A39" s="160" t="s">
        <v>12</v>
      </c>
      <c r="B39" s="161"/>
      <c r="C39" s="82" t="s">
        <v>306</v>
      </c>
      <c r="D39" s="89">
        <v>0</v>
      </c>
      <c r="E39" s="89">
        <v>105.5</v>
      </c>
    </row>
    <row r="40" spans="1:5" ht="18.75" customHeight="1" x14ac:dyDescent="0.3">
      <c r="A40" s="160" t="s">
        <v>13</v>
      </c>
      <c r="B40" s="161"/>
      <c r="C40" s="82" t="s">
        <v>305</v>
      </c>
      <c r="D40" s="89">
        <v>0</v>
      </c>
      <c r="E40" s="89">
        <v>1313804.27</v>
      </c>
    </row>
    <row r="41" spans="1:5" ht="18.75" customHeight="1" x14ac:dyDescent="0.3">
      <c r="A41" s="160" t="s">
        <v>304</v>
      </c>
      <c r="B41" s="161"/>
      <c r="C41" s="82" t="s">
        <v>303</v>
      </c>
      <c r="D41" s="89">
        <v>0</v>
      </c>
      <c r="E41" s="89">
        <v>362130.27</v>
      </c>
    </row>
    <row r="42" spans="1:5" x14ac:dyDescent="0.3">
      <c r="A42" s="160" t="s">
        <v>14</v>
      </c>
      <c r="B42" s="161"/>
      <c r="C42" s="82" t="s">
        <v>302</v>
      </c>
      <c r="D42" s="89">
        <v>0</v>
      </c>
      <c r="E42" s="89">
        <v>936.5</v>
      </c>
    </row>
    <row r="43" spans="1:5" ht="18.75" customHeight="1" x14ac:dyDescent="0.3">
      <c r="A43" s="160" t="s">
        <v>301</v>
      </c>
      <c r="B43" s="161"/>
      <c r="C43" s="82" t="s">
        <v>300</v>
      </c>
      <c r="D43" s="89">
        <v>0</v>
      </c>
      <c r="E43" s="89">
        <v>335652</v>
      </c>
    </row>
    <row r="44" spans="1:5" ht="18.75" customHeight="1" x14ac:dyDescent="0.3">
      <c r="A44" s="160" t="s">
        <v>299</v>
      </c>
      <c r="B44" s="161"/>
      <c r="C44" s="82" t="s">
        <v>298</v>
      </c>
      <c r="D44" s="89">
        <v>0</v>
      </c>
      <c r="E44" s="89">
        <v>17214396</v>
      </c>
    </row>
    <row r="45" spans="1:5" ht="18.75" customHeight="1" x14ac:dyDescent="0.3">
      <c r="A45" s="160" t="s">
        <v>297</v>
      </c>
      <c r="B45" s="161"/>
      <c r="C45" s="82" t="s">
        <v>296</v>
      </c>
      <c r="D45" s="89">
        <v>0</v>
      </c>
      <c r="E45" s="89">
        <v>1717204</v>
      </c>
    </row>
    <row r="46" spans="1:5" x14ac:dyDescent="0.3">
      <c r="A46" s="160" t="s">
        <v>125</v>
      </c>
      <c r="B46" s="161"/>
      <c r="C46" s="82" t="s">
        <v>295</v>
      </c>
      <c r="D46" s="89">
        <v>9722537.4600000009</v>
      </c>
      <c r="E46" s="89">
        <v>0</v>
      </c>
    </row>
    <row r="47" spans="1:5" x14ac:dyDescent="0.3">
      <c r="A47" s="160" t="s">
        <v>140</v>
      </c>
      <c r="B47" s="161"/>
      <c r="C47" s="82" t="s">
        <v>294</v>
      </c>
      <c r="D47" s="89">
        <v>1714080</v>
      </c>
      <c r="E47" s="89">
        <v>0</v>
      </c>
    </row>
    <row r="48" spans="1:5" x14ac:dyDescent="0.3">
      <c r="A48" s="160" t="s">
        <v>154</v>
      </c>
      <c r="B48" s="161"/>
      <c r="C48" s="82" t="s">
        <v>293</v>
      </c>
      <c r="D48" s="89">
        <v>4210500</v>
      </c>
      <c r="E48" s="89">
        <v>0</v>
      </c>
    </row>
    <row r="49" spans="1:5" x14ac:dyDescent="0.3">
      <c r="A49" s="160" t="s">
        <v>15</v>
      </c>
      <c r="B49" s="161"/>
      <c r="C49" s="82" t="s">
        <v>292</v>
      </c>
      <c r="D49" s="89">
        <v>284800</v>
      </c>
      <c r="E49" s="89">
        <v>0</v>
      </c>
    </row>
    <row r="50" spans="1:5" x14ac:dyDescent="0.3">
      <c r="A50" s="160" t="s">
        <v>172</v>
      </c>
      <c r="B50" s="161"/>
      <c r="C50" s="82" t="s">
        <v>291</v>
      </c>
      <c r="D50" s="89">
        <v>1196845.42</v>
      </c>
      <c r="E50" s="89">
        <v>0</v>
      </c>
    </row>
    <row r="51" spans="1:5" x14ac:dyDescent="0.3">
      <c r="A51" s="160" t="s">
        <v>182</v>
      </c>
      <c r="B51" s="161"/>
      <c r="C51" s="82" t="s">
        <v>290</v>
      </c>
      <c r="D51" s="89">
        <v>1001435.87</v>
      </c>
      <c r="E51" s="89">
        <v>0</v>
      </c>
    </row>
    <row r="52" spans="1:5" x14ac:dyDescent="0.3">
      <c r="A52" s="160" t="s">
        <v>202</v>
      </c>
      <c r="B52" s="161"/>
      <c r="C52" s="82" t="s">
        <v>289</v>
      </c>
      <c r="D52" s="89">
        <v>194048.24</v>
      </c>
      <c r="E52" s="89">
        <v>0</v>
      </c>
    </row>
    <row r="53" spans="1:5" x14ac:dyDescent="0.3">
      <c r="A53" s="160" t="s">
        <v>214</v>
      </c>
      <c r="B53" s="161"/>
      <c r="C53" s="82" t="s">
        <v>288</v>
      </c>
      <c r="D53" s="89">
        <v>411814.9</v>
      </c>
      <c r="E53" s="89">
        <v>0</v>
      </c>
    </row>
    <row r="54" spans="1:5" x14ac:dyDescent="0.3">
      <c r="A54" s="160" t="s">
        <v>16</v>
      </c>
      <c r="B54" s="161"/>
      <c r="C54" s="82" t="s">
        <v>287</v>
      </c>
      <c r="D54" s="89">
        <v>1870341.25</v>
      </c>
      <c r="E54" s="89">
        <v>0</v>
      </c>
    </row>
    <row r="55" spans="1:5" x14ac:dyDescent="0.3">
      <c r="A55" s="160" t="s">
        <v>224</v>
      </c>
      <c r="B55" s="161"/>
      <c r="C55" s="82" t="s">
        <v>286</v>
      </c>
      <c r="D55" s="89">
        <v>1117320</v>
      </c>
      <c r="E55" s="89">
        <v>0</v>
      </c>
    </row>
    <row r="56" spans="1:5" ht="18.75" customHeight="1" x14ac:dyDescent="0.3">
      <c r="A56" s="157" t="s">
        <v>17</v>
      </c>
      <c r="B56" s="158"/>
      <c r="C56" s="159"/>
      <c r="D56" s="3">
        <f>SUM(D7:D55)</f>
        <v>63448021.149999999</v>
      </c>
      <c r="E56" s="3">
        <f>SUM(E7:E55)</f>
        <v>63448021.150000006</v>
      </c>
    </row>
    <row r="57" spans="1:5" ht="0" hidden="1" customHeight="1" x14ac:dyDescent="0.3"/>
  </sheetData>
  <mergeCells count="54">
    <mergeCell ref="A2:E2"/>
    <mergeCell ref="A3:E3"/>
    <mergeCell ref="A4:E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56:C56"/>
    <mergeCell ref="A52:B52"/>
    <mergeCell ref="A53:B53"/>
    <mergeCell ref="A54:B54"/>
    <mergeCell ref="A48:B48"/>
    <mergeCell ref="A49:B49"/>
    <mergeCell ref="A50:B50"/>
    <mergeCell ref="A51:B51"/>
    <mergeCell ref="A55:B55"/>
  </mergeCells>
  <pageMargins left="0.32" right="0.24" top="0.23622047244094491" bottom="0.15748031496062992" header="0.31496062992125984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showGridLines="0" topLeftCell="A13" workbookViewId="0">
      <selection activeCell="I24" sqref="I24"/>
    </sheetView>
  </sheetViews>
  <sheetFormatPr defaultRowHeight="18.75" x14ac:dyDescent="0.3"/>
  <cols>
    <col min="1" max="1" width="0.125" style="86" customWidth="1"/>
    <col min="2" max="2" width="2.375" style="86" customWidth="1"/>
    <col min="3" max="3" width="14.75" style="86" customWidth="1"/>
    <col min="4" max="4" width="0" style="86" hidden="1" customWidth="1"/>
    <col min="5" max="5" width="4" style="86" customWidth="1"/>
    <col min="6" max="6" width="2.75" style="86" customWidth="1"/>
    <col min="7" max="7" width="12.25" style="86" customWidth="1"/>
    <col min="8" max="8" width="19.125" style="86" customWidth="1"/>
    <col min="9" max="9" width="19" style="86" customWidth="1"/>
    <col min="10" max="10" width="30" style="86" customWidth="1"/>
    <col min="11" max="11" width="3.25" style="86" customWidth="1"/>
    <col min="12" max="12" width="0.75" style="86" customWidth="1"/>
    <col min="13" max="13" width="6.875" style="86" customWidth="1"/>
    <col min="14" max="14" width="7" style="86" customWidth="1"/>
    <col min="15" max="15" width="12.375" style="86" customWidth="1"/>
    <col min="16" max="16384" width="9" style="86"/>
  </cols>
  <sheetData>
    <row r="1" spans="1:15" x14ac:dyDescent="0.3">
      <c r="A1" s="184"/>
      <c r="B1" s="163"/>
      <c r="C1" s="163"/>
      <c r="D1" s="163"/>
      <c r="E1" s="163"/>
      <c r="G1" s="162" t="s">
        <v>18</v>
      </c>
      <c r="H1" s="163"/>
      <c r="I1" s="163"/>
      <c r="J1" s="163"/>
      <c r="K1" s="163"/>
      <c r="O1" s="87"/>
    </row>
    <row r="2" spans="1:15" ht="21.2" customHeight="1" x14ac:dyDescent="0.3">
      <c r="G2" s="185" t="s">
        <v>507</v>
      </c>
      <c r="H2" s="163"/>
      <c r="I2" s="163"/>
      <c r="J2" s="163"/>
      <c r="K2" s="163"/>
    </row>
    <row r="3" spans="1:15" ht="21.2" customHeight="1" x14ac:dyDescent="0.3">
      <c r="G3" s="162" t="s">
        <v>506</v>
      </c>
      <c r="H3" s="163"/>
      <c r="I3" s="163"/>
      <c r="J3" s="163"/>
      <c r="K3" s="163"/>
    </row>
    <row r="4" spans="1:15" x14ac:dyDescent="0.3">
      <c r="A4" s="164" t="s">
        <v>22</v>
      </c>
      <c r="B4" s="171"/>
      <c r="C4" s="171"/>
      <c r="D4" s="171"/>
      <c r="E4" s="171"/>
      <c r="F4" s="171"/>
      <c r="G4" s="171"/>
      <c r="H4" s="171"/>
      <c r="I4" s="161"/>
      <c r="J4" s="98" t="s">
        <v>0</v>
      </c>
      <c r="K4" s="180" t="s">
        <v>1</v>
      </c>
      <c r="L4" s="181"/>
      <c r="M4" s="182"/>
      <c r="N4" s="180" t="s">
        <v>75</v>
      </c>
      <c r="O4" s="181"/>
    </row>
    <row r="5" spans="1:15" ht="37.5" x14ac:dyDescent="0.3">
      <c r="A5" s="164" t="s">
        <v>505</v>
      </c>
      <c r="B5" s="171"/>
      <c r="C5" s="161"/>
      <c r="E5" s="164" t="s">
        <v>504</v>
      </c>
      <c r="F5" s="171"/>
      <c r="G5" s="161"/>
      <c r="H5" s="84" t="s">
        <v>503</v>
      </c>
      <c r="I5" s="84" t="s">
        <v>502</v>
      </c>
      <c r="J5" s="99" t="s">
        <v>142</v>
      </c>
      <c r="K5" s="183" t="s">
        <v>142</v>
      </c>
      <c r="L5" s="158"/>
      <c r="M5" s="159"/>
      <c r="N5" s="183" t="s">
        <v>501</v>
      </c>
      <c r="O5" s="159"/>
    </row>
    <row r="6" spans="1:15" x14ac:dyDescent="0.3">
      <c r="A6" s="160" t="s">
        <v>142</v>
      </c>
      <c r="B6" s="171"/>
      <c r="C6" s="161"/>
      <c r="E6" s="175" t="s">
        <v>142</v>
      </c>
      <c r="F6" s="171"/>
      <c r="G6" s="161"/>
      <c r="H6" s="88" t="s">
        <v>142</v>
      </c>
      <c r="I6" s="100">
        <v>33721300.670000002</v>
      </c>
      <c r="J6" s="90" t="s">
        <v>500</v>
      </c>
      <c r="K6" s="160" t="s">
        <v>142</v>
      </c>
      <c r="L6" s="171"/>
      <c r="M6" s="161"/>
      <c r="N6" s="175" t="s">
        <v>499</v>
      </c>
      <c r="O6" s="161"/>
    </row>
    <row r="7" spans="1:15" x14ac:dyDescent="0.3">
      <c r="A7" s="170" t="s">
        <v>142</v>
      </c>
      <c r="B7" s="171"/>
      <c r="C7" s="161"/>
      <c r="E7" s="170" t="s">
        <v>142</v>
      </c>
      <c r="F7" s="171"/>
      <c r="G7" s="161"/>
      <c r="H7" s="101" t="s">
        <v>142</v>
      </c>
      <c r="I7" s="101" t="s">
        <v>142</v>
      </c>
      <c r="J7" s="102" t="s">
        <v>498</v>
      </c>
      <c r="K7" s="179"/>
      <c r="L7" s="171"/>
      <c r="M7" s="161"/>
      <c r="N7" s="170" t="s">
        <v>142</v>
      </c>
      <c r="O7" s="161"/>
    </row>
    <row r="8" spans="1:15" x14ac:dyDescent="0.3">
      <c r="A8" s="175" t="s">
        <v>497</v>
      </c>
      <c r="B8" s="171"/>
      <c r="C8" s="161"/>
      <c r="E8" s="175" t="s">
        <v>261</v>
      </c>
      <c r="F8" s="171"/>
      <c r="G8" s="161"/>
      <c r="H8" s="88" t="s">
        <v>497</v>
      </c>
      <c r="I8" s="88" t="s">
        <v>496</v>
      </c>
      <c r="J8" s="103" t="s">
        <v>25</v>
      </c>
      <c r="K8" s="176" t="s">
        <v>495</v>
      </c>
      <c r="L8" s="171"/>
      <c r="M8" s="161"/>
      <c r="N8" s="175" t="s">
        <v>494</v>
      </c>
      <c r="O8" s="161"/>
    </row>
    <row r="9" spans="1:15" x14ac:dyDescent="0.3">
      <c r="A9" s="175" t="s">
        <v>493</v>
      </c>
      <c r="B9" s="171"/>
      <c r="C9" s="161"/>
      <c r="E9" s="175" t="s">
        <v>261</v>
      </c>
      <c r="F9" s="171"/>
      <c r="G9" s="161"/>
      <c r="H9" s="88" t="s">
        <v>493</v>
      </c>
      <c r="I9" s="88" t="s">
        <v>492</v>
      </c>
      <c r="J9" s="103" t="s">
        <v>491</v>
      </c>
      <c r="K9" s="176" t="s">
        <v>490</v>
      </c>
      <c r="L9" s="171"/>
      <c r="M9" s="161"/>
      <c r="N9" s="175" t="s">
        <v>489</v>
      </c>
      <c r="O9" s="161"/>
    </row>
    <row r="10" spans="1:15" x14ac:dyDescent="0.3">
      <c r="A10" s="175" t="s">
        <v>488</v>
      </c>
      <c r="B10" s="171"/>
      <c r="C10" s="161"/>
      <c r="E10" s="175" t="s">
        <v>261</v>
      </c>
      <c r="F10" s="171"/>
      <c r="G10" s="161"/>
      <c r="H10" s="88" t="s">
        <v>488</v>
      </c>
      <c r="I10" s="88" t="s">
        <v>487</v>
      </c>
      <c r="J10" s="103" t="s">
        <v>486</v>
      </c>
      <c r="K10" s="176" t="s">
        <v>485</v>
      </c>
      <c r="L10" s="171"/>
      <c r="M10" s="161"/>
      <c r="N10" s="175" t="s">
        <v>261</v>
      </c>
      <c r="O10" s="161"/>
    </row>
    <row r="11" spans="1:15" x14ac:dyDescent="0.3">
      <c r="A11" s="175" t="s">
        <v>484</v>
      </c>
      <c r="B11" s="171"/>
      <c r="C11" s="161"/>
      <c r="E11" s="175" t="s">
        <v>261</v>
      </c>
      <c r="F11" s="171"/>
      <c r="G11" s="161"/>
      <c r="H11" s="88" t="s">
        <v>484</v>
      </c>
      <c r="I11" s="88" t="s">
        <v>483</v>
      </c>
      <c r="J11" s="103" t="s">
        <v>482</v>
      </c>
      <c r="K11" s="176" t="s">
        <v>481</v>
      </c>
      <c r="L11" s="171"/>
      <c r="M11" s="161"/>
      <c r="N11" s="175" t="s">
        <v>480</v>
      </c>
      <c r="O11" s="161"/>
    </row>
    <row r="12" spans="1:15" x14ac:dyDescent="0.3">
      <c r="A12" s="175" t="s">
        <v>479</v>
      </c>
      <c r="B12" s="171"/>
      <c r="C12" s="161"/>
      <c r="E12" s="175" t="s">
        <v>261</v>
      </c>
      <c r="F12" s="171"/>
      <c r="G12" s="161"/>
      <c r="H12" s="88" t="s">
        <v>479</v>
      </c>
      <c r="I12" s="88" t="s">
        <v>478</v>
      </c>
      <c r="J12" s="103" t="s">
        <v>477</v>
      </c>
      <c r="K12" s="176" t="s">
        <v>476</v>
      </c>
      <c r="L12" s="171"/>
      <c r="M12" s="161"/>
      <c r="N12" s="175" t="s">
        <v>475</v>
      </c>
      <c r="O12" s="161"/>
    </row>
    <row r="13" spans="1:15" x14ac:dyDescent="0.3">
      <c r="A13" s="175" t="s">
        <v>474</v>
      </c>
      <c r="B13" s="171"/>
      <c r="C13" s="161"/>
      <c r="E13" s="175" t="s">
        <v>261</v>
      </c>
      <c r="F13" s="171"/>
      <c r="G13" s="161"/>
      <c r="H13" s="88" t="s">
        <v>474</v>
      </c>
      <c r="I13" s="88" t="s">
        <v>473</v>
      </c>
      <c r="J13" s="103" t="s">
        <v>472</v>
      </c>
      <c r="K13" s="176" t="s">
        <v>471</v>
      </c>
      <c r="L13" s="171"/>
      <c r="M13" s="161"/>
      <c r="N13" s="175" t="s">
        <v>470</v>
      </c>
      <c r="O13" s="161"/>
    </row>
    <row r="14" spans="1:15" x14ac:dyDescent="0.3">
      <c r="A14" s="170" t="s">
        <v>370</v>
      </c>
      <c r="B14" s="171"/>
      <c r="C14" s="161"/>
      <c r="E14" s="170" t="s">
        <v>261</v>
      </c>
      <c r="F14" s="171"/>
      <c r="G14" s="161"/>
      <c r="H14" s="101" t="s">
        <v>370</v>
      </c>
      <c r="I14" s="101" t="s">
        <v>469</v>
      </c>
      <c r="J14" s="104" t="s">
        <v>17</v>
      </c>
      <c r="K14" s="172" t="s">
        <v>362</v>
      </c>
      <c r="L14" s="171"/>
      <c r="M14" s="161"/>
      <c r="N14" s="170" t="s">
        <v>468</v>
      </c>
      <c r="O14" s="161"/>
    </row>
    <row r="15" spans="1:15" x14ac:dyDescent="0.3">
      <c r="A15" s="175" t="s">
        <v>261</v>
      </c>
      <c r="B15" s="171"/>
      <c r="C15" s="161"/>
      <c r="E15" s="175" t="s">
        <v>369</v>
      </c>
      <c r="F15" s="171"/>
      <c r="G15" s="161"/>
      <c r="H15" s="88" t="s">
        <v>369</v>
      </c>
      <c r="I15" s="88" t="s">
        <v>408</v>
      </c>
      <c r="J15" s="103" t="s">
        <v>467</v>
      </c>
      <c r="K15" s="176" t="s">
        <v>466</v>
      </c>
      <c r="L15" s="171"/>
      <c r="M15" s="161"/>
      <c r="N15" s="175" t="s">
        <v>408</v>
      </c>
      <c r="O15" s="161"/>
    </row>
    <row r="16" spans="1:15" x14ac:dyDescent="0.3">
      <c r="A16" s="170" t="s">
        <v>370</v>
      </c>
      <c r="B16" s="171"/>
      <c r="C16" s="161"/>
      <c r="E16" s="170" t="s">
        <v>369</v>
      </c>
      <c r="F16" s="171"/>
      <c r="G16" s="161"/>
      <c r="H16" s="101" t="s">
        <v>368</v>
      </c>
      <c r="I16" s="101" t="s">
        <v>465</v>
      </c>
      <c r="J16" s="104" t="s">
        <v>17</v>
      </c>
      <c r="K16" s="172" t="s">
        <v>362</v>
      </c>
      <c r="L16" s="171"/>
      <c r="M16" s="161"/>
      <c r="N16" s="170" t="s">
        <v>464</v>
      </c>
      <c r="O16" s="161"/>
    </row>
    <row r="17" spans="1:15" x14ac:dyDescent="0.3">
      <c r="A17" s="175" t="s">
        <v>261</v>
      </c>
      <c r="B17" s="171"/>
      <c r="C17" s="161"/>
      <c r="E17" s="175" t="s">
        <v>261</v>
      </c>
      <c r="F17" s="171"/>
      <c r="G17" s="161"/>
      <c r="H17" s="88" t="s">
        <v>261</v>
      </c>
      <c r="I17" s="88" t="s">
        <v>398</v>
      </c>
      <c r="J17" s="103" t="s">
        <v>397</v>
      </c>
      <c r="K17" s="176" t="s">
        <v>396</v>
      </c>
      <c r="L17" s="171"/>
      <c r="M17" s="161"/>
      <c r="N17" s="175" t="s">
        <v>395</v>
      </c>
      <c r="O17" s="161"/>
    </row>
    <row r="18" spans="1:15" x14ac:dyDescent="0.3">
      <c r="A18" s="175" t="s">
        <v>261</v>
      </c>
      <c r="B18" s="171"/>
      <c r="C18" s="161"/>
      <c r="E18" s="175" t="s">
        <v>261</v>
      </c>
      <c r="F18" s="171"/>
      <c r="G18" s="161"/>
      <c r="H18" s="88" t="s">
        <v>261</v>
      </c>
      <c r="I18" s="88" t="s">
        <v>463</v>
      </c>
      <c r="J18" s="103" t="s">
        <v>347</v>
      </c>
      <c r="K18" s="176" t="s">
        <v>393</v>
      </c>
      <c r="L18" s="171"/>
      <c r="M18" s="161"/>
      <c r="N18" s="175" t="s">
        <v>462</v>
      </c>
      <c r="O18" s="161"/>
    </row>
    <row r="19" spans="1:15" x14ac:dyDescent="0.3">
      <c r="A19" s="175" t="s">
        <v>261</v>
      </c>
      <c r="B19" s="171"/>
      <c r="C19" s="161"/>
      <c r="E19" s="175" t="s">
        <v>261</v>
      </c>
      <c r="F19" s="171"/>
      <c r="G19" s="161"/>
      <c r="H19" s="88" t="s">
        <v>261</v>
      </c>
      <c r="I19" s="88" t="s">
        <v>461</v>
      </c>
      <c r="J19" s="103" t="s">
        <v>343</v>
      </c>
      <c r="K19" s="176" t="s">
        <v>389</v>
      </c>
      <c r="L19" s="171"/>
      <c r="M19" s="161"/>
      <c r="N19" s="175" t="s">
        <v>460</v>
      </c>
      <c r="O19" s="161"/>
    </row>
    <row r="20" spans="1:15" x14ac:dyDescent="0.3">
      <c r="A20" s="175" t="s">
        <v>261</v>
      </c>
      <c r="B20" s="171"/>
      <c r="C20" s="161"/>
      <c r="E20" s="175" t="s">
        <v>261</v>
      </c>
      <c r="F20" s="171"/>
      <c r="G20" s="161"/>
      <c r="H20" s="88" t="s">
        <v>261</v>
      </c>
      <c r="I20" s="88" t="s">
        <v>459</v>
      </c>
      <c r="J20" s="103" t="s">
        <v>341</v>
      </c>
      <c r="K20" s="176" t="s">
        <v>386</v>
      </c>
      <c r="L20" s="171"/>
      <c r="M20" s="161"/>
      <c r="N20" s="175" t="s">
        <v>458</v>
      </c>
      <c r="O20" s="161"/>
    </row>
    <row r="21" spans="1:15" x14ac:dyDescent="0.3">
      <c r="A21" s="175" t="s">
        <v>261</v>
      </c>
      <c r="B21" s="171"/>
      <c r="C21" s="161"/>
      <c r="E21" s="175" t="s">
        <v>261</v>
      </c>
      <c r="F21" s="171"/>
      <c r="G21" s="161"/>
      <c r="H21" s="88" t="s">
        <v>261</v>
      </c>
      <c r="I21" s="88" t="s">
        <v>457</v>
      </c>
      <c r="J21" s="103" t="s">
        <v>339</v>
      </c>
      <c r="K21" s="176" t="s">
        <v>384</v>
      </c>
      <c r="L21" s="171"/>
      <c r="M21" s="161"/>
      <c r="N21" s="175" t="s">
        <v>383</v>
      </c>
      <c r="O21" s="161"/>
    </row>
    <row r="22" spans="1:15" x14ac:dyDescent="0.3">
      <c r="A22" s="175" t="s">
        <v>261</v>
      </c>
      <c r="B22" s="171"/>
      <c r="C22" s="161"/>
      <c r="E22" s="175" t="s">
        <v>261</v>
      </c>
      <c r="F22" s="171"/>
      <c r="G22" s="161"/>
      <c r="H22" s="88" t="s">
        <v>261</v>
      </c>
      <c r="I22" s="88" t="s">
        <v>382</v>
      </c>
      <c r="J22" s="103" t="s">
        <v>381</v>
      </c>
      <c r="K22" s="176" t="s">
        <v>380</v>
      </c>
      <c r="L22" s="171"/>
      <c r="M22" s="161"/>
      <c r="N22" s="175" t="s">
        <v>379</v>
      </c>
      <c r="O22" s="161"/>
    </row>
    <row r="23" spans="1:15" x14ac:dyDescent="0.3">
      <c r="A23" s="175" t="s">
        <v>261</v>
      </c>
      <c r="B23" s="171"/>
      <c r="C23" s="161"/>
      <c r="E23" s="175" t="s">
        <v>261</v>
      </c>
      <c r="F23" s="171"/>
      <c r="G23" s="161"/>
      <c r="H23" s="88" t="s">
        <v>261</v>
      </c>
      <c r="I23" s="88" t="s">
        <v>456</v>
      </c>
      <c r="J23" s="103" t="s">
        <v>337</v>
      </c>
      <c r="K23" s="176" t="s">
        <v>455</v>
      </c>
      <c r="L23" s="171"/>
      <c r="M23" s="161"/>
      <c r="N23" s="175" t="s">
        <v>454</v>
      </c>
      <c r="O23" s="161"/>
    </row>
    <row r="24" spans="1:15" x14ac:dyDescent="0.3">
      <c r="A24" s="175" t="s">
        <v>261</v>
      </c>
      <c r="B24" s="171"/>
      <c r="C24" s="161"/>
      <c r="E24" s="175" t="s">
        <v>261</v>
      </c>
      <c r="F24" s="171"/>
      <c r="G24" s="161"/>
      <c r="H24" s="88" t="s">
        <v>261</v>
      </c>
      <c r="I24" s="88" t="s">
        <v>453</v>
      </c>
      <c r="J24" s="103" t="s">
        <v>377</v>
      </c>
      <c r="K24" s="176" t="s">
        <v>376</v>
      </c>
      <c r="L24" s="171"/>
      <c r="M24" s="161"/>
      <c r="N24" s="175" t="s">
        <v>452</v>
      </c>
      <c r="O24" s="161"/>
    </row>
    <row r="25" spans="1:15" x14ac:dyDescent="0.3">
      <c r="A25" s="175" t="s">
        <v>261</v>
      </c>
      <c r="B25" s="171"/>
      <c r="C25" s="161"/>
      <c r="E25" s="175" t="s">
        <v>261</v>
      </c>
      <c r="F25" s="171"/>
      <c r="G25" s="161"/>
      <c r="H25" s="88" t="s">
        <v>261</v>
      </c>
      <c r="I25" s="88" t="s">
        <v>451</v>
      </c>
      <c r="J25" s="103" t="s">
        <v>333</v>
      </c>
      <c r="K25" s="176" t="s">
        <v>373</v>
      </c>
      <c r="L25" s="171"/>
      <c r="M25" s="161"/>
      <c r="N25" s="175" t="s">
        <v>261</v>
      </c>
      <c r="O25" s="161"/>
    </row>
    <row r="26" spans="1:15" x14ac:dyDescent="0.3">
      <c r="A26" s="170" t="s">
        <v>261</v>
      </c>
      <c r="B26" s="171"/>
      <c r="C26" s="161"/>
      <c r="E26" s="170" t="s">
        <v>261</v>
      </c>
      <c r="F26" s="171"/>
      <c r="G26" s="161"/>
      <c r="H26" s="101" t="s">
        <v>261</v>
      </c>
      <c r="I26" s="101" t="s">
        <v>450</v>
      </c>
      <c r="J26" s="104" t="s">
        <v>17</v>
      </c>
      <c r="K26" s="172" t="s">
        <v>362</v>
      </c>
      <c r="L26" s="171"/>
      <c r="M26" s="161"/>
      <c r="N26" s="170" t="s">
        <v>449</v>
      </c>
      <c r="O26" s="161"/>
    </row>
    <row r="27" spans="1:15" ht="19.5" thickBot="1" x14ac:dyDescent="0.35">
      <c r="A27" s="177" t="s">
        <v>370</v>
      </c>
      <c r="B27" s="166"/>
      <c r="C27" s="167"/>
      <c r="E27" s="177" t="s">
        <v>369</v>
      </c>
      <c r="F27" s="166"/>
      <c r="G27" s="167"/>
      <c r="H27" s="105" t="s">
        <v>368</v>
      </c>
      <c r="I27" s="105" t="s">
        <v>448</v>
      </c>
      <c r="J27" s="106" t="s">
        <v>447</v>
      </c>
      <c r="K27" s="178" t="s">
        <v>362</v>
      </c>
      <c r="L27" s="166"/>
      <c r="M27" s="167"/>
      <c r="N27" s="177" t="s">
        <v>446</v>
      </c>
      <c r="O27" s="167"/>
    </row>
    <row r="28" spans="1:15" ht="19.5" thickTop="1" x14ac:dyDescent="0.3">
      <c r="A28" s="170" t="s">
        <v>142</v>
      </c>
      <c r="B28" s="171"/>
      <c r="C28" s="161"/>
      <c r="E28" s="170" t="s">
        <v>142</v>
      </c>
      <c r="F28" s="171"/>
      <c r="G28" s="161"/>
      <c r="H28" s="101" t="s">
        <v>142</v>
      </c>
      <c r="I28" s="101" t="s">
        <v>142</v>
      </c>
      <c r="J28" s="102" t="s">
        <v>445</v>
      </c>
      <c r="K28" s="179"/>
      <c r="L28" s="171"/>
      <c r="M28" s="161"/>
      <c r="N28" s="170" t="s">
        <v>142</v>
      </c>
      <c r="O28" s="161"/>
    </row>
    <row r="29" spans="1:15" x14ac:dyDescent="0.3">
      <c r="A29" s="175" t="s">
        <v>444</v>
      </c>
      <c r="B29" s="171"/>
      <c r="C29" s="161"/>
      <c r="E29" s="175" t="s">
        <v>261</v>
      </c>
      <c r="F29" s="171"/>
      <c r="G29" s="161"/>
      <c r="H29" s="88" t="s">
        <v>444</v>
      </c>
      <c r="I29" s="88" t="s">
        <v>443</v>
      </c>
      <c r="J29" s="103" t="s">
        <v>125</v>
      </c>
      <c r="K29" s="176" t="s">
        <v>442</v>
      </c>
      <c r="L29" s="171"/>
      <c r="M29" s="161"/>
      <c r="N29" s="175" t="s">
        <v>441</v>
      </c>
      <c r="O29" s="161"/>
    </row>
    <row r="30" spans="1:15" x14ac:dyDescent="0.3">
      <c r="A30" s="175" t="s">
        <v>440</v>
      </c>
      <c r="B30" s="171"/>
      <c r="C30" s="161"/>
      <c r="E30" s="175" t="s">
        <v>261</v>
      </c>
      <c r="F30" s="171"/>
      <c r="G30" s="161"/>
      <c r="H30" s="88" t="s">
        <v>440</v>
      </c>
      <c r="I30" s="88" t="s">
        <v>439</v>
      </c>
      <c r="J30" s="103" t="s">
        <v>140</v>
      </c>
      <c r="K30" s="176" t="s">
        <v>438</v>
      </c>
      <c r="L30" s="171"/>
      <c r="M30" s="161"/>
      <c r="N30" s="175" t="s">
        <v>437</v>
      </c>
      <c r="O30" s="161"/>
    </row>
    <row r="31" spans="1:15" x14ac:dyDescent="0.3">
      <c r="A31" s="175" t="s">
        <v>436</v>
      </c>
      <c r="B31" s="171"/>
      <c r="C31" s="161"/>
      <c r="E31" s="175" t="s">
        <v>261</v>
      </c>
      <c r="F31" s="171"/>
      <c r="G31" s="161"/>
      <c r="H31" s="88" t="s">
        <v>436</v>
      </c>
      <c r="I31" s="88" t="s">
        <v>435</v>
      </c>
      <c r="J31" s="103" t="s">
        <v>154</v>
      </c>
      <c r="K31" s="176" t="s">
        <v>434</v>
      </c>
      <c r="L31" s="171"/>
      <c r="M31" s="161"/>
      <c r="N31" s="175" t="s">
        <v>433</v>
      </c>
      <c r="O31" s="161"/>
    </row>
    <row r="32" spans="1:15" x14ac:dyDescent="0.3">
      <c r="A32" s="175" t="s">
        <v>432</v>
      </c>
      <c r="B32" s="171"/>
      <c r="C32" s="161"/>
      <c r="E32" s="175" t="s">
        <v>261</v>
      </c>
      <c r="F32" s="171"/>
      <c r="G32" s="161"/>
      <c r="H32" s="88" t="s">
        <v>432</v>
      </c>
      <c r="I32" s="88" t="s">
        <v>431</v>
      </c>
      <c r="J32" s="103" t="s">
        <v>15</v>
      </c>
      <c r="K32" s="176" t="s">
        <v>430</v>
      </c>
      <c r="L32" s="171"/>
      <c r="M32" s="161"/>
      <c r="N32" s="175" t="s">
        <v>429</v>
      </c>
      <c r="O32" s="161"/>
    </row>
    <row r="33" spans="1:15" x14ac:dyDescent="0.3">
      <c r="A33" s="175" t="s">
        <v>428</v>
      </c>
      <c r="B33" s="171"/>
      <c r="C33" s="161"/>
      <c r="E33" s="175" t="s">
        <v>261</v>
      </c>
      <c r="F33" s="171"/>
      <c r="G33" s="161"/>
      <c r="H33" s="88" t="s">
        <v>428</v>
      </c>
      <c r="I33" s="88" t="s">
        <v>427</v>
      </c>
      <c r="J33" s="103" t="s">
        <v>172</v>
      </c>
      <c r="K33" s="176" t="s">
        <v>426</v>
      </c>
      <c r="L33" s="171"/>
      <c r="M33" s="161"/>
      <c r="N33" s="175" t="s">
        <v>425</v>
      </c>
      <c r="O33" s="161"/>
    </row>
    <row r="34" spans="1:15" x14ac:dyDescent="0.3">
      <c r="A34" s="175" t="s">
        <v>424</v>
      </c>
      <c r="B34" s="171"/>
      <c r="C34" s="161"/>
      <c r="E34" s="175" t="s">
        <v>261</v>
      </c>
      <c r="F34" s="171"/>
      <c r="G34" s="161"/>
      <c r="H34" s="88" t="s">
        <v>424</v>
      </c>
      <c r="I34" s="88" t="s">
        <v>423</v>
      </c>
      <c r="J34" s="103" t="s">
        <v>182</v>
      </c>
      <c r="K34" s="176" t="s">
        <v>422</v>
      </c>
      <c r="L34" s="171"/>
      <c r="M34" s="161"/>
      <c r="N34" s="175" t="s">
        <v>421</v>
      </c>
      <c r="O34" s="161"/>
    </row>
    <row r="35" spans="1:15" x14ac:dyDescent="0.3">
      <c r="A35" s="175" t="s">
        <v>420</v>
      </c>
      <c r="B35" s="171"/>
      <c r="C35" s="161"/>
      <c r="E35" s="175" t="s">
        <v>261</v>
      </c>
      <c r="F35" s="171"/>
      <c r="G35" s="161"/>
      <c r="H35" s="88" t="s">
        <v>420</v>
      </c>
      <c r="I35" s="88" t="s">
        <v>419</v>
      </c>
      <c r="J35" s="103" t="s">
        <v>202</v>
      </c>
      <c r="K35" s="176" t="s">
        <v>418</v>
      </c>
      <c r="L35" s="171"/>
      <c r="M35" s="161"/>
      <c r="N35" s="175" t="s">
        <v>417</v>
      </c>
      <c r="O35" s="161"/>
    </row>
    <row r="36" spans="1:15" x14ac:dyDescent="0.3">
      <c r="A36" s="175" t="s">
        <v>416</v>
      </c>
      <c r="B36" s="171"/>
      <c r="C36" s="161"/>
      <c r="E36" s="175" t="s">
        <v>261</v>
      </c>
      <c r="F36" s="171"/>
      <c r="G36" s="161"/>
      <c r="H36" s="88" t="s">
        <v>416</v>
      </c>
      <c r="I36" s="88" t="s">
        <v>415</v>
      </c>
      <c r="J36" s="103" t="s">
        <v>214</v>
      </c>
      <c r="K36" s="176" t="s">
        <v>414</v>
      </c>
      <c r="L36" s="171"/>
      <c r="M36" s="161"/>
      <c r="N36" s="175" t="s">
        <v>413</v>
      </c>
      <c r="O36" s="161"/>
    </row>
    <row r="37" spans="1:15" x14ac:dyDescent="0.3">
      <c r="A37" s="175" t="s">
        <v>412</v>
      </c>
      <c r="B37" s="171"/>
      <c r="C37" s="161"/>
      <c r="E37" s="175" t="s">
        <v>369</v>
      </c>
      <c r="F37" s="171"/>
      <c r="G37" s="161"/>
      <c r="H37" s="88" t="s">
        <v>411</v>
      </c>
      <c r="I37" s="88" t="s">
        <v>410</v>
      </c>
      <c r="J37" s="103" t="s">
        <v>16</v>
      </c>
      <c r="K37" s="176" t="s">
        <v>409</v>
      </c>
      <c r="L37" s="171"/>
      <c r="M37" s="161"/>
      <c r="N37" s="175" t="s">
        <v>408</v>
      </c>
      <c r="O37" s="161"/>
    </row>
    <row r="38" spans="1:15" x14ac:dyDescent="0.3">
      <c r="A38" s="175" t="s">
        <v>407</v>
      </c>
      <c r="B38" s="171"/>
      <c r="C38" s="161"/>
      <c r="E38" s="175" t="s">
        <v>261</v>
      </c>
      <c r="F38" s="171"/>
      <c r="G38" s="161"/>
      <c r="H38" s="88" t="s">
        <v>407</v>
      </c>
      <c r="I38" s="88" t="s">
        <v>261</v>
      </c>
      <c r="J38" s="103" t="s">
        <v>406</v>
      </c>
      <c r="K38" s="176" t="s">
        <v>405</v>
      </c>
      <c r="L38" s="171"/>
      <c r="M38" s="161"/>
      <c r="N38" s="175" t="s">
        <v>261</v>
      </c>
      <c r="O38" s="161"/>
    </row>
    <row r="39" spans="1:15" x14ac:dyDescent="0.3">
      <c r="A39" s="175" t="s">
        <v>404</v>
      </c>
      <c r="B39" s="171"/>
      <c r="C39" s="161"/>
      <c r="E39" s="175" t="s">
        <v>261</v>
      </c>
      <c r="F39" s="171"/>
      <c r="G39" s="161"/>
      <c r="H39" s="88" t="s">
        <v>404</v>
      </c>
      <c r="I39" s="88" t="s">
        <v>403</v>
      </c>
      <c r="J39" s="103" t="s">
        <v>224</v>
      </c>
      <c r="K39" s="176" t="s">
        <v>402</v>
      </c>
      <c r="L39" s="171"/>
      <c r="M39" s="161"/>
      <c r="N39" s="175" t="s">
        <v>401</v>
      </c>
      <c r="O39" s="161"/>
    </row>
    <row r="40" spans="1:15" x14ac:dyDescent="0.3">
      <c r="A40" s="170" t="s">
        <v>370</v>
      </c>
      <c r="B40" s="171"/>
      <c r="C40" s="161"/>
      <c r="E40" s="170" t="s">
        <v>369</v>
      </c>
      <c r="F40" s="171"/>
      <c r="G40" s="161"/>
      <c r="H40" s="101" t="s">
        <v>368</v>
      </c>
      <c r="I40" s="101" t="s">
        <v>400</v>
      </c>
      <c r="J40" s="104" t="s">
        <v>17</v>
      </c>
      <c r="K40" s="172" t="s">
        <v>362</v>
      </c>
      <c r="L40" s="171"/>
      <c r="M40" s="161"/>
      <c r="N40" s="170" t="s">
        <v>399</v>
      </c>
      <c r="O40" s="161"/>
    </row>
    <row r="41" spans="1:15" x14ac:dyDescent="0.3">
      <c r="A41" s="175" t="s">
        <v>261</v>
      </c>
      <c r="B41" s="171"/>
      <c r="C41" s="161"/>
      <c r="E41" s="175" t="s">
        <v>261</v>
      </c>
      <c r="F41" s="171"/>
      <c r="G41" s="161"/>
      <c r="H41" s="88" t="s">
        <v>261</v>
      </c>
      <c r="I41" s="88" t="s">
        <v>398</v>
      </c>
      <c r="J41" s="103" t="s">
        <v>397</v>
      </c>
      <c r="K41" s="176" t="s">
        <v>396</v>
      </c>
      <c r="L41" s="171"/>
      <c r="M41" s="161"/>
      <c r="N41" s="175" t="s">
        <v>395</v>
      </c>
      <c r="O41" s="161"/>
    </row>
    <row r="42" spans="1:15" x14ac:dyDescent="0.3">
      <c r="A42" s="175" t="s">
        <v>261</v>
      </c>
      <c r="B42" s="171"/>
      <c r="C42" s="161"/>
      <c r="E42" s="175" t="s">
        <v>261</v>
      </c>
      <c r="F42" s="171"/>
      <c r="G42" s="161"/>
      <c r="H42" s="88" t="s">
        <v>261</v>
      </c>
      <c r="I42" s="88" t="s">
        <v>394</v>
      </c>
      <c r="J42" s="103" t="s">
        <v>347</v>
      </c>
      <c r="K42" s="176" t="s">
        <v>393</v>
      </c>
      <c r="L42" s="171"/>
      <c r="M42" s="161"/>
      <c r="N42" s="175" t="s">
        <v>261</v>
      </c>
      <c r="O42" s="161"/>
    </row>
    <row r="43" spans="1:15" x14ac:dyDescent="0.3">
      <c r="A43" s="175" t="s">
        <v>261</v>
      </c>
      <c r="B43" s="171"/>
      <c r="C43" s="161"/>
      <c r="E43" s="175" t="s">
        <v>261</v>
      </c>
      <c r="F43" s="171"/>
      <c r="G43" s="161"/>
      <c r="H43" s="88" t="s">
        <v>261</v>
      </c>
      <c r="I43" s="88" t="s">
        <v>392</v>
      </c>
      <c r="J43" s="103" t="s">
        <v>345</v>
      </c>
      <c r="K43" s="176" t="s">
        <v>391</v>
      </c>
      <c r="L43" s="171"/>
      <c r="M43" s="161"/>
      <c r="N43" s="175" t="s">
        <v>261</v>
      </c>
      <c r="O43" s="161"/>
    </row>
    <row r="44" spans="1:15" x14ac:dyDescent="0.3">
      <c r="A44" s="175" t="s">
        <v>261</v>
      </c>
      <c r="B44" s="171"/>
      <c r="C44" s="161"/>
      <c r="E44" s="175" t="s">
        <v>261</v>
      </c>
      <c r="F44" s="171"/>
      <c r="G44" s="161"/>
      <c r="H44" s="88" t="s">
        <v>261</v>
      </c>
      <c r="I44" s="88" t="s">
        <v>390</v>
      </c>
      <c r="J44" s="103" t="s">
        <v>343</v>
      </c>
      <c r="K44" s="176" t="s">
        <v>389</v>
      </c>
      <c r="L44" s="171"/>
      <c r="M44" s="161"/>
      <c r="N44" s="175" t="s">
        <v>388</v>
      </c>
      <c r="O44" s="161"/>
    </row>
    <row r="45" spans="1:15" x14ac:dyDescent="0.3">
      <c r="A45" s="175" t="s">
        <v>261</v>
      </c>
      <c r="B45" s="171"/>
      <c r="C45" s="161"/>
      <c r="E45" s="175" t="s">
        <v>261</v>
      </c>
      <c r="F45" s="171"/>
      <c r="G45" s="161"/>
      <c r="H45" s="88" t="s">
        <v>261</v>
      </c>
      <c r="I45" s="88" t="s">
        <v>387</v>
      </c>
      <c r="J45" s="103" t="s">
        <v>341</v>
      </c>
      <c r="K45" s="176" t="s">
        <v>386</v>
      </c>
      <c r="L45" s="171"/>
      <c r="M45" s="161"/>
      <c r="N45" s="175" t="s">
        <v>261</v>
      </c>
      <c r="O45" s="161"/>
    </row>
    <row r="46" spans="1:15" x14ac:dyDescent="0.3">
      <c r="A46" s="175" t="s">
        <v>261</v>
      </c>
      <c r="B46" s="171"/>
      <c r="C46" s="161"/>
      <c r="E46" s="175" t="s">
        <v>261</v>
      </c>
      <c r="F46" s="171"/>
      <c r="G46" s="161"/>
      <c r="H46" s="88" t="s">
        <v>261</v>
      </c>
      <c r="I46" s="88" t="s">
        <v>385</v>
      </c>
      <c r="J46" s="103" t="s">
        <v>339</v>
      </c>
      <c r="K46" s="176" t="s">
        <v>384</v>
      </c>
      <c r="L46" s="171"/>
      <c r="M46" s="161"/>
      <c r="N46" s="175" t="s">
        <v>383</v>
      </c>
      <c r="O46" s="161"/>
    </row>
    <row r="47" spans="1:15" x14ac:dyDescent="0.3">
      <c r="A47" s="175" t="s">
        <v>261</v>
      </c>
      <c r="B47" s="171"/>
      <c r="C47" s="161"/>
      <c r="E47" s="175" t="s">
        <v>261</v>
      </c>
      <c r="F47" s="171"/>
      <c r="G47" s="161"/>
      <c r="H47" s="88" t="s">
        <v>261</v>
      </c>
      <c r="I47" s="88" t="s">
        <v>382</v>
      </c>
      <c r="J47" s="103" t="s">
        <v>381</v>
      </c>
      <c r="K47" s="176" t="s">
        <v>380</v>
      </c>
      <c r="L47" s="171"/>
      <c r="M47" s="161"/>
      <c r="N47" s="175" t="s">
        <v>379</v>
      </c>
      <c r="O47" s="161"/>
    </row>
    <row r="48" spans="1:15" x14ac:dyDescent="0.3">
      <c r="A48" s="175" t="s">
        <v>261</v>
      </c>
      <c r="B48" s="171"/>
      <c r="C48" s="161"/>
      <c r="E48" s="175" t="s">
        <v>261</v>
      </c>
      <c r="F48" s="171"/>
      <c r="G48" s="161"/>
      <c r="H48" s="88" t="s">
        <v>261</v>
      </c>
      <c r="I48" s="88" t="s">
        <v>378</v>
      </c>
      <c r="J48" s="103" t="s">
        <v>377</v>
      </c>
      <c r="K48" s="176" t="s">
        <v>376</v>
      </c>
      <c r="L48" s="171"/>
      <c r="M48" s="161"/>
      <c r="N48" s="175" t="s">
        <v>375</v>
      </c>
      <c r="O48" s="161"/>
    </row>
    <row r="49" spans="1:15" x14ac:dyDescent="0.3">
      <c r="A49" s="175" t="s">
        <v>261</v>
      </c>
      <c r="B49" s="171"/>
      <c r="C49" s="161"/>
      <c r="E49" s="175" t="s">
        <v>261</v>
      </c>
      <c r="F49" s="171"/>
      <c r="G49" s="161"/>
      <c r="H49" s="88" t="s">
        <v>261</v>
      </c>
      <c r="I49" s="88" t="s">
        <v>374</v>
      </c>
      <c r="J49" s="103" t="s">
        <v>333</v>
      </c>
      <c r="K49" s="176" t="s">
        <v>373</v>
      </c>
      <c r="L49" s="171"/>
      <c r="M49" s="161"/>
      <c r="N49" s="175" t="s">
        <v>261</v>
      </c>
      <c r="O49" s="161"/>
    </row>
    <row r="50" spans="1:15" x14ac:dyDescent="0.3">
      <c r="A50" s="170" t="s">
        <v>261</v>
      </c>
      <c r="B50" s="171"/>
      <c r="C50" s="161"/>
      <c r="E50" s="170" t="s">
        <v>261</v>
      </c>
      <c r="F50" s="171"/>
      <c r="G50" s="161"/>
      <c r="H50" s="101" t="s">
        <v>261</v>
      </c>
      <c r="I50" s="101" t="s">
        <v>372</v>
      </c>
      <c r="J50" s="104" t="s">
        <v>17</v>
      </c>
      <c r="K50" s="172" t="s">
        <v>362</v>
      </c>
      <c r="L50" s="171"/>
      <c r="M50" s="161"/>
      <c r="N50" s="170" t="s">
        <v>371</v>
      </c>
      <c r="O50" s="161"/>
    </row>
    <row r="51" spans="1:15" ht="19.5" thickBot="1" x14ac:dyDescent="0.35">
      <c r="A51" s="165" t="s">
        <v>370</v>
      </c>
      <c r="B51" s="166"/>
      <c r="C51" s="167"/>
      <c r="E51" s="165" t="s">
        <v>369</v>
      </c>
      <c r="F51" s="166"/>
      <c r="G51" s="167"/>
      <c r="H51" s="107" t="s">
        <v>368</v>
      </c>
      <c r="I51" s="107" t="s">
        <v>367</v>
      </c>
      <c r="J51" s="108" t="s">
        <v>366</v>
      </c>
      <c r="K51" s="168" t="s">
        <v>362</v>
      </c>
      <c r="L51" s="166"/>
      <c r="M51" s="167"/>
      <c r="N51" s="165" t="s">
        <v>365</v>
      </c>
      <c r="O51" s="167"/>
    </row>
    <row r="52" spans="1:15" ht="19.5" thickTop="1" x14ac:dyDescent="0.3">
      <c r="A52" s="170" t="s">
        <v>261</v>
      </c>
      <c r="B52" s="171"/>
      <c r="C52" s="161"/>
      <c r="E52" s="170" t="s">
        <v>261</v>
      </c>
      <c r="F52" s="171"/>
      <c r="G52" s="161"/>
      <c r="H52" s="101" t="s">
        <v>261</v>
      </c>
      <c r="I52" s="101" t="s">
        <v>364</v>
      </c>
      <c r="J52" s="104" t="s">
        <v>363</v>
      </c>
      <c r="K52" s="172" t="s">
        <v>362</v>
      </c>
      <c r="L52" s="171"/>
      <c r="M52" s="161"/>
      <c r="N52" s="170" t="s">
        <v>361</v>
      </c>
      <c r="O52" s="161"/>
    </row>
    <row r="53" spans="1:15" x14ac:dyDescent="0.3">
      <c r="A53" s="173" t="s">
        <v>142</v>
      </c>
      <c r="B53" s="171"/>
      <c r="C53" s="171"/>
      <c r="E53" s="174" t="s">
        <v>142</v>
      </c>
      <c r="F53" s="171"/>
      <c r="G53" s="171"/>
      <c r="H53" s="109" t="s">
        <v>142</v>
      </c>
      <c r="I53" s="109" t="s">
        <v>359</v>
      </c>
      <c r="J53" s="101" t="s">
        <v>360</v>
      </c>
      <c r="K53" s="160" t="s">
        <v>142</v>
      </c>
      <c r="L53" s="171"/>
      <c r="M53" s="161"/>
      <c r="N53" s="170" t="s">
        <v>359</v>
      </c>
      <c r="O53" s="161"/>
    </row>
    <row r="54" spans="1:15" ht="15.95" customHeight="1" x14ac:dyDescent="0.3"/>
    <row r="55" spans="1:15" ht="19.7" customHeight="1" x14ac:dyDescent="0.3">
      <c r="B55" s="169"/>
      <c r="C55" s="163"/>
    </row>
    <row r="56" spans="1:15" ht="0.6" customHeight="1" x14ac:dyDescent="0.3"/>
  </sheetData>
  <mergeCells count="204">
    <mergeCell ref="K4:M4"/>
    <mergeCell ref="N4:O4"/>
    <mergeCell ref="A5:C5"/>
    <mergeCell ref="E5:G5"/>
    <mergeCell ref="K5:M5"/>
    <mergeCell ref="N5:O5"/>
    <mergeCell ref="A1:E1"/>
    <mergeCell ref="G1:K1"/>
    <mergeCell ref="G2:K2"/>
    <mergeCell ref="G3:K3"/>
    <mergeCell ref="A4:I4"/>
    <mergeCell ref="A6:C6"/>
    <mergeCell ref="E6:G6"/>
    <mergeCell ref="K6:M6"/>
    <mergeCell ref="N6:O6"/>
    <mergeCell ref="A7:C7"/>
    <mergeCell ref="E7:G7"/>
    <mergeCell ref="K7:M7"/>
    <mergeCell ref="N7:O7"/>
    <mergeCell ref="A8:C8"/>
    <mergeCell ref="E8:G8"/>
    <mergeCell ref="K8:M8"/>
    <mergeCell ref="N8:O8"/>
    <mergeCell ref="A9:C9"/>
    <mergeCell ref="E9:G9"/>
    <mergeCell ref="K9:M9"/>
    <mergeCell ref="N9:O9"/>
    <mergeCell ref="A10:C10"/>
    <mergeCell ref="E10:G10"/>
    <mergeCell ref="K10:M10"/>
    <mergeCell ref="N10:O10"/>
    <mergeCell ref="A11:C11"/>
    <mergeCell ref="E11:G11"/>
    <mergeCell ref="K11:M11"/>
    <mergeCell ref="N11:O11"/>
    <mergeCell ref="A12:C12"/>
    <mergeCell ref="E12:G12"/>
    <mergeCell ref="K12:M12"/>
    <mergeCell ref="N12:O12"/>
    <mergeCell ref="A13:C13"/>
    <mergeCell ref="E13:G13"/>
    <mergeCell ref="K13:M13"/>
    <mergeCell ref="N13:O13"/>
    <mergeCell ref="A14:C14"/>
    <mergeCell ref="E14:G14"/>
    <mergeCell ref="K14:M14"/>
    <mergeCell ref="N14:O14"/>
    <mergeCell ref="A15:C15"/>
    <mergeCell ref="E15:G15"/>
    <mergeCell ref="K15:M15"/>
    <mergeCell ref="N15:O15"/>
    <mergeCell ref="A16:C16"/>
    <mergeCell ref="E16:G16"/>
    <mergeCell ref="K16:M16"/>
    <mergeCell ref="N16:O16"/>
    <mergeCell ref="A17:C17"/>
    <mergeCell ref="E17:G17"/>
    <mergeCell ref="K17:M17"/>
    <mergeCell ref="N17:O17"/>
    <mergeCell ref="A18:C18"/>
    <mergeCell ref="E18:G18"/>
    <mergeCell ref="K18:M18"/>
    <mergeCell ref="N18:O18"/>
    <mergeCell ref="A19:C19"/>
    <mergeCell ref="E19:G19"/>
    <mergeCell ref="K19:M19"/>
    <mergeCell ref="N19:O19"/>
    <mergeCell ref="A20:C20"/>
    <mergeCell ref="E20:G20"/>
    <mergeCell ref="K20:M20"/>
    <mergeCell ref="N20:O20"/>
    <mergeCell ref="A21:C21"/>
    <mergeCell ref="E21:G21"/>
    <mergeCell ref="K21:M21"/>
    <mergeCell ref="N21:O21"/>
    <mergeCell ref="A22:C22"/>
    <mergeCell ref="E22:G22"/>
    <mergeCell ref="K22:M22"/>
    <mergeCell ref="N22:O22"/>
    <mergeCell ref="A23:C23"/>
    <mergeCell ref="E23:G23"/>
    <mergeCell ref="K23:M23"/>
    <mergeCell ref="N23:O23"/>
    <mergeCell ref="A24:C24"/>
    <mergeCell ref="E24:G24"/>
    <mergeCell ref="K24:M24"/>
    <mergeCell ref="N24:O24"/>
    <mergeCell ref="A25:C25"/>
    <mergeCell ref="E25:G25"/>
    <mergeCell ref="K25:M25"/>
    <mergeCell ref="N25:O25"/>
    <mergeCell ref="A26:C26"/>
    <mergeCell ref="E26:G26"/>
    <mergeCell ref="K26:M26"/>
    <mergeCell ref="N26:O26"/>
    <mergeCell ref="A27:C27"/>
    <mergeCell ref="E27:G27"/>
    <mergeCell ref="K27:M27"/>
    <mergeCell ref="N27:O27"/>
    <mergeCell ref="A28:C28"/>
    <mergeCell ref="E28:G28"/>
    <mergeCell ref="K28:M28"/>
    <mergeCell ref="N28:O28"/>
    <mergeCell ref="A29:C29"/>
    <mergeCell ref="E29:G29"/>
    <mergeCell ref="K29:M29"/>
    <mergeCell ref="N29:O29"/>
    <mergeCell ref="A30:C30"/>
    <mergeCell ref="E30:G30"/>
    <mergeCell ref="K30:M30"/>
    <mergeCell ref="N30:O30"/>
    <mergeCell ref="A31:C31"/>
    <mergeCell ref="E31:G31"/>
    <mergeCell ref="K31:M31"/>
    <mergeCell ref="N31:O31"/>
    <mergeCell ref="A32:C32"/>
    <mergeCell ref="E32:G32"/>
    <mergeCell ref="K32:M32"/>
    <mergeCell ref="N32:O32"/>
    <mergeCell ref="A33:C33"/>
    <mergeCell ref="E33:G33"/>
    <mergeCell ref="K33:M33"/>
    <mergeCell ref="N33:O33"/>
    <mergeCell ref="A34:C34"/>
    <mergeCell ref="E34:G34"/>
    <mergeCell ref="K34:M34"/>
    <mergeCell ref="N34:O34"/>
    <mergeCell ref="A35:C35"/>
    <mergeCell ref="E35:G35"/>
    <mergeCell ref="K35:M35"/>
    <mergeCell ref="N35:O35"/>
    <mergeCell ref="A36:C36"/>
    <mergeCell ref="E36:G36"/>
    <mergeCell ref="K36:M36"/>
    <mergeCell ref="N36:O36"/>
    <mergeCell ref="A37:C37"/>
    <mergeCell ref="E37:G37"/>
    <mergeCell ref="K37:M37"/>
    <mergeCell ref="N37:O37"/>
    <mergeCell ref="A38:C38"/>
    <mergeCell ref="E38:G38"/>
    <mergeCell ref="K38:M38"/>
    <mergeCell ref="N38:O38"/>
    <mergeCell ref="A39:C39"/>
    <mergeCell ref="E39:G39"/>
    <mergeCell ref="K39:M39"/>
    <mergeCell ref="N39:O39"/>
    <mergeCell ref="A40:C40"/>
    <mergeCell ref="E40:G40"/>
    <mergeCell ref="K40:M40"/>
    <mergeCell ref="N40:O40"/>
    <mergeCell ref="A41:C41"/>
    <mergeCell ref="E41:G41"/>
    <mergeCell ref="K41:M41"/>
    <mergeCell ref="N41:O41"/>
    <mergeCell ref="A42:C42"/>
    <mergeCell ref="E42:G42"/>
    <mergeCell ref="K42:M42"/>
    <mergeCell ref="N42:O42"/>
    <mergeCell ref="A43:C43"/>
    <mergeCell ref="E43:G43"/>
    <mergeCell ref="K43:M43"/>
    <mergeCell ref="N43:O43"/>
    <mergeCell ref="A44:C44"/>
    <mergeCell ref="E44:G44"/>
    <mergeCell ref="K44:M44"/>
    <mergeCell ref="N44:O44"/>
    <mergeCell ref="A45:C45"/>
    <mergeCell ref="E45:G45"/>
    <mergeCell ref="K45:M45"/>
    <mergeCell ref="N45:O45"/>
    <mergeCell ref="A46:C46"/>
    <mergeCell ref="E46:G46"/>
    <mergeCell ref="K46:M46"/>
    <mergeCell ref="N46:O46"/>
    <mergeCell ref="A47:C47"/>
    <mergeCell ref="E47:G47"/>
    <mergeCell ref="K47:M47"/>
    <mergeCell ref="N47:O47"/>
    <mergeCell ref="A48:C48"/>
    <mergeCell ref="E48:G48"/>
    <mergeCell ref="K48:M48"/>
    <mergeCell ref="N48:O48"/>
    <mergeCell ref="A49:C49"/>
    <mergeCell ref="E49:G49"/>
    <mergeCell ref="K49:M49"/>
    <mergeCell ref="N49:O49"/>
    <mergeCell ref="A50:C50"/>
    <mergeCell ref="E50:G50"/>
    <mergeCell ref="K50:M50"/>
    <mergeCell ref="N50:O50"/>
    <mergeCell ref="A51:C51"/>
    <mergeCell ref="E51:G51"/>
    <mergeCell ref="K51:M51"/>
    <mergeCell ref="N51:O51"/>
    <mergeCell ref="B55:C55"/>
    <mergeCell ref="A52:C52"/>
    <mergeCell ref="E52:G52"/>
    <mergeCell ref="K52:M52"/>
    <mergeCell ref="N52:O52"/>
    <mergeCell ref="A53:C53"/>
    <mergeCell ref="E53:G53"/>
    <mergeCell ref="K53:M53"/>
    <mergeCell ref="N53:O53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1"/>
  <sheetViews>
    <sheetView topLeftCell="A79" workbookViewId="0">
      <selection activeCell="G101" sqref="G101"/>
    </sheetView>
  </sheetViews>
  <sheetFormatPr defaultRowHeight="18.75" x14ac:dyDescent="0.3"/>
  <cols>
    <col min="1" max="1" width="2.375" style="44" customWidth="1"/>
    <col min="2" max="2" width="45" style="45" customWidth="1"/>
    <col min="3" max="3" width="9" style="46"/>
    <col min="4" max="8" width="11.875" style="45" customWidth="1"/>
    <col min="9" max="9" width="11.125" style="6" bestFit="1" customWidth="1"/>
    <col min="10" max="10" width="9" style="6"/>
    <col min="11" max="16" width="9" style="67"/>
    <col min="17" max="17" width="9" style="69"/>
    <col min="18" max="18" width="9.875" style="67" bestFit="1" customWidth="1"/>
    <col min="19" max="25" width="9" style="67"/>
    <col min="26" max="26" width="9" style="66"/>
    <col min="27" max="49" width="9" style="6"/>
    <col min="50" max="51" width="9" style="45"/>
    <col min="52" max="53" width="11.875" style="45" customWidth="1"/>
    <col min="54" max="54" width="11.125" style="45" bestFit="1" customWidth="1"/>
    <col min="55" max="55" width="9" style="45"/>
    <col min="56" max="57" width="11.875" style="45" customWidth="1"/>
    <col min="58" max="58" width="12.375" style="45" customWidth="1"/>
    <col min="59" max="16384" width="9" style="45"/>
  </cols>
  <sheetData>
    <row r="1" spans="1:58" s="6" customFormat="1" x14ac:dyDescent="0.3">
      <c r="A1" s="186" t="s">
        <v>18</v>
      </c>
      <c r="B1" s="186"/>
      <c r="C1" s="186"/>
      <c r="D1" s="186"/>
      <c r="E1" s="186"/>
      <c r="F1" s="186"/>
      <c r="K1" s="67"/>
      <c r="L1" s="67"/>
      <c r="M1" s="67"/>
      <c r="N1" s="67"/>
      <c r="O1" s="67"/>
      <c r="P1" s="67"/>
      <c r="Q1" s="69"/>
      <c r="R1" s="67"/>
      <c r="S1" s="67"/>
      <c r="T1" s="67"/>
      <c r="U1" s="67"/>
      <c r="V1" s="67"/>
      <c r="W1" s="67"/>
      <c r="X1" s="67"/>
      <c r="Y1" s="67"/>
      <c r="Z1" s="66"/>
    </row>
    <row r="2" spans="1:58" s="6" customFormat="1" x14ac:dyDescent="0.3">
      <c r="A2" s="186" t="s">
        <v>19</v>
      </c>
      <c r="B2" s="186"/>
      <c r="C2" s="186"/>
      <c r="D2" s="186"/>
      <c r="E2" s="186"/>
      <c r="F2" s="186"/>
      <c r="K2" s="67"/>
      <c r="L2" s="67"/>
      <c r="M2" s="67"/>
      <c r="N2" s="67"/>
      <c r="O2" s="67"/>
      <c r="P2" s="67"/>
      <c r="Q2" s="69"/>
      <c r="R2" s="67"/>
      <c r="S2" s="67"/>
      <c r="T2" s="67"/>
      <c r="U2" s="67"/>
      <c r="V2" s="67"/>
      <c r="W2" s="67"/>
      <c r="X2" s="67"/>
      <c r="Y2" s="67"/>
      <c r="Z2" s="66"/>
    </row>
    <row r="3" spans="1:58" s="6" customFormat="1" x14ac:dyDescent="0.3">
      <c r="A3" s="187" t="s">
        <v>272</v>
      </c>
      <c r="B3" s="187"/>
      <c r="C3" s="187"/>
      <c r="D3" s="187"/>
      <c r="E3" s="187"/>
      <c r="F3" s="187"/>
      <c r="K3" s="67"/>
      <c r="L3" s="67"/>
      <c r="M3" s="67"/>
      <c r="N3" s="67"/>
      <c r="O3" s="67"/>
      <c r="P3" s="67"/>
      <c r="Q3" s="69"/>
      <c r="R3" s="67"/>
      <c r="S3" s="67"/>
      <c r="T3" s="67"/>
      <c r="U3" s="67"/>
      <c r="V3" s="67"/>
      <c r="W3" s="67"/>
      <c r="X3" s="67"/>
      <c r="Y3" s="67"/>
      <c r="Z3" s="66"/>
    </row>
    <row r="4" spans="1:58" s="6" customFormat="1" ht="8.25" customHeight="1" x14ac:dyDescent="0.3">
      <c r="A4" s="7"/>
      <c r="B4" s="8"/>
      <c r="C4" s="8"/>
      <c r="D4" s="8"/>
      <c r="E4" s="8"/>
      <c r="F4" s="8"/>
      <c r="G4" s="83"/>
      <c r="H4" s="65"/>
      <c r="K4" s="67"/>
      <c r="L4" s="67"/>
      <c r="M4" s="67"/>
      <c r="N4" s="67"/>
      <c r="O4" s="67"/>
      <c r="P4" s="67"/>
      <c r="Q4" s="69"/>
      <c r="R4" s="67"/>
      <c r="S4" s="67"/>
      <c r="T4" s="67"/>
      <c r="U4" s="67"/>
      <c r="V4" s="67"/>
      <c r="W4" s="67"/>
      <c r="X4" s="67"/>
      <c r="Y4" s="67"/>
      <c r="Z4" s="66"/>
      <c r="AZ4" s="8"/>
      <c r="BA4" s="8"/>
      <c r="BD4" s="8"/>
      <c r="BE4" s="8"/>
    </row>
    <row r="5" spans="1:58" s="6" customFormat="1" x14ac:dyDescent="0.3">
      <c r="A5" s="9"/>
      <c r="B5" s="188" t="s">
        <v>0</v>
      </c>
      <c r="C5" s="189" t="s">
        <v>1</v>
      </c>
      <c r="D5" s="189" t="s">
        <v>20</v>
      </c>
      <c r="E5" s="10" t="s">
        <v>21</v>
      </c>
      <c r="F5" s="10" t="s">
        <v>22</v>
      </c>
      <c r="G5" s="10" t="s">
        <v>21</v>
      </c>
      <c r="H5" s="10" t="s">
        <v>22</v>
      </c>
      <c r="K5" s="67"/>
      <c r="L5" s="67"/>
      <c r="M5" s="67"/>
      <c r="N5" s="67"/>
      <c r="O5" s="67"/>
      <c r="P5" s="67"/>
      <c r="Q5" s="69"/>
      <c r="R5" s="67"/>
      <c r="S5" s="67"/>
      <c r="T5" s="67"/>
      <c r="U5" s="67"/>
      <c r="V5" s="67"/>
      <c r="W5" s="67"/>
      <c r="X5" s="67"/>
      <c r="Y5" s="67"/>
      <c r="Z5" s="66"/>
      <c r="AZ5" s="10" t="s">
        <v>21</v>
      </c>
      <c r="BA5" s="10" t="s">
        <v>22</v>
      </c>
      <c r="BD5" s="10" t="s">
        <v>21</v>
      </c>
      <c r="BE5" s="10" t="s">
        <v>22</v>
      </c>
    </row>
    <row r="6" spans="1:58" s="6" customFormat="1" x14ac:dyDescent="0.3">
      <c r="A6" s="11"/>
      <c r="B6" s="188"/>
      <c r="C6" s="190"/>
      <c r="D6" s="190"/>
      <c r="E6" s="12" t="s">
        <v>23</v>
      </c>
      <c r="F6" s="12" t="s">
        <v>23</v>
      </c>
      <c r="G6" s="12" t="s">
        <v>23</v>
      </c>
      <c r="H6" s="12" t="s">
        <v>23</v>
      </c>
      <c r="K6" s="67"/>
      <c r="L6" s="67"/>
      <c r="M6" s="67"/>
      <c r="N6" s="67"/>
      <c r="O6" s="67"/>
      <c r="P6" s="67"/>
      <c r="Q6" s="69"/>
      <c r="R6" s="67"/>
      <c r="S6" s="67"/>
      <c r="T6" s="67"/>
      <c r="U6" s="67"/>
      <c r="V6" s="67"/>
      <c r="W6" s="67"/>
      <c r="X6" s="67"/>
      <c r="Y6" s="67"/>
      <c r="Z6" s="66"/>
      <c r="AZ6" s="12" t="s">
        <v>23</v>
      </c>
      <c r="BA6" s="12" t="s">
        <v>23</v>
      </c>
      <c r="BD6" s="12" t="s">
        <v>23</v>
      </c>
      <c r="BE6" s="12" t="s">
        <v>23</v>
      </c>
    </row>
    <row r="7" spans="1:58" s="6" customFormat="1" x14ac:dyDescent="0.3">
      <c r="A7" s="13" t="s">
        <v>24</v>
      </c>
      <c r="B7" s="14"/>
      <c r="C7" s="15"/>
      <c r="D7" s="16"/>
      <c r="E7" s="17"/>
      <c r="F7" s="17"/>
      <c r="G7" s="17"/>
      <c r="H7" s="17"/>
      <c r="I7" s="47" t="s">
        <v>100</v>
      </c>
      <c r="J7" s="47"/>
      <c r="K7" s="68"/>
      <c r="L7" s="67"/>
      <c r="M7" s="67"/>
      <c r="N7" s="67"/>
      <c r="O7" s="67"/>
      <c r="P7" s="67"/>
      <c r="Q7" s="69"/>
      <c r="R7" s="67"/>
      <c r="S7" s="67"/>
      <c r="T7" s="67"/>
      <c r="U7" s="67"/>
      <c r="V7" s="67"/>
      <c r="W7" s="67"/>
      <c r="X7" s="67"/>
      <c r="Y7" s="67"/>
      <c r="Z7" s="66"/>
      <c r="AZ7" s="17"/>
      <c r="BA7" s="17"/>
      <c r="BD7" s="17"/>
      <c r="BE7" s="17"/>
    </row>
    <row r="8" spans="1:58" s="6" customFormat="1" x14ac:dyDescent="0.3">
      <c r="A8" s="18" t="s">
        <v>25</v>
      </c>
      <c r="B8" s="14"/>
      <c r="C8" s="19"/>
      <c r="D8" s="20"/>
      <c r="E8" s="21"/>
      <c r="F8" s="21"/>
      <c r="G8" s="21"/>
      <c r="H8" s="21"/>
      <c r="K8" s="67"/>
      <c r="L8" s="67"/>
      <c r="M8" s="67"/>
      <c r="N8" s="67"/>
      <c r="O8" s="67"/>
      <c r="P8" s="67"/>
      <c r="Q8" s="69"/>
      <c r="R8" s="67"/>
      <c r="S8" s="67"/>
      <c r="T8" s="67"/>
      <c r="U8" s="67"/>
      <c r="V8" s="67"/>
      <c r="W8" s="67"/>
      <c r="X8" s="67"/>
      <c r="Y8" s="67"/>
      <c r="Z8" s="66"/>
      <c r="AZ8" s="21"/>
      <c r="BA8" s="21"/>
      <c r="BD8" s="21"/>
      <c r="BE8" s="21"/>
    </row>
    <row r="9" spans="1:58" s="6" customFormat="1" x14ac:dyDescent="0.3">
      <c r="A9" s="22"/>
      <c r="B9" s="14" t="s">
        <v>26</v>
      </c>
      <c r="C9" s="19">
        <v>11043001</v>
      </c>
      <c r="D9" s="23">
        <v>120000</v>
      </c>
      <c r="E9" s="24"/>
      <c r="F9" s="24">
        <v>144829.28</v>
      </c>
      <c r="G9" s="24"/>
      <c r="H9" s="24">
        <v>144829.28</v>
      </c>
      <c r="I9" s="6">
        <f>SUM(G9:H9)</f>
        <v>144829.28</v>
      </c>
      <c r="K9" s="67"/>
      <c r="L9" s="67"/>
      <c r="M9" s="67"/>
      <c r="N9" s="67"/>
      <c r="O9" s="67"/>
      <c r="P9" s="67"/>
      <c r="Q9" s="69"/>
      <c r="R9" s="67"/>
      <c r="S9" s="67"/>
      <c r="T9" s="67"/>
      <c r="U9" s="67"/>
      <c r="V9" s="67"/>
      <c r="W9" s="67"/>
      <c r="X9" s="67"/>
      <c r="Y9" s="67"/>
      <c r="Z9" s="66"/>
      <c r="AZ9" s="24">
        <v>3750</v>
      </c>
      <c r="BA9" s="24"/>
      <c r="BB9" s="6">
        <f>SUM(AZ9:BA9)</f>
        <v>3750</v>
      </c>
      <c r="BD9" s="24">
        <v>3750</v>
      </c>
      <c r="BE9" s="24"/>
      <c r="BF9" s="6">
        <f>SUM(BD9:BE9)</f>
        <v>3750</v>
      </c>
    </row>
    <row r="10" spans="1:58" s="6" customFormat="1" x14ac:dyDescent="0.3">
      <c r="A10" s="22"/>
      <c r="B10" s="14" t="s">
        <v>2</v>
      </c>
      <c r="C10" s="19">
        <v>11043002</v>
      </c>
      <c r="D10" s="23">
        <v>40000</v>
      </c>
      <c r="E10" s="24">
        <v>2814.4</v>
      </c>
      <c r="F10" s="24">
        <v>25611.1</v>
      </c>
      <c r="G10" s="24">
        <v>2814.4</v>
      </c>
      <c r="H10" s="24">
        <v>22796.7</v>
      </c>
      <c r="I10" s="6">
        <f t="shared" ref="I10:I12" si="0">SUM(G10:H10)</f>
        <v>25611.100000000002</v>
      </c>
      <c r="K10" s="67">
        <v>643.20000000000005</v>
      </c>
      <c r="L10" s="67">
        <v>684.5</v>
      </c>
      <c r="M10" s="67">
        <v>1283.5999999999999</v>
      </c>
      <c r="N10" s="67">
        <v>203.1</v>
      </c>
      <c r="O10" s="67"/>
      <c r="P10" s="67"/>
      <c r="Q10" s="69">
        <f>SUM(K10:P10)</f>
        <v>2814.4</v>
      </c>
      <c r="R10" s="67"/>
      <c r="S10" s="67"/>
      <c r="T10" s="67"/>
      <c r="U10" s="67"/>
      <c r="V10" s="67"/>
      <c r="W10" s="67"/>
      <c r="X10" s="67"/>
      <c r="Y10" s="67"/>
      <c r="Z10" s="66"/>
      <c r="AZ10" s="24">
        <v>997.4</v>
      </c>
      <c r="BA10" s="24"/>
      <c r="BB10" s="6">
        <f t="shared" ref="BB10:BB57" si="1">SUM(AZ10:BA10)</f>
        <v>997.4</v>
      </c>
      <c r="BD10" s="24">
        <v>997.4</v>
      </c>
      <c r="BE10" s="24"/>
      <c r="BF10" s="6">
        <f t="shared" ref="BF10:BF57" si="2">SUM(BD10:BE10)</f>
        <v>997.4</v>
      </c>
    </row>
    <row r="11" spans="1:58" s="6" customFormat="1" x14ac:dyDescent="0.3">
      <c r="A11" s="22"/>
      <c r="B11" s="14" t="s">
        <v>27</v>
      </c>
      <c r="C11" s="19">
        <v>11043003</v>
      </c>
      <c r="D11" s="23">
        <v>13000</v>
      </c>
      <c r="E11" s="24"/>
      <c r="F11" s="24">
        <v>17035</v>
      </c>
      <c r="G11" s="24"/>
      <c r="H11" s="24">
        <v>17035</v>
      </c>
      <c r="I11" s="6">
        <f t="shared" si="0"/>
        <v>17035</v>
      </c>
      <c r="K11" s="67"/>
      <c r="L11" s="67"/>
      <c r="M11" s="67"/>
      <c r="N11" s="67"/>
      <c r="O11" s="67"/>
      <c r="P11" s="67"/>
      <c r="Q11" s="69"/>
      <c r="R11" s="67"/>
      <c r="S11" s="67"/>
      <c r="T11" s="67"/>
      <c r="U11" s="67"/>
      <c r="V11" s="67"/>
      <c r="W11" s="67"/>
      <c r="X11" s="67"/>
      <c r="Y11" s="67"/>
      <c r="Z11" s="66"/>
      <c r="AZ11" s="24">
        <v>0</v>
      </c>
      <c r="BA11" s="24"/>
      <c r="BB11" s="6">
        <f t="shared" si="1"/>
        <v>0</v>
      </c>
      <c r="BD11" s="24">
        <v>0</v>
      </c>
      <c r="BE11" s="24"/>
      <c r="BF11" s="6">
        <f t="shared" si="2"/>
        <v>0</v>
      </c>
    </row>
    <row r="12" spans="1:58" s="6" customFormat="1" x14ac:dyDescent="0.3">
      <c r="A12" s="22"/>
      <c r="B12" s="14" t="s">
        <v>28</v>
      </c>
      <c r="C12" s="19"/>
      <c r="D12" s="23">
        <v>500</v>
      </c>
      <c r="E12" s="24">
        <v>0</v>
      </c>
      <c r="F12" s="24">
        <v>0</v>
      </c>
      <c r="G12" s="24">
        <v>0</v>
      </c>
      <c r="H12" s="24">
        <v>0</v>
      </c>
      <c r="I12" s="6">
        <f t="shared" si="0"/>
        <v>0</v>
      </c>
      <c r="K12" s="67"/>
      <c r="L12" s="67"/>
      <c r="M12" s="67"/>
      <c r="N12" s="67"/>
      <c r="O12" s="67"/>
      <c r="P12" s="67"/>
      <c r="Q12" s="69"/>
      <c r="R12" s="67"/>
      <c r="S12" s="67"/>
      <c r="T12" s="67"/>
      <c r="U12" s="67"/>
      <c r="V12" s="67"/>
      <c r="W12" s="67"/>
      <c r="X12" s="67"/>
      <c r="Y12" s="67"/>
      <c r="Z12" s="66"/>
      <c r="AZ12" s="24">
        <v>0</v>
      </c>
      <c r="BA12" s="24"/>
      <c r="BB12" s="6">
        <f t="shared" si="1"/>
        <v>0</v>
      </c>
      <c r="BD12" s="24">
        <v>0</v>
      </c>
      <c r="BE12" s="24"/>
      <c r="BF12" s="6">
        <f t="shared" si="2"/>
        <v>0</v>
      </c>
    </row>
    <row r="13" spans="1:58" s="6" customFormat="1" x14ac:dyDescent="0.3">
      <c r="A13" s="22"/>
      <c r="B13" s="25" t="s">
        <v>17</v>
      </c>
      <c r="C13" s="19">
        <v>8438.2999999999993</v>
      </c>
      <c r="D13" s="26">
        <f>SUM(D9:D12)</f>
        <v>173500</v>
      </c>
      <c r="E13" s="27">
        <f>SUM(E9:E12)</f>
        <v>2814.4</v>
      </c>
      <c r="F13" s="27">
        <f>SUM(F8:F12)</f>
        <v>187475.38</v>
      </c>
      <c r="G13" s="27">
        <f>SUM(G9:G12)</f>
        <v>2814.4</v>
      </c>
      <c r="H13" s="27">
        <f>SUM(H8:H12)</f>
        <v>184660.98</v>
      </c>
      <c r="K13" s="67"/>
      <c r="L13" s="67"/>
      <c r="M13" s="67"/>
      <c r="N13" s="67"/>
      <c r="O13" s="67"/>
      <c r="P13" s="67"/>
      <c r="Q13" s="69"/>
      <c r="R13" s="67"/>
      <c r="S13" s="67"/>
      <c r="T13" s="67"/>
      <c r="U13" s="67"/>
      <c r="V13" s="67"/>
      <c r="W13" s="67"/>
      <c r="X13" s="67"/>
      <c r="Y13" s="67"/>
      <c r="Z13" s="66"/>
      <c r="AZ13" s="27">
        <f>SUM(AZ9:AZ12)</f>
        <v>4747.3999999999996</v>
      </c>
      <c r="BA13" s="27">
        <f>SUM(BA8:BA12)</f>
        <v>0</v>
      </c>
      <c r="BB13" s="6">
        <f t="shared" si="1"/>
        <v>4747.3999999999996</v>
      </c>
      <c r="BD13" s="27">
        <f>SUM(BD9:BD12)</f>
        <v>4747.3999999999996</v>
      </c>
      <c r="BE13" s="27">
        <f>SUM(BE8:BE12)</f>
        <v>0</v>
      </c>
      <c r="BF13" s="6">
        <f t="shared" si="2"/>
        <v>4747.3999999999996</v>
      </c>
    </row>
    <row r="14" spans="1:58" s="6" customFormat="1" x14ac:dyDescent="0.3">
      <c r="A14" s="18" t="s">
        <v>29</v>
      </c>
      <c r="B14" s="14"/>
      <c r="C14" s="19"/>
      <c r="D14" s="20"/>
      <c r="E14" s="28"/>
      <c r="F14" s="28"/>
      <c r="G14" s="28"/>
      <c r="H14" s="28"/>
      <c r="K14" s="67"/>
      <c r="L14" s="67"/>
      <c r="M14" s="67"/>
      <c r="N14" s="67"/>
      <c r="O14" s="67"/>
      <c r="P14" s="67"/>
      <c r="Q14" s="69"/>
      <c r="R14" s="67"/>
      <c r="S14" s="67"/>
      <c r="T14" s="67"/>
      <c r="U14" s="67"/>
      <c r="V14" s="67"/>
      <c r="W14" s="67"/>
      <c r="X14" s="67"/>
      <c r="Y14" s="67"/>
      <c r="Z14" s="66"/>
      <c r="AZ14" s="28"/>
      <c r="BA14" s="28"/>
      <c r="BB14" s="6">
        <f t="shared" si="1"/>
        <v>0</v>
      </c>
      <c r="BD14" s="28"/>
      <c r="BE14" s="28"/>
      <c r="BF14" s="6">
        <f t="shared" si="2"/>
        <v>0</v>
      </c>
    </row>
    <row r="15" spans="1:58" s="6" customFormat="1" x14ac:dyDescent="0.3">
      <c r="A15" s="22"/>
      <c r="B15" s="14" t="s">
        <v>3</v>
      </c>
      <c r="C15" s="19">
        <v>41210004</v>
      </c>
      <c r="D15" s="23">
        <v>1000</v>
      </c>
      <c r="E15" s="24"/>
      <c r="F15" s="24">
        <v>1105.8</v>
      </c>
      <c r="G15" s="24"/>
      <c r="H15" s="24">
        <v>1105.8</v>
      </c>
      <c r="I15" s="6">
        <f t="shared" ref="I15:I25" si="3">SUM(G15:H15)</f>
        <v>1105.8</v>
      </c>
      <c r="K15" s="67"/>
      <c r="L15" s="67"/>
      <c r="M15" s="67"/>
      <c r="N15" s="67"/>
      <c r="O15" s="67"/>
      <c r="P15" s="67"/>
      <c r="Q15" s="69"/>
      <c r="R15" s="67"/>
      <c r="S15" s="67"/>
      <c r="T15" s="67"/>
      <c r="U15" s="67"/>
      <c r="V15" s="67"/>
      <c r="W15" s="67"/>
      <c r="X15" s="67"/>
      <c r="Y15" s="67"/>
      <c r="Z15" s="66"/>
      <c r="AZ15" s="24">
        <v>232.8</v>
      </c>
      <c r="BA15" s="24">
        <v>29.1</v>
      </c>
      <c r="BB15" s="6">
        <f t="shared" si="1"/>
        <v>261.90000000000003</v>
      </c>
      <c r="BD15" s="24">
        <v>232.8</v>
      </c>
      <c r="BE15" s="24">
        <v>29.1</v>
      </c>
      <c r="BF15" s="6">
        <f t="shared" si="2"/>
        <v>261.90000000000003</v>
      </c>
    </row>
    <row r="16" spans="1:58" s="6" customFormat="1" x14ac:dyDescent="0.3">
      <c r="A16" s="22"/>
      <c r="B16" s="14" t="s">
        <v>30</v>
      </c>
      <c r="C16" s="19">
        <v>41210005</v>
      </c>
      <c r="D16" s="23">
        <v>500</v>
      </c>
      <c r="E16" s="24"/>
      <c r="F16" s="24">
        <v>0</v>
      </c>
      <c r="G16" s="24"/>
      <c r="H16" s="24">
        <v>0</v>
      </c>
      <c r="I16" s="6">
        <f t="shared" si="3"/>
        <v>0</v>
      </c>
      <c r="K16" s="67"/>
      <c r="L16" s="67"/>
      <c r="M16" s="67"/>
      <c r="N16" s="67"/>
      <c r="O16" s="67"/>
      <c r="P16" s="67"/>
      <c r="Q16" s="69"/>
      <c r="R16" s="67"/>
      <c r="S16" s="67"/>
      <c r="T16" s="67"/>
      <c r="U16" s="67"/>
      <c r="V16" s="67"/>
      <c r="W16" s="67"/>
      <c r="X16" s="67"/>
      <c r="Y16" s="67"/>
      <c r="Z16" s="66"/>
      <c r="AZ16" s="24"/>
      <c r="BA16" s="24"/>
      <c r="BB16" s="6">
        <f t="shared" si="1"/>
        <v>0</v>
      </c>
      <c r="BD16" s="24"/>
      <c r="BE16" s="24"/>
      <c r="BF16" s="6">
        <f t="shared" si="2"/>
        <v>0</v>
      </c>
    </row>
    <row r="17" spans="1:58" s="6" customFormat="1" x14ac:dyDescent="0.3">
      <c r="A17" s="22"/>
      <c r="B17" s="14" t="s">
        <v>4</v>
      </c>
      <c r="C17" s="19">
        <v>41210007</v>
      </c>
      <c r="D17" s="23">
        <v>500</v>
      </c>
      <c r="E17" s="24">
        <v>104</v>
      </c>
      <c r="F17" s="24">
        <v>2040</v>
      </c>
      <c r="G17" s="24">
        <v>104</v>
      </c>
      <c r="H17" s="24">
        <v>1936</v>
      </c>
      <c r="I17" s="6">
        <f t="shared" si="3"/>
        <v>2040</v>
      </c>
      <c r="K17" s="67"/>
      <c r="L17" s="67"/>
      <c r="M17" s="67"/>
      <c r="N17" s="67"/>
      <c r="O17" s="67"/>
      <c r="P17" s="67"/>
      <c r="Q17" s="69"/>
      <c r="R17" s="67"/>
      <c r="S17" s="67"/>
      <c r="T17" s="67"/>
      <c r="U17" s="67"/>
      <c r="V17" s="67"/>
      <c r="W17" s="67"/>
      <c r="X17" s="67"/>
      <c r="Y17" s="67"/>
      <c r="Z17" s="66"/>
      <c r="AZ17" s="24"/>
      <c r="BA17" s="24"/>
      <c r="BB17" s="6">
        <f t="shared" si="1"/>
        <v>0</v>
      </c>
      <c r="BD17" s="24"/>
      <c r="BE17" s="24"/>
      <c r="BF17" s="6">
        <f t="shared" si="2"/>
        <v>0</v>
      </c>
    </row>
    <row r="18" spans="1:58" s="6" customFormat="1" x14ac:dyDescent="0.3">
      <c r="A18" s="22"/>
      <c r="B18" s="14" t="s">
        <v>31</v>
      </c>
      <c r="C18" s="19">
        <v>41210029</v>
      </c>
      <c r="D18" s="23">
        <v>500</v>
      </c>
      <c r="E18" s="24">
        <v>100</v>
      </c>
      <c r="F18" s="24">
        <v>950</v>
      </c>
      <c r="G18" s="24">
        <v>100</v>
      </c>
      <c r="H18" s="24">
        <v>850</v>
      </c>
      <c r="I18" s="6">
        <f t="shared" si="3"/>
        <v>950</v>
      </c>
      <c r="K18" s="67"/>
      <c r="L18" s="67"/>
      <c r="M18" s="67"/>
      <c r="N18" s="67"/>
      <c r="O18" s="67"/>
      <c r="P18" s="67"/>
      <c r="Q18" s="69"/>
      <c r="R18" s="67"/>
      <c r="S18" s="67"/>
      <c r="T18" s="67"/>
      <c r="U18" s="67"/>
      <c r="V18" s="67"/>
      <c r="W18" s="67"/>
      <c r="X18" s="67"/>
      <c r="Y18" s="67"/>
      <c r="Z18" s="66"/>
      <c r="AZ18" s="24">
        <v>380</v>
      </c>
      <c r="BA18" s="24">
        <v>230</v>
      </c>
      <c r="BB18" s="6">
        <f t="shared" si="1"/>
        <v>610</v>
      </c>
      <c r="BD18" s="24">
        <v>380</v>
      </c>
      <c r="BE18" s="24">
        <v>230</v>
      </c>
      <c r="BF18" s="6">
        <f t="shared" si="2"/>
        <v>610</v>
      </c>
    </row>
    <row r="19" spans="1:58" s="6" customFormat="1" x14ac:dyDescent="0.3">
      <c r="A19" s="22"/>
      <c r="B19" s="14" t="s">
        <v>32</v>
      </c>
      <c r="C19" s="19">
        <v>41219999</v>
      </c>
      <c r="D19" s="23">
        <v>10000</v>
      </c>
      <c r="E19" s="24"/>
      <c r="F19" s="24">
        <v>0</v>
      </c>
      <c r="G19" s="24"/>
      <c r="H19" s="24">
        <v>0</v>
      </c>
      <c r="I19" s="6">
        <f t="shared" si="3"/>
        <v>0</v>
      </c>
      <c r="K19" s="67"/>
      <c r="L19" s="67"/>
      <c r="M19" s="67"/>
      <c r="N19" s="67"/>
      <c r="O19" s="67"/>
      <c r="P19" s="67"/>
      <c r="Q19" s="69"/>
      <c r="R19" s="67"/>
      <c r="S19" s="67"/>
      <c r="T19" s="67"/>
      <c r="U19" s="67"/>
      <c r="V19" s="67"/>
      <c r="W19" s="67"/>
      <c r="X19" s="67"/>
      <c r="Y19" s="67"/>
      <c r="Z19" s="66"/>
      <c r="AZ19" s="24">
        <v>99</v>
      </c>
      <c r="BA19" s="24">
        <v>4972</v>
      </c>
      <c r="BB19" s="6">
        <f t="shared" si="1"/>
        <v>5071</v>
      </c>
      <c r="BD19" s="24">
        <v>99</v>
      </c>
      <c r="BE19" s="24">
        <v>4972</v>
      </c>
      <c r="BF19" s="6">
        <f t="shared" si="2"/>
        <v>5071</v>
      </c>
    </row>
    <row r="20" spans="1:58" s="6" customFormat="1" x14ac:dyDescent="0.3">
      <c r="A20" s="22"/>
      <c r="B20" s="14" t="s">
        <v>33</v>
      </c>
      <c r="C20" s="19">
        <v>41220002</v>
      </c>
      <c r="D20" s="23">
        <v>1000</v>
      </c>
      <c r="E20" s="24">
        <v>800</v>
      </c>
      <c r="F20" s="24">
        <v>800</v>
      </c>
      <c r="G20" s="24">
        <v>800</v>
      </c>
      <c r="H20" s="24">
        <v>0</v>
      </c>
      <c r="I20" s="6">
        <f t="shared" si="3"/>
        <v>800</v>
      </c>
      <c r="K20" s="67"/>
      <c r="L20" s="67"/>
      <c r="M20" s="67"/>
      <c r="N20" s="67"/>
      <c r="O20" s="67"/>
      <c r="P20" s="67"/>
      <c r="Q20" s="69"/>
      <c r="R20" s="67"/>
      <c r="S20" s="67"/>
      <c r="T20" s="67"/>
      <c r="U20" s="67"/>
      <c r="V20" s="67"/>
      <c r="W20" s="67"/>
      <c r="X20" s="67"/>
      <c r="Y20" s="67"/>
      <c r="Z20" s="66"/>
      <c r="AZ20" s="24"/>
      <c r="BA20" s="24"/>
      <c r="BB20" s="6">
        <f t="shared" si="1"/>
        <v>0</v>
      </c>
      <c r="BD20" s="24"/>
      <c r="BE20" s="24"/>
      <c r="BF20" s="6">
        <f t="shared" si="2"/>
        <v>0</v>
      </c>
    </row>
    <row r="21" spans="1:58" s="6" customFormat="1" x14ac:dyDescent="0.3">
      <c r="A21" s="22"/>
      <c r="B21" s="14" t="s">
        <v>5</v>
      </c>
      <c r="C21" s="19">
        <v>41220010</v>
      </c>
      <c r="D21" s="23">
        <v>50000</v>
      </c>
      <c r="E21" s="24">
        <v>0</v>
      </c>
      <c r="F21" s="24">
        <v>4243.88</v>
      </c>
      <c r="G21" s="24">
        <v>0</v>
      </c>
      <c r="H21" s="24">
        <v>4243.88</v>
      </c>
      <c r="I21" s="6">
        <f t="shared" si="3"/>
        <v>4243.88</v>
      </c>
      <c r="K21" s="67"/>
      <c r="L21" s="67"/>
      <c r="M21" s="67"/>
      <c r="N21" s="67"/>
      <c r="O21" s="67"/>
      <c r="P21" s="67"/>
      <c r="Q21" s="69"/>
      <c r="R21" s="67"/>
      <c r="S21" s="67"/>
      <c r="T21" s="67"/>
      <c r="U21" s="67"/>
      <c r="V21" s="67"/>
      <c r="W21" s="67"/>
      <c r="X21" s="67"/>
      <c r="Y21" s="67"/>
      <c r="Z21" s="66"/>
      <c r="AZ21" s="24">
        <v>1314.46</v>
      </c>
      <c r="BA21" s="24"/>
      <c r="BB21" s="6">
        <f t="shared" si="1"/>
        <v>1314.46</v>
      </c>
      <c r="BD21" s="24">
        <v>1314.46</v>
      </c>
      <c r="BE21" s="24"/>
      <c r="BF21" s="6">
        <f t="shared" si="2"/>
        <v>1314.46</v>
      </c>
    </row>
    <row r="22" spans="1:58" s="6" customFormat="1" x14ac:dyDescent="0.3">
      <c r="A22" s="22"/>
      <c r="B22" s="14" t="s">
        <v>34</v>
      </c>
      <c r="C22" s="19"/>
      <c r="D22" s="23">
        <v>6260</v>
      </c>
      <c r="E22" s="24"/>
      <c r="F22" s="24"/>
      <c r="G22" s="24"/>
      <c r="H22" s="24"/>
      <c r="K22" s="67"/>
      <c r="L22" s="67"/>
      <c r="M22" s="67"/>
      <c r="N22" s="67"/>
      <c r="O22" s="67"/>
      <c r="P22" s="67"/>
      <c r="Q22" s="69"/>
      <c r="R22" s="67"/>
      <c r="S22" s="67"/>
      <c r="T22" s="67"/>
      <c r="U22" s="67"/>
      <c r="V22" s="67"/>
      <c r="W22" s="67"/>
      <c r="X22" s="67"/>
      <c r="Y22" s="67"/>
      <c r="Z22" s="66"/>
      <c r="AZ22" s="24"/>
      <c r="BA22" s="24"/>
      <c r="BD22" s="24"/>
      <c r="BE22" s="24"/>
    </row>
    <row r="23" spans="1:58" s="6" customFormat="1" x14ac:dyDescent="0.3">
      <c r="A23" s="22"/>
      <c r="B23" s="14" t="s">
        <v>35</v>
      </c>
      <c r="C23" s="19"/>
      <c r="D23" s="23"/>
      <c r="E23" s="24"/>
      <c r="F23" s="24"/>
      <c r="G23" s="24"/>
      <c r="H23" s="24"/>
      <c r="K23" s="67"/>
      <c r="L23" s="67"/>
      <c r="M23" s="67"/>
      <c r="N23" s="67"/>
      <c r="O23" s="67"/>
      <c r="P23" s="67"/>
      <c r="Q23" s="69"/>
      <c r="R23" s="67"/>
      <c r="S23" s="67"/>
      <c r="T23" s="67"/>
      <c r="U23" s="67"/>
      <c r="V23" s="67"/>
      <c r="W23" s="67"/>
      <c r="X23" s="67"/>
      <c r="Y23" s="67"/>
      <c r="Z23" s="66"/>
      <c r="AZ23" s="24"/>
      <c r="BA23" s="24"/>
      <c r="BD23" s="24"/>
      <c r="BE23" s="24"/>
    </row>
    <row r="24" spans="1:58" s="6" customFormat="1" x14ac:dyDescent="0.3">
      <c r="A24" s="22"/>
      <c r="B24" s="14" t="s">
        <v>36</v>
      </c>
      <c r="C24" s="19">
        <v>41237000</v>
      </c>
      <c r="D24" s="23"/>
      <c r="E24" s="24">
        <v>40</v>
      </c>
      <c r="F24" s="24">
        <v>440</v>
      </c>
      <c r="G24" s="24">
        <v>40</v>
      </c>
      <c r="H24" s="24">
        <v>400</v>
      </c>
      <c r="I24" s="6">
        <f t="shared" si="3"/>
        <v>440</v>
      </c>
      <c r="K24" s="67"/>
      <c r="L24" s="67"/>
      <c r="M24" s="67"/>
      <c r="N24" s="67"/>
      <c r="O24" s="67"/>
      <c r="P24" s="67"/>
      <c r="Q24" s="69"/>
      <c r="R24" s="67"/>
      <c r="S24" s="67"/>
      <c r="T24" s="67"/>
      <c r="U24" s="67"/>
      <c r="V24" s="67"/>
      <c r="W24" s="67"/>
      <c r="X24" s="67"/>
      <c r="Y24" s="67"/>
      <c r="Z24" s="66"/>
      <c r="AZ24" s="24"/>
      <c r="BA24" s="24"/>
      <c r="BD24" s="24"/>
      <c r="BE24" s="24"/>
    </row>
    <row r="25" spans="1:58" s="6" customFormat="1" x14ac:dyDescent="0.3">
      <c r="A25" s="22"/>
      <c r="B25" s="14" t="s">
        <v>37</v>
      </c>
      <c r="C25" s="19">
        <v>41239999</v>
      </c>
      <c r="D25" s="23">
        <v>500</v>
      </c>
      <c r="E25" s="24">
        <v>0</v>
      </c>
      <c r="F25" s="24">
        <v>0</v>
      </c>
      <c r="G25" s="24">
        <v>0</v>
      </c>
      <c r="H25" s="24">
        <v>0</v>
      </c>
      <c r="I25" s="6">
        <f t="shared" si="3"/>
        <v>0</v>
      </c>
      <c r="K25" s="67"/>
      <c r="L25" s="67"/>
      <c r="M25" s="67"/>
      <c r="N25" s="67"/>
      <c r="O25" s="67"/>
      <c r="P25" s="67"/>
      <c r="Q25" s="69"/>
      <c r="R25" s="67"/>
      <c r="S25" s="67"/>
      <c r="T25" s="67"/>
      <c r="U25" s="67"/>
      <c r="V25" s="67"/>
      <c r="W25" s="67"/>
      <c r="X25" s="67"/>
      <c r="Y25" s="67"/>
      <c r="Z25" s="66"/>
      <c r="AZ25" s="24">
        <v>40</v>
      </c>
      <c r="BA25" s="24">
        <v>40</v>
      </c>
      <c r="BB25" s="6">
        <f t="shared" si="1"/>
        <v>80</v>
      </c>
      <c r="BD25" s="24">
        <v>40</v>
      </c>
      <c r="BE25" s="24">
        <v>40</v>
      </c>
      <c r="BF25" s="6">
        <f t="shared" si="2"/>
        <v>80</v>
      </c>
    </row>
    <row r="26" spans="1:58" s="6" customFormat="1" x14ac:dyDescent="0.3">
      <c r="A26" s="22"/>
      <c r="B26" s="25" t="s">
        <v>17</v>
      </c>
      <c r="C26" s="29"/>
      <c r="D26" s="26">
        <f>SUM(D15:D25)</f>
        <v>70260</v>
      </c>
      <c r="E26" s="30">
        <f>SUM(E15:E25)</f>
        <v>1044</v>
      </c>
      <c r="F26" s="30">
        <f>SUM(F15:F25)</f>
        <v>9579.68</v>
      </c>
      <c r="G26" s="30">
        <f>SUM(G15:G25)</f>
        <v>1044</v>
      </c>
      <c r="H26" s="30">
        <f>SUM(H15:H25)</f>
        <v>8535.68</v>
      </c>
      <c r="K26" s="67"/>
      <c r="L26" s="67"/>
      <c r="M26" s="67"/>
      <c r="N26" s="67"/>
      <c r="O26" s="67"/>
      <c r="P26" s="67"/>
      <c r="Q26" s="69"/>
      <c r="R26" s="67"/>
      <c r="S26" s="67"/>
      <c r="T26" s="67"/>
      <c r="U26" s="67"/>
      <c r="V26" s="67"/>
      <c r="W26" s="67"/>
      <c r="X26" s="67"/>
      <c r="Y26" s="67"/>
      <c r="Z26" s="66"/>
      <c r="AZ26" s="30">
        <f>SUM(AZ15:AZ25)</f>
        <v>2066.2600000000002</v>
      </c>
      <c r="BA26" s="30">
        <f>SUM(BA15:BA25)</f>
        <v>5271.1</v>
      </c>
      <c r="BB26" s="6">
        <f t="shared" si="1"/>
        <v>7337.3600000000006</v>
      </c>
      <c r="BD26" s="30">
        <f>SUM(BD15:BD25)</f>
        <v>2066.2600000000002</v>
      </c>
      <c r="BE26" s="30">
        <f>SUM(BE15:BE25)</f>
        <v>5271.1</v>
      </c>
      <c r="BF26" s="6">
        <f t="shared" si="2"/>
        <v>7337.3600000000006</v>
      </c>
    </row>
    <row r="27" spans="1:58" s="6" customFormat="1" x14ac:dyDescent="0.3">
      <c r="A27" s="18" t="s">
        <v>38</v>
      </c>
      <c r="B27" s="14"/>
      <c r="C27" s="19"/>
      <c r="D27" s="23"/>
      <c r="E27" s="21"/>
      <c r="F27" s="21"/>
      <c r="G27" s="21"/>
      <c r="H27" s="21"/>
      <c r="K27" s="67"/>
      <c r="L27" s="67"/>
      <c r="M27" s="67"/>
      <c r="N27" s="67"/>
      <c r="O27" s="67"/>
      <c r="P27" s="67"/>
      <c r="Q27" s="69"/>
      <c r="R27" s="67"/>
      <c r="S27" s="67"/>
      <c r="T27" s="67"/>
      <c r="U27" s="67"/>
      <c r="V27" s="67"/>
      <c r="W27" s="67"/>
      <c r="X27" s="67"/>
      <c r="Y27" s="67"/>
      <c r="Z27" s="66"/>
      <c r="AZ27" s="21"/>
      <c r="BA27" s="21"/>
      <c r="BB27" s="6">
        <f t="shared" si="1"/>
        <v>0</v>
      </c>
      <c r="BD27" s="21"/>
      <c r="BE27" s="21"/>
      <c r="BF27" s="6">
        <f t="shared" si="2"/>
        <v>0</v>
      </c>
    </row>
    <row r="28" spans="1:58" s="6" customFormat="1" x14ac:dyDescent="0.3">
      <c r="A28" s="22"/>
      <c r="B28" s="14" t="s">
        <v>6</v>
      </c>
      <c r="C28" s="19">
        <v>41300003</v>
      </c>
      <c r="D28" s="23">
        <v>150000</v>
      </c>
      <c r="E28" s="24"/>
      <c r="F28" s="24">
        <v>86700.52</v>
      </c>
      <c r="G28" s="24"/>
      <c r="H28" s="24">
        <v>86700.52</v>
      </c>
      <c r="I28" s="6">
        <f t="shared" ref="I28:I29" si="4">SUM(G28:H28)</f>
        <v>86700.52</v>
      </c>
      <c r="K28" s="67"/>
      <c r="L28" s="67"/>
      <c r="M28" s="67"/>
      <c r="N28" s="67"/>
      <c r="O28" s="67"/>
      <c r="P28" s="67"/>
      <c r="Q28" s="69"/>
      <c r="R28" s="67"/>
      <c r="S28" s="67"/>
      <c r="T28" s="67"/>
      <c r="U28" s="67"/>
      <c r="V28" s="67"/>
      <c r="W28" s="67"/>
      <c r="X28" s="67"/>
      <c r="Y28" s="67"/>
      <c r="Z28" s="66"/>
      <c r="AZ28" s="24">
        <v>29826.58</v>
      </c>
      <c r="BA28" s="24"/>
      <c r="BB28" s="6">
        <f t="shared" si="1"/>
        <v>29826.58</v>
      </c>
      <c r="BD28" s="24">
        <v>29826.58</v>
      </c>
      <c r="BE28" s="24"/>
      <c r="BF28" s="6">
        <f t="shared" si="2"/>
        <v>29826.58</v>
      </c>
    </row>
    <row r="29" spans="1:58" s="6" customFormat="1" x14ac:dyDescent="0.3">
      <c r="A29" s="22"/>
      <c r="B29" s="14" t="s">
        <v>39</v>
      </c>
      <c r="C29" s="19">
        <v>41300004</v>
      </c>
      <c r="D29" s="23">
        <v>500</v>
      </c>
      <c r="E29" s="24"/>
      <c r="F29" s="24">
        <v>217</v>
      </c>
      <c r="G29" s="24"/>
      <c r="H29" s="24">
        <v>217</v>
      </c>
      <c r="I29" s="6">
        <f t="shared" si="4"/>
        <v>217</v>
      </c>
      <c r="K29" s="67"/>
      <c r="L29" s="67"/>
      <c r="M29" s="67"/>
      <c r="N29" s="67"/>
      <c r="O29" s="67"/>
      <c r="P29" s="67"/>
      <c r="Q29" s="69"/>
      <c r="R29" s="67"/>
      <c r="S29" s="67"/>
      <c r="T29" s="67"/>
      <c r="U29" s="67"/>
      <c r="V29" s="67"/>
      <c r="W29" s="67"/>
      <c r="X29" s="67"/>
      <c r="Y29" s="67"/>
      <c r="Z29" s="66"/>
      <c r="AZ29" s="24"/>
      <c r="BA29" s="24"/>
      <c r="BB29" s="6">
        <f t="shared" si="1"/>
        <v>0</v>
      </c>
      <c r="BD29" s="24"/>
      <c r="BE29" s="24"/>
      <c r="BF29" s="6">
        <f t="shared" si="2"/>
        <v>0</v>
      </c>
    </row>
    <row r="30" spans="1:58" s="6" customFormat="1" x14ac:dyDescent="0.3">
      <c r="A30" s="22"/>
      <c r="B30" s="25" t="s">
        <v>17</v>
      </c>
      <c r="C30" s="19"/>
      <c r="D30" s="26">
        <f>SUM(D28:D29)</f>
        <v>150500</v>
      </c>
      <c r="E30" s="30">
        <f>SUM(E28:E29)</f>
        <v>0</v>
      </c>
      <c r="F30" s="30">
        <f>SUM(F28:F29)</f>
        <v>86917.52</v>
      </c>
      <c r="G30" s="30">
        <f>SUM(G28:G29)</f>
        <v>0</v>
      </c>
      <c r="H30" s="30">
        <f>SUM(H28:H29)</f>
        <v>86917.52</v>
      </c>
      <c r="K30" s="67"/>
      <c r="L30" s="67"/>
      <c r="M30" s="67"/>
      <c r="N30" s="67"/>
      <c r="O30" s="67"/>
      <c r="P30" s="67"/>
      <c r="Q30" s="69"/>
      <c r="R30" s="67"/>
      <c r="S30" s="67"/>
      <c r="T30" s="67"/>
      <c r="U30" s="67"/>
      <c r="V30" s="67"/>
      <c r="W30" s="67"/>
      <c r="X30" s="67"/>
      <c r="Y30" s="67"/>
      <c r="Z30" s="66"/>
      <c r="AZ30" s="30">
        <f>SUM(AZ28:AZ29)</f>
        <v>29826.58</v>
      </c>
      <c r="BA30" s="30">
        <f>SUM(BA28:BA29)</f>
        <v>0</v>
      </c>
      <c r="BB30" s="6">
        <f t="shared" si="1"/>
        <v>29826.58</v>
      </c>
      <c r="BD30" s="30">
        <f>SUM(BD28:BD29)</f>
        <v>29826.58</v>
      </c>
      <c r="BE30" s="30">
        <f>SUM(BE28:BE29)</f>
        <v>0</v>
      </c>
      <c r="BF30" s="6">
        <f t="shared" si="2"/>
        <v>29826.58</v>
      </c>
    </row>
    <row r="31" spans="1:58" s="6" customFormat="1" x14ac:dyDescent="0.3">
      <c r="A31" s="18" t="s">
        <v>40</v>
      </c>
      <c r="B31" s="14"/>
      <c r="C31" s="19"/>
      <c r="D31" s="23"/>
      <c r="E31" s="28"/>
      <c r="F31" s="28"/>
      <c r="G31" s="28"/>
      <c r="H31" s="28"/>
      <c r="K31" s="67"/>
      <c r="L31" s="67"/>
      <c r="M31" s="67"/>
      <c r="N31" s="67"/>
      <c r="O31" s="67"/>
      <c r="P31" s="67"/>
      <c r="Q31" s="69"/>
      <c r="R31" s="67"/>
      <c r="S31" s="67"/>
      <c r="T31" s="67"/>
      <c r="U31" s="67"/>
      <c r="V31" s="67"/>
      <c r="W31" s="67"/>
      <c r="X31" s="67"/>
      <c r="Y31" s="67"/>
      <c r="Z31" s="66"/>
      <c r="AZ31" s="28"/>
      <c r="BA31" s="28"/>
      <c r="BB31" s="6">
        <f t="shared" si="1"/>
        <v>0</v>
      </c>
      <c r="BD31" s="28"/>
      <c r="BE31" s="28"/>
      <c r="BF31" s="6">
        <f t="shared" si="2"/>
        <v>0</v>
      </c>
    </row>
    <row r="32" spans="1:58" s="6" customFormat="1" x14ac:dyDescent="0.3">
      <c r="A32" s="18"/>
      <c r="B32" s="14"/>
      <c r="C32" s="19"/>
      <c r="D32" s="23">
        <v>0</v>
      </c>
      <c r="E32" s="21">
        <v>0</v>
      </c>
      <c r="F32" s="21">
        <v>0</v>
      </c>
      <c r="G32" s="21">
        <v>0</v>
      </c>
      <c r="H32" s="21">
        <v>0</v>
      </c>
      <c r="K32" s="67"/>
      <c r="L32" s="67"/>
      <c r="M32" s="67"/>
      <c r="N32" s="67"/>
      <c r="O32" s="67"/>
      <c r="P32" s="67"/>
      <c r="Q32" s="69"/>
      <c r="R32" s="67"/>
      <c r="S32" s="67"/>
      <c r="T32" s="67"/>
      <c r="U32" s="67"/>
      <c r="V32" s="67"/>
      <c r="W32" s="67"/>
      <c r="X32" s="67"/>
      <c r="Y32" s="67"/>
      <c r="Z32" s="66"/>
      <c r="AZ32" s="21">
        <v>0</v>
      </c>
      <c r="BA32" s="21"/>
      <c r="BB32" s="6">
        <f t="shared" si="1"/>
        <v>0</v>
      </c>
      <c r="BD32" s="21">
        <v>0</v>
      </c>
      <c r="BE32" s="21"/>
      <c r="BF32" s="6">
        <f t="shared" si="2"/>
        <v>0</v>
      </c>
    </row>
    <row r="33" spans="1:58" s="6" customFormat="1" x14ac:dyDescent="0.3">
      <c r="A33" s="18"/>
      <c r="B33" s="25" t="s">
        <v>17</v>
      </c>
      <c r="C33" s="19"/>
      <c r="D33" s="31">
        <f>SUM(D32)</f>
        <v>0</v>
      </c>
      <c r="E33" s="31">
        <f>SUM(E32)</f>
        <v>0</v>
      </c>
      <c r="F33" s="31">
        <f>SUM(F32)</f>
        <v>0</v>
      </c>
      <c r="G33" s="31">
        <f>SUM(G32)</f>
        <v>0</v>
      </c>
      <c r="H33" s="31">
        <f>SUM(H32)</f>
        <v>0</v>
      </c>
      <c r="K33" s="67"/>
      <c r="L33" s="67"/>
      <c r="M33" s="67"/>
      <c r="N33" s="67"/>
      <c r="O33" s="67"/>
      <c r="P33" s="67"/>
      <c r="Q33" s="69"/>
      <c r="R33" s="67"/>
      <c r="S33" s="67"/>
      <c r="T33" s="67"/>
      <c r="U33" s="67"/>
      <c r="V33" s="67"/>
      <c r="W33" s="67"/>
      <c r="X33" s="67"/>
      <c r="Y33" s="67"/>
      <c r="Z33" s="66"/>
      <c r="AZ33" s="31">
        <f>SUM(AZ32)</f>
        <v>0</v>
      </c>
      <c r="BA33" s="31">
        <f>SUM(BA32)</f>
        <v>0</v>
      </c>
      <c r="BB33" s="6">
        <f t="shared" si="1"/>
        <v>0</v>
      </c>
      <c r="BD33" s="31">
        <f>SUM(BD32)</f>
        <v>0</v>
      </c>
      <c r="BE33" s="31">
        <f>SUM(BE32)</f>
        <v>0</v>
      </c>
      <c r="BF33" s="6">
        <f t="shared" si="2"/>
        <v>0</v>
      </c>
    </row>
    <row r="34" spans="1:58" s="6" customFormat="1" x14ac:dyDescent="0.3">
      <c r="A34" s="18" t="s">
        <v>41</v>
      </c>
      <c r="B34" s="14"/>
      <c r="C34" s="19"/>
      <c r="D34" s="23"/>
      <c r="E34" s="28"/>
      <c r="F34" s="28"/>
      <c r="G34" s="28"/>
      <c r="H34" s="28"/>
      <c r="K34" s="67"/>
      <c r="L34" s="67"/>
      <c r="M34" s="67"/>
      <c r="N34" s="67"/>
      <c r="O34" s="67"/>
      <c r="P34" s="67"/>
      <c r="Q34" s="69"/>
      <c r="R34" s="67"/>
      <c r="S34" s="67"/>
      <c r="T34" s="67"/>
      <c r="U34" s="67"/>
      <c r="V34" s="67"/>
      <c r="W34" s="67"/>
      <c r="X34" s="67"/>
      <c r="Y34" s="67"/>
      <c r="Z34" s="66"/>
      <c r="AZ34" s="28"/>
      <c r="BA34" s="28"/>
      <c r="BB34" s="6">
        <f t="shared" si="1"/>
        <v>0</v>
      </c>
      <c r="BD34" s="28"/>
      <c r="BE34" s="28"/>
      <c r="BF34" s="6">
        <f t="shared" si="2"/>
        <v>0</v>
      </c>
    </row>
    <row r="35" spans="1:58" s="6" customFormat="1" x14ac:dyDescent="0.3">
      <c r="A35" s="22"/>
      <c r="B35" s="14" t="s">
        <v>7</v>
      </c>
      <c r="C35" s="19">
        <v>41500004</v>
      </c>
      <c r="D35" s="23">
        <v>2000</v>
      </c>
      <c r="E35" s="24">
        <v>18600</v>
      </c>
      <c r="F35" s="24">
        <v>44900</v>
      </c>
      <c r="G35" s="24">
        <v>18600</v>
      </c>
      <c r="H35" s="24">
        <v>26300</v>
      </c>
      <c r="I35" s="6">
        <f t="shared" ref="I35:I36" si="5">SUM(G35:H35)</f>
        <v>44900</v>
      </c>
      <c r="K35" s="67"/>
      <c r="L35" s="67"/>
      <c r="M35" s="67"/>
      <c r="N35" s="67"/>
      <c r="O35" s="67"/>
      <c r="P35" s="67"/>
      <c r="Q35" s="69"/>
      <c r="R35" s="67"/>
      <c r="S35" s="67"/>
      <c r="T35" s="67"/>
      <c r="U35" s="67"/>
      <c r="V35" s="67"/>
      <c r="W35" s="67"/>
      <c r="X35" s="67"/>
      <c r="Y35" s="67"/>
      <c r="Z35" s="66"/>
      <c r="AZ35" s="24"/>
      <c r="BA35" s="24"/>
      <c r="BB35" s="6">
        <f t="shared" si="1"/>
        <v>0</v>
      </c>
      <c r="BD35" s="24"/>
      <c r="BE35" s="24"/>
      <c r="BF35" s="6">
        <f t="shared" si="2"/>
        <v>0</v>
      </c>
    </row>
    <row r="36" spans="1:58" s="6" customFormat="1" x14ac:dyDescent="0.3">
      <c r="A36" s="22"/>
      <c r="B36" s="14" t="s">
        <v>8</v>
      </c>
      <c r="C36" s="19">
        <v>41599999</v>
      </c>
      <c r="D36" s="23">
        <v>1500</v>
      </c>
      <c r="E36" s="24">
        <v>20</v>
      </c>
      <c r="F36" s="24">
        <v>1770</v>
      </c>
      <c r="G36" s="24">
        <v>20</v>
      </c>
      <c r="H36" s="24">
        <v>1750</v>
      </c>
      <c r="I36" s="6">
        <f t="shared" si="5"/>
        <v>1770</v>
      </c>
      <c r="K36" s="67"/>
      <c r="L36" s="67"/>
      <c r="M36" s="67"/>
      <c r="N36" s="67"/>
      <c r="O36" s="67"/>
      <c r="P36" s="67"/>
      <c r="Q36" s="69"/>
      <c r="R36" s="67"/>
      <c r="S36" s="67"/>
      <c r="T36" s="67"/>
      <c r="U36" s="67"/>
      <c r="V36" s="67"/>
      <c r="W36" s="67"/>
      <c r="X36" s="67"/>
      <c r="Y36" s="67"/>
      <c r="Z36" s="66"/>
      <c r="AZ36" s="24"/>
      <c r="BA36" s="24">
        <v>200</v>
      </c>
      <c r="BB36" s="6">
        <f t="shared" si="1"/>
        <v>200</v>
      </c>
      <c r="BD36" s="24"/>
      <c r="BE36" s="24">
        <v>200</v>
      </c>
      <c r="BF36" s="6">
        <f t="shared" si="2"/>
        <v>200</v>
      </c>
    </row>
    <row r="37" spans="1:58" s="6" customFormat="1" x14ac:dyDescent="0.3">
      <c r="A37" s="22"/>
      <c r="B37" s="25" t="s">
        <v>17</v>
      </c>
      <c r="C37" s="32"/>
      <c r="D37" s="26">
        <f>SUM(D35:D36)</f>
        <v>3500</v>
      </c>
      <c r="E37" s="26">
        <f>SUM(E35:E36)</f>
        <v>18620</v>
      </c>
      <c r="F37" s="26">
        <f>SUM(F35:F36)</f>
        <v>46670</v>
      </c>
      <c r="G37" s="26">
        <f>SUM(G35:G36)</f>
        <v>18620</v>
      </c>
      <c r="H37" s="26">
        <f>SUM(H35:H36)</f>
        <v>28050</v>
      </c>
      <c r="K37" s="67"/>
      <c r="L37" s="67"/>
      <c r="M37" s="67"/>
      <c r="N37" s="67"/>
      <c r="O37" s="67"/>
      <c r="P37" s="67"/>
      <c r="Q37" s="69"/>
      <c r="R37" s="67"/>
      <c r="S37" s="67"/>
      <c r="T37" s="67"/>
      <c r="U37" s="67"/>
      <c r="V37" s="67"/>
      <c r="W37" s="67"/>
      <c r="X37" s="67"/>
      <c r="Y37" s="67"/>
      <c r="Z37" s="66"/>
      <c r="AZ37" s="26">
        <f>SUM(AZ35:AZ36)</f>
        <v>0</v>
      </c>
      <c r="BA37" s="26">
        <f>SUM(BA35:BA36)</f>
        <v>200</v>
      </c>
      <c r="BB37" s="6">
        <f t="shared" si="1"/>
        <v>200</v>
      </c>
      <c r="BD37" s="26">
        <f>SUM(BD35:BD36)</f>
        <v>0</v>
      </c>
      <c r="BE37" s="26">
        <f>SUM(BE35:BE36)</f>
        <v>200</v>
      </c>
      <c r="BF37" s="6">
        <f t="shared" si="2"/>
        <v>200</v>
      </c>
    </row>
    <row r="38" spans="1:58" s="6" customFormat="1" x14ac:dyDescent="0.3">
      <c r="A38" s="18" t="s">
        <v>42</v>
      </c>
      <c r="B38" s="14"/>
      <c r="C38" s="17"/>
      <c r="D38" s="33">
        <v>0</v>
      </c>
      <c r="E38" s="28">
        <v>0</v>
      </c>
      <c r="F38" s="28">
        <v>0</v>
      </c>
      <c r="G38" s="28">
        <v>0</v>
      </c>
      <c r="H38" s="28">
        <v>0</v>
      </c>
      <c r="K38" s="67"/>
      <c r="L38" s="67"/>
      <c r="M38" s="67"/>
      <c r="N38" s="67"/>
      <c r="O38" s="67"/>
      <c r="P38" s="67"/>
      <c r="Q38" s="69"/>
      <c r="R38" s="67"/>
      <c r="S38" s="67"/>
      <c r="T38" s="67"/>
      <c r="U38" s="67"/>
      <c r="V38" s="67"/>
      <c r="W38" s="67"/>
      <c r="X38" s="67"/>
      <c r="Y38" s="67"/>
      <c r="Z38" s="66"/>
      <c r="AZ38" s="28">
        <v>0</v>
      </c>
      <c r="BA38" s="28">
        <v>0</v>
      </c>
      <c r="BB38" s="6">
        <f t="shared" si="1"/>
        <v>0</v>
      </c>
      <c r="BD38" s="28">
        <v>0</v>
      </c>
      <c r="BE38" s="28">
        <v>0</v>
      </c>
      <c r="BF38" s="6">
        <f t="shared" si="2"/>
        <v>0</v>
      </c>
    </row>
    <row r="39" spans="1:58" s="6" customFormat="1" x14ac:dyDescent="0.3">
      <c r="A39" s="18"/>
      <c r="B39" s="25" t="s">
        <v>17</v>
      </c>
      <c r="C39" s="32"/>
      <c r="D39" s="26">
        <f>SUM(D38)</f>
        <v>0</v>
      </c>
      <c r="E39" s="26">
        <f>SUM(E38)</f>
        <v>0</v>
      </c>
      <c r="F39" s="26">
        <f>SUM(F38)</f>
        <v>0</v>
      </c>
      <c r="G39" s="26">
        <f>SUM(G38)</f>
        <v>0</v>
      </c>
      <c r="H39" s="26">
        <f>SUM(H38)</f>
        <v>0</v>
      </c>
      <c r="K39" s="67"/>
      <c r="L39" s="67"/>
      <c r="M39" s="67"/>
      <c r="N39" s="67"/>
      <c r="O39" s="67"/>
      <c r="P39" s="67"/>
      <c r="Q39" s="69"/>
      <c r="R39" s="67"/>
      <c r="S39" s="67"/>
      <c r="T39" s="67"/>
      <c r="U39" s="67"/>
      <c r="V39" s="67"/>
      <c r="W39" s="67"/>
      <c r="X39" s="67"/>
      <c r="Y39" s="67"/>
      <c r="Z39" s="66"/>
      <c r="AZ39" s="26">
        <f>SUM(AZ38)</f>
        <v>0</v>
      </c>
      <c r="BA39" s="26">
        <f>SUM(BA38)</f>
        <v>0</v>
      </c>
      <c r="BB39" s="6">
        <f t="shared" si="1"/>
        <v>0</v>
      </c>
      <c r="BD39" s="26">
        <f>SUM(BD38)</f>
        <v>0</v>
      </c>
      <c r="BE39" s="26">
        <f>SUM(BE38)</f>
        <v>0</v>
      </c>
      <c r="BF39" s="6">
        <f t="shared" si="2"/>
        <v>0</v>
      </c>
    </row>
    <row r="40" spans="1:58" s="6" customFormat="1" x14ac:dyDescent="0.3">
      <c r="A40" s="18" t="s">
        <v>43</v>
      </c>
      <c r="B40" s="14"/>
      <c r="C40" s="17"/>
      <c r="D40" s="33"/>
      <c r="E40" s="28"/>
      <c r="F40" s="28"/>
      <c r="G40" s="28"/>
      <c r="H40" s="28"/>
      <c r="K40" s="67"/>
      <c r="L40" s="67"/>
      <c r="M40" s="67"/>
      <c r="N40" s="67"/>
      <c r="O40" s="67"/>
      <c r="P40" s="67"/>
      <c r="Q40" s="69"/>
      <c r="R40" s="67"/>
      <c r="S40" s="67"/>
      <c r="T40" s="67"/>
      <c r="U40" s="67"/>
      <c r="V40" s="67"/>
      <c r="W40" s="67"/>
      <c r="X40" s="67"/>
      <c r="Y40" s="67"/>
      <c r="Z40" s="66"/>
      <c r="AZ40" s="28"/>
      <c r="BA40" s="28"/>
      <c r="BB40" s="6">
        <f t="shared" si="1"/>
        <v>0</v>
      </c>
      <c r="BD40" s="28"/>
      <c r="BE40" s="28"/>
      <c r="BF40" s="6">
        <f t="shared" si="2"/>
        <v>0</v>
      </c>
    </row>
    <row r="41" spans="1:58" s="6" customFormat="1" x14ac:dyDescent="0.3">
      <c r="A41" s="18" t="s">
        <v>44</v>
      </c>
      <c r="B41" s="14"/>
      <c r="C41" s="19"/>
      <c r="D41" s="20"/>
      <c r="E41" s="21"/>
      <c r="F41" s="21"/>
      <c r="G41" s="21"/>
      <c r="H41" s="21"/>
      <c r="K41" s="67"/>
      <c r="L41" s="67"/>
      <c r="M41" s="67"/>
      <c r="N41" s="67"/>
      <c r="O41" s="67"/>
      <c r="P41" s="67"/>
      <c r="Q41" s="69"/>
      <c r="R41" s="67"/>
      <c r="S41" s="67"/>
      <c r="T41" s="67"/>
      <c r="U41" s="67"/>
      <c r="V41" s="67"/>
      <c r="W41" s="67"/>
      <c r="X41" s="67"/>
      <c r="Y41" s="67"/>
      <c r="Z41" s="66"/>
      <c r="AZ41" s="21"/>
      <c r="BA41" s="21"/>
      <c r="BB41" s="6">
        <f t="shared" si="1"/>
        <v>0</v>
      </c>
      <c r="BD41" s="21"/>
      <c r="BE41" s="21"/>
      <c r="BF41" s="6">
        <f t="shared" si="2"/>
        <v>0</v>
      </c>
    </row>
    <row r="42" spans="1:58" s="6" customFormat="1" x14ac:dyDescent="0.3">
      <c r="A42" s="22"/>
      <c r="B42" s="14" t="s">
        <v>45</v>
      </c>
      <c r="C42" s="19">
        <v>42100001</v>
      </c>
      <c r="D42" s="23">
        <v>450000</v>
      </c>
      <c r="E42" s="24">
        <v>44886.69</v>
      </c>
      <c r="F42" s="24">
        <v>313990.15000000002</v>
      </c>
      <c r="G42" s="24">
        <v>44886.69</v>
      </c>
      <c r="H42" s="24">
        <v>269103.46000000002</v>
      </c>
      <c r="I42" s="6">
        <f t="shared" ref="I42:I52" si="6">SUM(G42:H42)</f>
        <v>313990.15000000002</v>
      </c>
      <c r="K42" s="67"/>
      <c r="L42" s="67"/>
      <c r="M42" s="67"/>
      <c r="N42" s="67"/>
      <c r="O42" s="67"/>
      <c r="P42" s="67"/>
      <c r="Q42" s="69"/>
      <c r="R42" s="67"/>
      <c r="S42" s="67"/>
      <c r="T42" s="67"/>
      <c r="U42" s="67"/>
      <c r="V42" s="67"/>
      <c r="W42" s="67"/>
      <c r="X42" s="67"/>
      <c r="Y42" s="67"/>
      <c r="Z42" s="66"/>
      <c r="AZ42" s="24">
        <v>31315.69</v>
      </c>
      <c r="BA42" s="24">
        <v>122353.02</v>
      </c>
      <c r="BB42" s="6">
        <f t="shared" si="1"/>
        <v>153668.71</v>
      </c>
      <c r="BD42" s="24">
        <v>31315.69</v>
      </c>
      <c r="BE42" s="24">
        <v>122353.02</v>
      </c>
      <c r="BF42" s="6">
        <f t="shared" si="2"/>
        <v>153668.71</v>
      </c>
    </row>
    <row r="43" spans="1:58" s="6" customFormat="1" x14ac:dyDescent="0.3">
      <c r="A43" s="11"/>
      <c r="B43" s="34" t="s">
        <v>46</v>
      </c>
      <c r="C43" s="32">
        <v>42100002</v>
      </c>
      <c r="D43" s="35">
        <v>8520000</v>
      </c>
      <c r="E43" s="36">
        <v>771754.68</v>
      </c>
      <c r="F43" s="36">
        <v>6342056.6600000001</v>
      </c>
      <c r="G43" s="36">
        <v>771754.68</v>
      </c>
      <c r="H43" s="36">
        <v>5570301.9800000004</v>
      </c>
      <c r="I43" s="6">
        <f t="shared" si="6"/>
        <v>6342056.6600000001</v>
      </c>
      <c r="K43" s="67"/>
      <c r="L43" s="67"/>
      <c r="M43" s="67"/>
      <c r="N43" s="67"/>
      <c r="O43" s="67"/>
      <c r="P43" s="67"/>
      <c r="Q43" s="69"/>
      <c r="R43" s="67"/>
      <c r="S43" s="67"/>
      <c r="T43" s="67"/>
      <c r="U43" s="67"/>
      <c r="V43" s="67"/>
      <c r="W43" s="67"/>
      <c r="X43" s="67"/>
      <c r="Y43" s="67"/>
      <c r="Z43" s="66"/>
      <c r="AZ43" s="24">
        <v>777376.62</v>
      </c>
      <c r="BA43" s="24">
        <v>2102205.69</v>
      </c>
      <c r="BB43" s="6">
        <f t="shared" si="1"/>
        <v>2879582.31</v>
      </c>
      <c r="BD43" s="24">
        <v>777376.62</v>
      </c>
      <c r="BE43" s="24">
        <v>2102205.69</v>
      </c>
      <c r="BF43" s="6">
        <f t="shared" si="2"/>
        <v>2879582.31</v>
      </c>
    </row>
    <row r="44" spans="1:58" s="6" customFormat="1" x14ac:dyDescent="0.3">
      <c r="A44" s="22"/>
      <c r="B44" s="14" t="s">
        <v>9</v>
      </c>
      <c r="C44" s="19">
        <v>42100004</v>
      </c>
      <c r="D44" s="23">
        <v>2700000</v>
      </c>
      <c r="E44" s="24">
        <v>181319.05</v>
      </c>
      <c r="F44" s="24">
        <v>1731204.19</v>
      </c>
      <c r="G44" s="24">
        <v>181319.05</v>
      </c>
      <c r="H44" s="24">
        <v>1549885.14</v>
      </c>
      <c r="I44" s="6">
        <f t="shared" si="6"/>
        <v>1731204.19</v>
      </c>
      <c r="K44" s="67"/>
      <c r="L44" s="67"/>
      <c r="M44" s="67"/>
      <c r="N44" s="67"/>
      <c r="O44" s="67"/>
      <c r="P44" s="67"/>
      <c r="Q44" s="69"/>
      <c r="R44" s="67"/>
      <c r="S44" s="67"/>
      <c r="T44" s="67"/>
      <c r="U44" s="67"/>
      <c r="V44" s="67"/>
      <c r="W44" s="67"/>
      <c r="X44" s="67"/>
      <c r="Y44" s="67"/>
      <c r="Z44" s="66"/>
      <c r="AZ44" s="24">
        <v>188340.5</v>
      </c>
      <c r="BA44" s="24">
        <v>638553</v>
      </c>
      <c r="BB44" s="6">
        <f t="shared" si="1"/>
        <v>826893.5</v>
      </c>
      <c r="BD44" s="24">
        <v>188340.5</v>
      </c>
      <c r="BE44" s="24">
        <v>638553</v>
      </c>
      <c r="BF44" s="6">
        <f t="shared" si="2"/>
        <v>826893.5</v>
      </c>
    </row>
    <row r="45" spans="1:58" s="6" customFormat="1" x14ac:dyDescent="0.3">
      <c r="A45" s="22"/>
      <c r="B45" s="14" t="s">
        <v>10</v>
      </c>
      <c r="C45" s="19">
        <v>42100005</v>
      </c>
      <c r="D45" s="23">
        <v>100000</v>
      </c>
      <c r="E45" s="24">
        <v>21610.799999999999</v>
      </c>
      <c r="F45" s="24">
        <v>45512.92</v>
      </c>
      <c r="G45" s="24">
        <v>21610.799999999999</v>
      </c>
      <c r="H45" s="24">
        <v>23902.12</v>
      </c>
      <c r="I45" s="6">
        <f t="shared" si="6"/>
        <v>45512.92</v>
      </c>
      <c r="K45" s="67"/>
      <c r="L45" s="67"/>
      <c r="M45" s="67"/>
      <c r="N45" s="67"/>
      <c r="O45" s="67"/>
      <c r="P45" s="67"/>
      <c r="Q45" s="69"/>
      <c r="R45" s="67"/>
      <c r="S45" s="67"/>
      <c r="T45" s="67"/>
      <c r="U45" s="67"/>
      <c r="V45" s="67"/>
      <c r="W45" s="67"/>
      <c r="X45" s="67"/>
      <c r="Y45" s="67"/>
      <c r="Z45" s="66"/>
      <c r="AZ45" s="24"/>
      <c r="BA45" s="24">
        <v>22943.64</v>
      </c>
      <c r="BB45" s="6">
        <f t="shared" si="1"/>
        <v>22943.64</v>
      </c>
      <c r="BD45" s="24"/>
      <c r="BE45" s="24">
        <v>22943.64</v>
      </c>
      <c r="BF45" s="6">
        <f t="shared" si="2"/>
        <v>22943.64</v>
      </c>
    </row>
    <row r="46" spans="1:58" s="6" customFormat="1" x14ac:dyDescent="0.3">
      <c r="A46" s="22"/>
      <c r="B46" s="14" t="s">
        <v>11</v>
      </c>
      <c r="C46" s="19">
        <v>42100006</v>
      </c>
      <c r="D46" s="23">
        <v>5000000</v>
      </c>
      <c r="E46" s="24">
        <v>496121.16</v>
      </c>
      <c r="F46" s="24">
        <v>3914679.07</v>
      </c>
      <c r="G46" s="24">
        <v>496121.16</v>
      </c>
      <c r="H46" s="24">
        <v>3418557.91</v>
      </c>
      <c r="I46" s="6">
        <f t="shared" si="6"/>
        <v>3914679.0700000003</v>
      </c>
      <c r="K46" s="67"/>
      <c r="L46" s="67"/>
      <c r="M46" s="67"/>
      <c r="N46" s="67"/>
      <c r="O46" s="67"/>
      <c r="P46" s="67"/>
      <c r="Q46" s="69"/>
      <c r="R46" s="67"/>
      <c r="S46" s="67"/>
      <c r="T46" s="67"/>
      <c r="U46" s="67"/>
      <c r="V46" s="67"/>
      <c r="W46" s="67"/>
      <c r="X46" s="67"/>
      <c r="Y46" s="67"/>
      <c r="Z46" s="66"/>
      <c r="AZ46" s="24"/>
      <c r="BA46" s="24"/>
      <c r="BB46" s="6">
        <f t="shared" si="1"/>
        <v>0</v>
      </c>
      <c r="BD46" s="24"/>
      <c r="BE46" s="24"/>
      <c r="BF46" s="6">
        <f t="shared" si="2"/>
        <v>0</v>
      </c>
    </row>
    <row r="47" spans="1:58" s="6" customFormat="1" x14ac:dyDescent="0.3">
      <c r="A47" s="22"/>
      <c r="B47" s="14" t="s">
        <v>12</v>
      </c>
      <c r="C47" s="19">
        <v>42100011</v>
      </c>
      <c r="D47" s="23">
        <v>500</v>
      </c>
      <c r="E47" s="24"/>
      <c r="F47" s="24">
        <v>105.5</v>
      </c>
      <c r="G47" s="24"/>
      <c r="H47" s="24">
        <v>105.5</v>
      </c>
      <c r="I47" s="6">
        <f t="shared" si="6"/>
        <v>105.5</v>
      </c>
      <c r="K47" s="67"/>
      <c r="L47" s="67"/>
      <c r="M47" s="67"/>
      <c r="N47" s="67"/>
      <c r="O47" s="67"/>
      <c r="P47" s="67"/>
      <c r="Q47" s="69"/>
      <c r="R47" s="67"/>
      <c r="S47" s="67"/>
      <c r="T47" s="67"/>
      <c r="U47" s="67"/>
      <c r="V47" s="67"/>
      <c r="W47" s="67"/>
      <c r="X47" s="67"/>
      <c r="Y47" s="67"/>
      <c r="Z47" s="66"/>
      <c r="AZ47" s="24"/>
      <c r="BA47" s="24">
        <v>18</v>
      </c>
      <c r="BB47" s="6">
        <f t="shared" si="1"/>
        <v>18</v>
      </c>
      <c r="BD47" s="24"/>
      <c r="BE47" s="24">
        <v>18</v>
      </c>
      <c r="BF47" s="6">
        <f t="shared" si="2"/>
        <v>18</v>
      </c>
    </row>
    <row r="48" spans="1:58" s="6" customFormat="1" x14ac:dyDescent="0.3">
      <c r="A48" s="22"/>
      <c r="B48" s="14" t="s">
        <v>13</v>
      </c>
      <c r="C48" s="19">
        <v>42100012</v>
      </c>
      <c r="D48" s="23">
        <v>3300000</v>
      </c>
      <c r="E48" s="24">
        <v>564703.07999999996</v>
      </c>
      <c r="F48" s="24">
        <v>1313804.27</v>
      </c>
      <c r="G48" s="24">
        <v>564703.07999999996</v>
      </c>
      <c r="H48" s="24">
        <v>749101.19</v>
      </c>
      <c r="I48" s="6">
        <f t="shared" si="6"/>
        <v>1313804.27</v>
      </c>
      <c r="K48" s="67"/>
      <c r="L48" s="67"/>
      <c r="M48" s="67"/>
      <c r="N48" s="67"/>
      <c r="O48" s="67"/>
      <c r="P48" s="67"/>
      <c r="Q48" s="69"/>
      <c r="R48" s="67"/>
      <c r="S48" s="67"/>
      <c r="T48" s="67"/>
      <c r="U48" s="67"/>
      <c r="V48" s="67"/>
      <c r="W48" s="67"/>
      <c r="X48" s="67"/>
      <c r="Y48" s="67"/>
      <c r="Z48" s="66"/>
      <c r="AZ48" s="24">
        <v>640502.64</v>
      </c>
      <c r="BA48" s="24">
        <v>1250009.06</v>
      </c>
      <c r="BB48" s="6">
        <f t="shared" si="1"/>
        <v>1890511.7000000002</v>
      </c>
      <c r="BD48" s="24">
        <v>640502.64</v>
      </c>
      <c r="BE48" s="24">
        <v>1250009.06</v>
      </c>
      <c r="BF48" s="6">
        <f t="shared" si="2"/>
        <v>1890511.7000000002</v>
      </c>
    </row>
    <row r="49" spans="1:58" s="6" customFormat="1" x14ac:dyDescent="0.3">
      <c r="A49" s="22"/>
      <c r="B49" s="14" t="s">
        <v>47</v>
      </c>
      <c r="C49" s="19">
        <v>42100013</v>
      </c>
      <c r="D49" s="23">
        <v>650000</v>
      </c>
      <c r="E49" s="24">
        <v>85660.08</v>
      </c>
      <c r="F49" s="24">
        <v>362130.27</v>
      </c>
      <c r="G49" s="24">
        <v>85660.08</v>
      </c>
      <c r="H49" s="24">
        <v>276470.19</v>
      </c>
      <c r="I49" s="6">
        <f t="shared" si="6"/>
        <v>362130.27</v>
      </c>
      <c r="K49" s="67"/>
      <c r="L49" s="67"/>
      <c r="M49" s="67"/>
      <c r="N49" s="67"/>
      <c r="O49" s="67"/>
      <c r="P49" s="67"/>
      <c r="Q49" s="69"/>
      <c r="R49" s="67"/>
      <c r="S49" s="67"/>
      <c r="T49" s="67"/>
      <c r="U49" s="67"/>
      <c r="V49" s="67"/>
      <c r="W49" s="67"/>
      <c r="X49" s="67"/>
      <c r="Y49" s="67"/>
      <c r="Z49" s="66"/>
      <c r="AZ49" s="24">
        <v>0</v>
      </c>
      <c r="BA49" s="24">
        <v>8957.1299999999992</v>
      </c>
      <c r="BB49" s="6">
        <f t="shared" si="1"/>
        <v>8957.1299999999992</v>
      </c>
      <c r="BD49" s="24">
        <v>0</v>
      </c>
      <c r="BE49" s="24">
        <v>8957.1299999999992</v>
      </c>
      <c r="BF49" s="6">
        <f t="shared" si="2"/>
        <v>8957.1299999999992</v>
      </c>
    </row>
    <row r="50" spans="1:58" s="6" customFormat="1" x14ac:dyDescent="0.3">
      <c r="A50" s="22"/>
      <c r="B50" s="14" t="s">
        <v>14</v>
      </c>
      <c r="C50" s="19">
        <v>42100014</v>
      </c>
      <c r="D50" s="23">
        <v>3000</v>
      </c>
      <c r="E50" s="24"/>
      <c r="F50" s="24">
        <v>936.5</v>
      </c>
      <c r="G50" s="24"/>
      <c r="H50" s="24">
        <v>936.5</v>
      </c>
      <c r="I50" s="6">
        <f t="shared" si="6"/>
        <v>936.5</v>
      </c>
      <c r="K50" s="67"/>
      <c r="L50" s="67"/>
      <c r="M50" s="67"/>
      <c r="N50" s="67"/>
      <c r="O50" s="67"/>
      <c r="P50" s="67"/>
      <c r="Q50" s="69"/>
      <c r="R50" s="67"/>
      <c r="S50" s="67"/>
      <c r="T50" s="67"/>
      <c r="U50" s="67"/>
      <c r="V50" s="67"/>
      <c r="W50" s="67"/>
      <c r="X50" s="67"/>
      <c r="Y50" s="67"/>
      <c r="Z50" s="66"/>
      <c r="AZ50" s="24">
        <v>768.64</v>
      </c>
      <c r="BA50" s="24"/>
      <c r="BB50" s="6">
        <f t="shared" si="1"/>
        <v>768.64</v>
      </c>
      <c r="BD50" s="24">
        <v>768.64</v>
      </c>
      <c r="BE50" s="24"/>
      <c r="BF50" s="6">
        <f t="shared" si="2"/>
        <v>768.64</v>
      </c>
    </row>
    <row r="51" spans="1:58" s="6" customFormat="1" x14ac:dyDescent="0.3">
      <c r="A51" s="22"/>
      <c r="B51" s="14" t="s">
        <v>48</v>
      </c>
      <c r="C51" s="19">
        <v>42100015</v>
      </c>
      <c r="D51" s="23">
        <v>700000</v>
      </c>
      <c r="E51" s="37">
        <v>26292</v>
      </c>
      <c r="F51" s="37">
        <v>335652</v>
      </c>
      <c r="G51" s="37">
        <v>26292</v>
      </c>
      <c r="H51" s="37">
        <v>309360</v>
      </c>
      <c r="I51" s="6">
        <f t="shared" si="6"/>
        <v>335652</v>
      </c>
      <c r="K51" s="67"/>
      <c r="L51" s="67"/>
      <c r="M51" s="67"/>
      <c r="N51" s="67"/>
      <c r="O51" s="67"/>
      <c r="P51" s="67"/>
      <c r="Q51" s="69"/>
      <c r="R51" s="67"/>
      <c r="S51" s="67"/>
      <c r="T51" s="67"/>
      <c r="U51" s="67"/>
      <c r="V51" s="67"/>
      <c r="W51" s="67"/>
      <c r="X51" s="67"/>
      <c r="Y51" s="67"/>
      <c r="Z51" s="66"/>
      <c r="AZ51" s="37">
        <v>60383</v>
      </c>
      <c r="BA51" s="37">
        <v>144408</v>
      </c>
      <c r="BB51" s="6">
        <f t="shared" si="1"/>
        <v>204791</v>
      </c>
      <c r="BD51" s="37">
        <v>60383</v>
      </c>
      <c r="BE51" s="37">
        <v>144408</v>
      </c>
      <c r="BF51" s="6">
        <f t="shared" si="2"/>
        <v>204791</v>
      </c>
    </row>
    <row r="52" spans="1:58" s="6" customFormat="1" x14ac:dyDescent="0.3">
      <c r="A52" s="22"/>
      <c r="B52" s="14" t="s">
        <v>49</v>
      </c>
      <c r="C52" s="19"/>
      <c r="D52" s="23">
        <v>500</v>
      </c>
      <c r="E52" s="37"/>
      <c r="F52" s="37">
        <v>0</v>
      </c>
      <c r="G52" s="37"/>
      <c r="H52" s="37">
        <v>0</v>
      </c>
      <c r="I52" s="6">
        <f t="shared" si="6"/>
        <v>0</v>
      </c>
      <c r="K52" s="67"/>
      <c r="L52" s="67"/>
      <c r="M52" s="67"/>
      <c r="N52" s="67"/>
      <c r="O52" s="67"/>
      <c r="P52" s="67"/>
      <c r="Q52" s="69"/>
      <c r="R52" s="67"/>
      <c r="S52" s="67"/>
      <c r="T52" s="67"/>
      <c r="U52" s="67"/>
      <c r="V52" s="67"/>
      <c r="W52" s="67"/>
      <c r="X52" s="67"/>
      <c r="Y52" s="67"/>
      <c r="Z52" s="66"/>
      <c r="AZ52" s="37"/>
      <c r="BA52" s="37"/>
      <c r="BB52" s="6">
        <f t="shared" si="1"/>
        <v>0</v>
      </c>
      <c r="BD52" s="37"/>
      <c r="BE52" s="37"/>
      <c r="BF52" s="6">
        <f t="shared" si="2"/>
        <v>0</v>
      </c>
    </row>
    <row r="53" spans="1:58" s="6" customFormat="1" x14ac:dyDescent="0.3">
      <c r="A53" s="22"/>
      <c r="B53" s="25" t="s">
        <v>17</v>
      </c>
      <c r="C53" s="19"/>
      <c r="D53" s="26">
        <f>SUM(D42:D52)</f>
        <v>21424000</v>
      </c>
      <c r="E53" s="26">
        <f>SUM(E42:E52)</f>
        <v>2192347.54</v>
      </c>
      <c r="F53" s="26">
        <f>SUM(F42:F52)</f>
        <v>14360071.529999999</v>
      </c>
      <c r="G53" s="26">
        <f>SUM(G42:G52)</f>
        <v>2192347.54</v>
      </c>
      <c r="H53" s="26">
        <f>SUM(H42:H52)</f>
        <v>12167723.989999998</v>
      </c>
      <c r="K53" s="67"/>
      <c r="L53" s="67"/>
      <c r="M53" s="67"/>
      <c r="N53" s="67"/>
      <c r="O53" s="67"/>
      <c r="P53" s="67"/>
      <c r="Q53" s="69"/>
      <c r="R53" s="67"/>
      <c r="S53" s="67"/>
      <c r="T53" s="67"/>
      <c r="U53" s="67"/>
      <c r="V53" s="67"/>
      <c r="W53" s="67"/>
      <c r="X53" s="67"/>
      <c r="Y53" s="67"/>
      <c r="Z53" s="66"/>
      <c r="AZ53" s="26">
        <f>SUM(AZ42:AZ52)</f>
        <v>1698687.0899999999</v>
      </c>
      <c r="BA53" s="26">
        <f>SUM(BA42:BA52)</f>
        <v>4289447.54</v>
      </c>
      <c r="BB53" s="6">
        <f t="shared" si="1"/>
        <v>5988134.6299999999</v>
      </c>
      <c r="BD53" s="26">
        <f>SUM(BD42:BD52)</f>
        <v>1698687.0899999999</v>
      </c>
      <c r="BE53" s="26">
        <f>SUM(BE42:BE52)</f>
        <v>4289447.54</v>
      </c>
      <c r="BF53" s="6">
        <f t="shared" si="2"/>
        <v>5988134.6299999999</v>
      </c>
    </row>
    <row r="54" spans="1:58" s="6" customFormat="1" x14ac:dyDescent="0.3">
      <c r="A54" s="18" t="s">
        <v>50</v>
      </c>
      <c r="B54" s="14"/>
      <c r="C54" s="19"/>
      <c r="D54" s="23"/>
      <c r="E54" s="24"/>
      <c r="F54" s="24"/>
      <c r="G54" s="24"/>
      <c r="H54" s="24"/>
      <c r="K54" s="67"/>
      <c r="L54" s="67"/>
      <c r="M54" s="67"/>
      <c r="N54" s="67"/>
      <c r="O54" s="67"/>
      <c r="P54" s="67"/>
      <c r="Q54" s="69"/>
      <c r="R54" s="67"/>
      <c r="S54" s="67"/>
      <c r="T54" s="67"/>
      <c r="U54" s="67"/>
      <c r="V54" s="67"/>
      <c r="W54" s="67"/>
      <c r="X54" s="67"/>
      <c r="Y54" s="67"/>
      <c r="Z54" s="66"/>
      <c r="AZ54" s="24"/>
      <c r="BA54" s="24"/>
      <c r="BB54" s="6">
        <f t="shared" si="1"/>
        <v>0</v>
      </c>
      <c r="BD54" s="24"/>
      <c r="BE54" s="24"/>
      <c r="BF54" s="6">
        <f t="shared" si="2"/>
        <v>0</v>
      </c>
    </row>
    <row r="55" spans="1:58" s="6" customFormat="1" x14ac:dyDescent="0.3">
      <c r="A55" s="18" t="s">
        <v>51</v>
      </c>
      <c r="B55" s="14"/>
      <c r="C55" s="19"/>
      <c r="D55" s="20"/>
      <c r="E55" s="21"/>
      <c r="F55" s="21"/>
      <c r="G55" s="21"/>
      <c r="H55" s="21"/>
      <c r="K55" s="67"/>
      <c r="L55" s="67"/>
      <c r="M55" s="67"/>
      <c r="N55" s="67"/>
      <c r="O55" s="67"/>
      <c r="P55" s="67"/>
      <c r="Q55" s="69"/>
      <c r="R55" s="67"/>
      <c r="S55" s="67"/>
      <c r="T55" s="67"/>
      <c r="U55" s="67"/>
      <c r="V55" s="67"/>
      <c r="W55" s="67"/>
      <c r="X55" s="67"/>
      <c r="Y55" s="67"/>
      <c r="Z55" s="66"/>
      <c r="AZ55" s="21"/>
      <c r="BA55" s="21"/>
      <c r="BB55" s="6">
        <f t="shared" si="1"/>
        <v>0</v>
      </c>
      <c r="BD55" s="21"/>
      <c r="BE55" s="21"/>
      <c r="BF55" s="6">
        <f t="shared" si="2"/>
        <v>0</v>
      </c>
    </row>
    <row r="56" spans="1:58" s="6" customFormat="1" x14ac:dyDescent="0.3">
      <c r="A56" s="22"/>
      <c r="B56" s="14" t="s">
        <v>52</v>
      </c>
      <c r="C56" s="19">
        <v>43100002</v>
      </c>
      <c r="D56" s="23">
        <v>21178240</v>
      </c>
      <c r="E56" s="24"/>
      <c r="F56" s="24">
        <v>4509815</v>
      </c>
      <c r="G56" s="24"/>
      <c r="H56" s="24">
        <v>4509815</v>
      </c>
      <c r="I56" s="6">
        <f t="shared" ref="I56:I92" si="7">SUM(G56:H56)</f>
        <v>4509815</v>
      </c>
      <c r="K56" s="67"/>
      <c r="L56" s="67"/>
      <c r="M56" s="67"/>
      <c r="N56" s="67"/>
      <c r="O56" s="67"/>
      <c r="P56" s="67"/>
      <c r="Q56" s="69"/>
      <c r="R56" s="67"/>
      <c r="S56" s="67"/>
      <c r="T56" s="67"/>
      <c r="U56" s="67"/>
      <c r="V56" s="67"/>
      <c r="W56" s="67"/>
      <c r="X56" s="67"/>
      <c r="Y56" s="67"/>
      <c r="Z56" s="66"/>
      <c r="AZ56" s="24"/>
      <c r="BA56" s="24">
        <v>4322598</v>
      </c>
      <c r="BB56" s="6">
        <f t="shared" si="1"/>
        <v>4322598</v>
      </c>
      <c r="BD56" s="24"/>
      <c r="BE56" s="24">
        <v>4322598</v>
      </c>
      <c r="BF56" s="6">
        <f t="shared" si="2"/>
        <v>4322598</v>
      </c>
    </row>
    <row r="57" spans="1:58" s="6" customFormat="1" x14ac:dyDescent="0.3">
      <c r="A57" s="22"/>
      <c r="B57" s="14" t="s">
        <v>53</v>
      </c>
      <c r="C57" s="19"/>
      <c r="D57" s="23"/>
      <c r="E57" s="24"/>
      <c r="F57" s="24"/>
      <c r="G57" s="24"/>
      <c r="H57" s="24"/>
      <c r="I57" s="6">
        <f t="shared" si="7"/>
        <v>0</v>
      </c>
      <c r="K57" s="67"/>
      <c r="L57" s="67"/>
      <c r="M57" s="67"/>
      <c r="N57" s="67"/>
      <c r="O57" s="67"/>
      <c r="P57" s="67"/>
      <c r="Q57" s="69"/>
      <c r="R57" s="67"/>
      <c r="S57" s="67"/>
      <c r="T57" s="67"/>
      <c r="U57" s="67"/>
      <c r="V57" s="67"/>
      <c r="W57" s="67"/>
      <c r="X57" s="67"/>
      <c r="Y57" s="67"/>
      <c r="Z57" s="66"/>
      <c r="AZ57" s="24"/>
      <c r="BA57" s="24"/>
      <c r="BB57" s="6">
        <f t="shared" si="1"/>
        <v>0</v>
      </c>
      <c r="BD57" s="24"/>
      <c r="BE57" s="24"/>
      <c r="BF57" s="6">
        <f t="shared" si="2"/>
        <v>0</v>
      </c>
    </row>
    <row r="58" spans="1:58" s="6" customFormat="1" x14ac:dyDescent="0.3">
      <c r="A58" s="22"/>
      <c r="B58" s="14" t="s">
        <v>54</v>
      </c>
      <c r="C58" s="19"/>
      <c r="D58" s="23"/>
      <c r="E58" s="24"/>
      <c r="F58" s="24">
        <v>7911000</v>
      </c>
      <c r="G58" s="24"/>
      <c r="H58" s="24">
        <v>7911000</v>
      </c>
      <c r="I58" s="6">
        <f t="shared" si="7"/>
        <v>7911000</v>
      </c>
      <c r="K58" s="67"/>
      <c r="L58" s="67"/>
      <c r="M58" s="67"/>
      <c r="N58" s="67"/>
      <c r="O58" s="67"/>
      <c r="P58" s="67"/>
      <c r="Q58" s="69"/>
      <c r="R58" s="67"/>
      <c r="S58" s="67"/>
      <c r="T58" s="67"/>
      <c r="U58" s="67"/>
      <c r="V58" s="67"/>
      <c r="W58" s="67"/>
      <c r="X58" s="67"/>
      <c r="Y58" s="67"/>
      <c r="Z58" s="66"/>
      <c r="AZ58" s="24"/>
      <c r="BA58" s="24"/>
      <c r="BD58" s="24"/>
      <c r="BE58" s="24"/>
    </row>
    <row r="59" spans="1:58" s="6" customFormat="1" x14ac:dyDescent="0.3">
      <c r="A59" s="22"/>
      <c r="B59" s="14" t="s">
        <v>55</v>
      </c>
      <c r="C59" s="19"/>
      <c r="D59" s="23"/>
      <c r="E59" s="24"/>
      <c r="F59" s="24"/>
      <c r="G59" s="24"/>
      <c r="H59" s="24"/>
      <c r="I59" s="6">
        <f t="shared" si="7"/>
        <v>0</v>
      </c>
      <c r="K59" s="67"/>
      <c r="L59" s="67"/>
      <c r="M59" s="67"/>
      <c r="N59" s="67"/>
      <c r="O59" s="67"/>
      <c r="P59" s="67"/>
      <c r="Q59" s="69"/>
      <c r="R59" s="67"/>
      <c r="S59" s="67"/>
      <c r="T59" s="67"/>
      <c r="U59" s="67"/>
      <c r="V59" s="67"/>
      <c r="W59" s="67"/>
      <c r="X59" s="67"/>
      <c r="Y59" s="67"/>
      <c r="Z59" s="66"/>
      <c r="AZ59" s="24"/>
      <c r="BA59" s="24"/>
      <c r="BD59" s="24"/>
      <c r="BE59" s="24"/>
    </row>
    <row r="60" spans="1:58" s="6" customFormat="1" x14ac:dyDescent="0.3">
      <c r="A60" s="22"/>
      <c r="B60" s="14" t="s">
        <v>56</v>
      </c>
      <c r="C60" s="19"/>
      <c r="D60" s="23"/>
      <c r="E60" s="24"/>
      <c r="F60" s="24">
        <v>2248800</v>
      </c>
      <c r="G60" s="24"/>
      <c r="H60" s="24">
        <v>2248800</v>
      </c>
      <c r="I60" s="6">
        <f t="shared" si="7"/>
        <v>2248800</v>
      </c>
      <c r="K60" s="67"/>
      <c r="L60" s="67"/>
      <c r="M60" s="67"/>
      <c r="N60" s="67"/>
      <c r="O60" s="67"/>
      <c r="P60" s="67"/>
      <c r="Q60" s="69"/>
      <c r="R60" s="67"/>
      <c r="S60" s="67"/>
      <c r="T60" s="67"/>
      <c r="U60" s="67"/>
      <c r="V60" s="67"/>
      <c r="W60" s="67"/>
      <c r="X60" s="67"/>
      <c r="Y60" s="67"/>
      <c r="Z60" s="66"/>
      <c r="AZ60" s="24"/>
      <c r="BA60" s="24"/>
      <c r="BD60" s="24"/>
      <c r="BE60" s="24"/>
    </row>
    <row r="61" spans="1:58" s="6" customFormat="1" x14ac:dyDescent="0.3">
      <c r="A61" s="22"/>
      <c r="B61" s="14" t="s">
        <v>57</v>
      </c>
      <c r="C61" s="19"/>
      <c r="D61" s="23"/>
      <c r="E61" s="24"/>
      <c r="F61" s="24"/>
      <c r="G61" s="24"/>
      <c r="H61" s="24"/>
      <c r="K61" s="67"/>
      <c r="L61" s="67"/>
      <c r="M61" s="67"/>
      <c r="N61" s="67"/>
      <c r="O61" s="67"/>
      <c r="P61" s="67"/>
      <c r="Q61" s="69"/>
      <c r="R61" s="67"/>
      <c r="S61" s="67"/>
      <c r="T61" s="67"/>
      <c r="U61" s="67"/>
      <c r="V61" s="67"/>
      <c r="W61" s="67"/>
      <c r="X61" s="67"/>
      <c r="Y61" s="67"/>
      <c r="Z61" s="66"/>
      <c r="AZ61" s="24"/>
      <c r="BA61" s="24"/>
      <c r="BD61" s="24"/>
      <c r="BE61" s="24"/>
    </row>
    <row r="62" spans="1:58" s="6" customFormat="1" x14ac:dyDescent="0.3">
      <c r="A62" s="22"/>
      <c r="B62" s="14" t="s">
        <v>58</v>
      </c>
      <c r="C62" s="19"/>
      <c r="D62" s="23"/>
      <c r="E62" s="24"/>
      <c r="F62" s="24"/>
      <c r="G62" s="24"/>
      <c r="H62" s="24"/>
      <c r="I62" s="6">
        <f t="shared" si="7"/>
        <v>0</v>
      </c>
      <c r="K62" s="67"/>
      <c r="L62" s="67"/>
      <c r="M62" s="67"/>
      <c r="N62" s="67"/>
      <c r="O62" s="67"/>
      <c r="P62" s="67"/>
      <c r="Q62" s="69"/>
      <c r="R62" s="67"/>
      <c r="S62" s="67"/>
      <c r="T62" s="67"/>
      <c r="U62" s="67"/>
      <c r="V62" s="67"/>
      <c r="W62" s="67"/>
      <c r="X62" s="67"/>
      <c r="Y62" s="67"/>
      <c r="Z62" s="66"/>
      <c r="AZ62" s="24"/>
      <c r="BA62" s="24"/>
      <c r="BD62" s="24"/>
      <c r="BE62" s="24"/>
    </row>
    <row r="63" spans="1:58" s="6" customFormat="1" x14ac:dyDescent="0.3">
      <c r="A63" s="22"/>
      <c r="B63" s="14" t="s">
        <v>59</v>
      </c>
      <c r="C63" s="19"/>
      <c r="D63" s="23"/>
      <c r="E63" s="24"/>
      <c r="F63" s="24">
        <v>18000</v>
      </c>
      <c r="G63" s="24"/>
      <c r="H63" s="24">
        <v>18000</v>
      </c>
      <c r="I63" s="6">
        <f t="shared" si="7"/>
        <v>18000</v>
      </c>
      <c r="K63" s="67"/>
      <c r="L63" s="67"/>
      <c r="M63" s="67"/>
      <c r="N63" s="67"/>
      <c r="O63" s="67"/>
      <c r="P63" s="67"/>
      <c r="Q63" s="69"/>
      <c r="R63" s="67"/>
      <c r="S63" s="67"/>
      <c r="T63" s="67"/>
      <c r="U63" s="67"/>
      <c r="V63" s="67"/>
      <c r="W63" s="67"/>
      <c r="X63" s="67"/>
      <c r="Y63" s="67"/>
      <c r="Z63" s="66"/>
      <c r="AZ63" s="24"/>
      <c r="BA63" s="24"/>
      <c r="BD63" s="24"/>
      <c r="BE63" s="24"/>
    </row>
    <row r="64" spans="1:58" s="6" customFormat="1" x14ac:dyDescent="0.3">
      <c r="A64" s="22"/>
      <c r="B64" s="14" t="s">
        <v>60</v>
      </c>
      <c r="C64" s="19"/>
      <c r="D64" s="23"/>
      <c r="E64" s="24"/>
      <c r="F64" s="24"/>
      <c r="G64" s="24"/>
      <c r="H64" s="24"/>
      <c r="I64" s="6">
        <f t="shared" si="7"/>
        <v>0</v>
      </c>
      <c r="K64" s="67"/>
      <c r="L64" s="67"/>
      <c r="M64" s="67"/>
      <c r="N64" s="67"/>
      <c r="O64" s="67"/>
      <c r="P64" s="67"/>
      <c r="Q64" s="69"/>
      <c r="R64" s="67"/>
      <c r="S64" s="67"/>
      <c r="T64" s="67"/>
      <c r="U64" s="67"/>
      <c r="V64" s="67"/>
      <c r="W64" s="67"/>
      <c r="X64" s="67"/>
      <c r="Y64" s="67"/>
      <c r="Z64" s="66"/>
      <c r="AZ64" s="24"/>
      <c r="BA64" s="24"/>
      <c r="BD64" s="24"/>
      <c r="BE64" s="24"/>
    </row>
    <row r="65" spans="1:57" s="6" customFormat="1" x14ac:dyDescent="0.3">
      <c r="A65" s="22"/>
      <c r="B65" s="14" t="s">
        <v>61</v>
      </c>
      <c r="C65" s="19"/>
      <c r="D65" s="23"/>
      <c r="E65" s="24"/>
      <c r="F65" s="24"/>
      <c r="G65" s="24"/>
      <c r="H65" s="24"/>
      <c r="I65" s="6">
        <f t="shared" si="7"/>
        <v>0</v>
      </c>
      <c r="K65" s="67"/>
      <c r="L65" s="67"/>
      <c r="M65" s="67"/>
      <c r="N65" s="67"/>
      <c r="O65" s="67"/>
      <c r="P65" s="67"/>
      <c r="Q65" s="69"/>
      <c r="R65" s="67"/>
      <c r="S65" s="67"/>
      <c r="T65" s="67"/>
      <c r="U65" s="67"/>
      <c r="V65" s="67"/>
      <c r="W65" s="67"/>
      <c r="X65" s="67"/>
      <c r="Y65" s="67"/>
      <c r="Z65" s="66"/>
      <c r="AZ65" s="24"/>
      <c r="BA65" s="24"/>
      <c r="BD65" s="24"/>
      <c r="BE65" s="24"/>
    </row>
    <row r="66" spans="1:57" s="6" customFormat="1" x14ac:dyDescent="0.3">
      <c r="A66" s="22"/>
      <c r="B66" s="14" t="s">
        <v>72</v>
      </c>
      <c r="C66" s="19"/>
      <c r="D66" s="23"/>
      <c r="E66" s="24"/>
      <c r="F66" s="24">
        <v>311330</v>
      </c>
      <c r="G66" s="24"/>
      <c r="H66" s="24">
        <v>311330</v>
      </c>
      <c r="I66" s="6">
        <f t="shared" ref="I66" si="8">SUM(G66:H66)</f>
        <v>311330</v>
      </c>
      <c r="K66" s="67"/>
      <c r="L66" s="67"/>
      <c r="M66" s="67"/>
      <c r="N66" s="67"/>
      <c r="O66" s="67"/>
      <c r="P66" s="67"/>
      <c r="Q66" s="69"/>
      <c r="R66" s="67"/>
      <c r="S66" s="67"/>
      <c r="T66" s="67"/>
      <c r="U66" s="67"/>
      <c r="V66" s="67"/>
      <c r="W66" s="67"/>
      <c r="X66" s="67"/>
      <c r="Y66" s="67"/>
      <c r="Z66" s="66"/>
      <c r="AZ66" s="24"/>
      <c r="BA66" s="24"/>
      <c r="BD66" s="24"/>
      <c r="BE66" s="24"/>
    </row>
    <row r="67" spans="1:57" s="6" customFormat="1" x14ac:dyDescent="0.3">
      <c r="A67" s="22"/>
      <c r="B67" s="14" t="s">
        <v>73</v>
      </c>
      <c r="C67" s="19"/>
      <c r="D67" s="23"/>
      <c r="E67" s="24"/>
      <c r="F67" s="24"/>
      <c r="G67" s="24"/>
      <c r="H67" s="24"/>
      <c r="I67" s="6">
        <f t="shared" ref="I67" si="9">SUM(G67:H67)</f>
        <v>0</v>
      </c>
      <c r="K67" s="67"/>
      <c r="L67" s="67"/>
      <c r="M67" s="67"/>
      <c r="N67" s="67"/>
      <c r="O67" s="67"/>
      <c r="P67" s="67"/>
      <c r="Q67" s="69"/>
      <c r="R67" s="67"/>
      <c r="S67" s="67"/>
      <c r="T67" s="67"/>
      <c r="U67" s="67"/>
      <c r="V67" s="67"/>
      <c r="W67" s="67"/>
      <c r="X67" s="67"/>
      <c r="Y67" s="67"/>
      <c r="Z67" s="66"/>
      <c r="AZ67" s="24"/>
      <c r="BA67" s="24"/>
      <c r="BD67" s="24"/>
      <c r="BE67" s="24"/>
    </row>
    <row r="68" spans="1:57" s="6" customFormat="1" x14ac:dyDescent="0.3">
      <c r="A68" s="22"/>
      <c r="B68" s="14" t="s">
        <v>74</v>
      </c>
      <c r="C68" s="19"/>
      <c r="D68" s="23"/>
      <c r="E68" s="24"/>
      <c r="F68" s="24"/>
      <c r="G68" s="24"/>
      <c r="H68" s="24"/>
      <c r="K68" s="67"/>
      <c r="L68" s="67"/>
      <c r="M68" s="67"/>
      <c r="N68" s="67"/>
      <c r="O68" s="67"/>
      <c r="P68" s="67"/>
      <c r="Q68" s="69"/>
      <c r="R68" s="67"/>
      <c r="S68" s="67"/>
      <c r="T68" s="67"/>
      <c r="U68" s="67"/>
      <c r="V68" s="67"/>
      <c r="W68" s="67"/>
      <c r="X68" s="67"/>
      <c r="Y68" s="67"/>
      <c r="Z68" s="66"/>
      <c r="AZ68" s="24"/>
      <c r="BA68" s="24"/>
      <c r="BD68" s="24"/>
      <c r="BE68" s="24"/>
    </row>
    <row r="69" spans="1:57" s="6" customFormat="1" x14ac:dyDescent="0.3">
      <c r="A69" s="22"/>
      <c r="B69" s="14" t="s">
        <v>62</v>
      </c>
      <c r="C69" s="19"/>
      <c r="D69" s="23"/>
      <c r="E69" s="24"/>
      <c r="F69" s="24">
        <v>1148000</v>
      </c>
      <c r="G69" s="24"/>
      <c r="H69" s="24">
        <v>1148000</v>
      </c>
      <c r="I69" s="6">
        <f t="shared" si="7"/>
        <v>1148000</v>
      </c>
      <c r="K69" s="67"/>
      <c r="L69" s="67"/>
      <c r="M69" s="67"/>
      <c r="N69" s="67"/>
      <c r="O69" s="67"/>
      <c r="P69" s="67"/>
      <c r="Q69" s="69"/>
      <c r="R69" s="67"/>
      <c r="S69" s="67"/>
      <c r="T69" s="67"/>
      <c r="U69" s="67"/>
      <c r="V69" s="67"/>
      <c r="W69" s="67"/>
      <c r="X69" s="67"/>
      <c r="Y69" s="67"/>
      <c r="Z69" s="66"/>
      <c r="AZ69" s="24"/>
      <c r="BA69" s="24"/>
      <c r="BD69" s="24"/>
      <c r="BE69" s="24"/>
    </row>
    <row r="70" spans="1:57" s="6" customFormat="1" x14ac:dyDescent="0.3">
      <c r="A70" s="22"/>
      <c r="B70" s="14" t="s">
        <v>63</v>
      </c>
      <c r="C70" s="19"/>
      <c r="D70" s="23"/>
      <c r="E70" s="24"/>
      <c r="F70" s="24"/>
      <c r="G70" s="24"/>
      <c r="H70" s="24"/>
      <c r="I70" s="6">
        <f t="shared" si="7"/>
        <v>0</v>
      </c>
      <c r="K70" s="67"/>
      <c r="L70" s="67"/>
      <c r="M70" s="67"/>
      <c r="N70" s="67"/>
      <c r="O70" s="67"/>
      <c r="P70" s="67"/>
      <c r="Q70" s="69"/>
      <c r="R70" s="67"/>
      <c r="S70" s="67"/>
      <c r="T70" s="67"/>
      <c r="U70" s="67"/>
      <c r="V70" s="67"/>
      <c r="W70" s="67"/>
      <c r="X70" s="67"/>
      <c r="Y70" s="67"/>
      <c r="Z70" s="66"/>
      <c r="AZ70" s="24"/>
      <c r="BA70" s="24"/>
      <c r="BD70" s="24"/>
      <c r="BE70" s="24"/>
    </row>
    <row r="71" spans="1:57" s="6" customFormat="1" x14ac:dyDescent="0.3">
      <c r="A71" s="22"/>
      <c r="B71" s="14" t="s">
        <v>64</v>
      </c>
      <c r="C71" s="19"/>
      <c r="D71" s="23"/>
      <c r="E71" s="24"/>
      <c r="F71" s="24">
        <v>549948</v>
      </c>
      <c r="G71" s="24"/>
      <c r="H71" s="24">
        <v>549948</v>
      </c>
      <c r="I71" s="6">
        <f t="shared" si="7"/>
        <v>549948</v>
      </c>
      <c r="K71" s="67"/>
      <c r="L71" s="67"/>
      <c r="M71" s="67"/>
      <c r="N71" s="67"/>
      <c r="O71" s="67"/>
      <c r="P71" s="67"/>
      <c r="Q71" s="69"/>
      <c r="R71" s="67"/>
      <c r="S71" s="67"/>
      <c r="T71" s="67"/>
      <c r="U71" s="67"/>
      <c r="V71" s="67"/>
      <c r="W71" s="67"/>
      <c r="X71" s="67"/>
      <c r="Y71" s="67"/>
      <c r="Z71" s="66"/>
      <c r="AZ71" s="24"/>
      <c r="BA71" s="24"/>
      <c r="BD71" s="24"/>
      <c r="BE71" s="24"/>
    </row>
    <row r="72" spans="1:57" s="6" customFormat="1" x14ac:dyDescent="0.3">
      <c r="A72" s="22"/>
      <c r="B72" s="14" t="s">
        <v>65</v>
      </c>
      <c r="C72" s="19"/>
      <c r="D72" s="23"/>
      <c r="E72" s="24"/>
      <c r="F72" s="24">
        <v>88800</v>
      </c>
      <c r="G72" s="24"/>
      <c r="H72" s="24">
        <v>88800</v>
      </c>
      <c r="I72" s="6">
        <f t="shared" si="7"/>
        <v>88800</v>
      </c>
      <c r="K72" s="67"/>
      <c r="L72" s="67"/>
      <c r="M72" s="67"/>
      <c r="N72" s="67"/>
      <c r="O72" s="67"/>
      <c r="P72" s="67"/>
      <c r="Q72" s="69"/>
      <c r="R72" s="67"/>
      <c r="S72" s="67"/>
      <c r="T72" s="67"/>
      <c r="U72" s="67"/>
      <c r="V72" s="67"/>
      <c r="W72" s="67"/>
      <c r="X72" s="67"/>
      <c r="Y72" s="67"/>
      <c r="Z72" s="66"/>
      <c r="AZ72" s="24"/>
      <c r="BA72" s="24"/>
      <c r="BD72" s="24"/>
      <c r="BE72" s="24"/>
    </row>
    <row r="73" spans="1:57" s="6" customFormat="1" x14ac:dyDescent="0.3">
      <c r="A73" s="22"/>
      <c r="B73" s="14" t="s">
        <v>66</v>
      </c>
      <c r="C73" s="19"/>
      <c r="D73" s="23"/>
      <c r="E73" s="24"/>
      <c r="F73" s="24">
        <v>34491</v>
      </c>
      <c r="G73" s="24"/>
      <c r="H73" s="24">
        <v>34491</v>
      </c>
      <c r="I73" s="6">
        <f t="shared" si="7"/>
        <v>34491</v>
      </c>
      <c r="K73" s="67"/>
      <c r="L73" s="67"/>
      <c r="M73" s="67"/>
      <c r="N73" s="67"/>
      <c r="O73" s="67"/>
      <c r="P73" s="67"/>
      <c r="Q73" s="69"/>
      <c r="R73" s="67"/>
      <c r="S73" s="67"/>
      <c r="T73" s="67"/>
      <c r="U73" s="67"/>
      <c r="V73" s="67"/>
      <c r="W73" s="67"/>
      <c r="X73" s="67"/>
      <c r="Y73" s="67"/>
      <c r="Z73" s="66"/>
      <c r="AZ73" s="24"/>
      <c r="BA73" s="24"/>
      <c r="BD73" s="24"/>
      <c r="BE73" s="24"/>
    </row>
    <row r="74" spans="1:57" s="6" customFormat="1" x14ac:dyDescent="0.3">
      <c r="A74" s="22"/>
      <c r="B74" s="14" t="s">
        <v>67</v>
      </c>
      <c r="C74" s="19"/>
      <c r="D74" s="23"/>
      <c r="E74" s="24"/>
      <c r="F74" s="24">
        <v>220000</v>
      </c>
      <c r="G74" s="24"/>
      <c r="H74" s="24">
        <v>220000</v>
      </c>
      <c r="I74" s="6">
        <f t="shared" si="7"/>
        <v>220000</v>
      </c>
      <c r="K74" s="67"/>
      <c r="L74" s="67"/>
      <c r="M74" s="67"/>
      <c r="N74" s="67"/>
      <c r="O74" s="67"/>
      <c r="P74" s="67"/>
      <c r="Q74" s="69"/>
      <c r="R74" s="67"/>
      <c r="S74" s="67"/>
      <c r="T74" s="67"/>
      <c r="U74" s="67"/>
      <c r="V74" s="67"/>
      <c r="W74" s="67"/>
      <c r="X74" s="67"/>
      <c r="Y74" s="67"/>
      <c r="Z74" s="66"/>
      <c r="AZ74" s="24"/>
      <c r="BA74" s="24"/>
      <c r="BD74" s="24"/>
      <c r="BE74" s="24"/>
    </row>
    <row r="75" spans="1:57" s="6" customFormat="1" x14ac:dyDescent="0.3">
      <c r="A75" s="22"/>
      <c r="B75" s="14" t="s">
        <v>68</v>
      </c>
      <c r="C75" s="19"/>
      <c r="D75" s="23"/>
      <c r="E75" s="24"/>
      <c r="F75" s="24"/>
      <c r="G75" s="24"/>
      <c r="H75" s="24"/>
      <c r="I75" s="6">
        <f t="shared" si="7"/>
        <v>0</v>
      </c>
      <c r="K75" s="67"/>
      <c r="L75" s="67"/>
      <c r="M75" s="67"/>
      <c r="N75" s="67"/>
      <c r="O75" s="67"/>
      <c r="P75" s="67"/>
      <c r="Q75" s="69"/>
      <c r="R75" s="67"/>
      <c r="S75" s="67"/>
      <c r="T75" s="67"/>
      <c r="U75" s="67"/>
      <c r="V75" s="67"/>
      <c r="W75" s="67"/>
      <c r="X75" s="67"/>
      <c r="Y75" s="67"/>
      <c r="Z75" s="66"/>
      <c r="AZ75" s="24"/>
      <c r="BA75" s="24"/>
      <c r="BD75" s="24"/>
      <c r="BE75" s="24"/>
    </row>
    <row r="76" spans="1:57" s="6" customFormat="1" x14ac:dyDescent="0.3">
      <c r="A76" s="22"/>
      <c r="B76" s="14" t="s">
        <v>69</v>
      </c>
      <c r="C76" s="19"/>
      <c r="D76" s="23"/>
      <c r="E76" s="24"/>
      <c r="F76" s="24">
        <v>37400</v>
      </c>
      <c r="G76" s="24"/>
      <c r="H76" s="24"/>
      <c r="I76" s="6">
        <f t="shared" si="7"/>
        <v>0</v>
      </c>
      <c r="K76" s="67"/>
      <c r="L76" s="67"/>
      <c r="M76" s="67"/>
      <c r="N76" s="67"/>
      <c r="O76" s="67"/>
      <c r="P76" s="67"/>
      <c r="Q76" s="69"/>
      <c r="R76" s="67"/>
      <c r="S76" s="67"/>
      <c r="T76" s="67"/>
      <c r="U76" s="67"/>
      <c r="V76" s="67"/>
      <c r="W76" s="67"/>
      <c r="X76" s="67"/>
      <c r="Y76" s="67"/>
      <c r="Z76" s="66"/>
      <c r="AZ76" s="24"/>
      <c r="BA76" s="24"/>
      <c r="BD76" s="24"/>
      <c r="BE76" s="24"/>
    </row>
    <row r="77" spans="1:57" s="6" customFormat="1" x14ac:dyDescent="0.3">
      <c r="A77" s="22"/>
      <c r="B77" s="14" t="s">
        <v>70</v>
      </c>
      <c r="C77" s="19"/>
      <c r="D77" s="23"/>
      <c r="E77" s="24"/>
      <c r="F77" s="24"/>
      <c r="G77" s="24"/>
      <c r="H77" s="24"/>
      <c r="I77" s="6">
        <f t="shared" si="7"/>
        <v>0</v>
      </c>
      <c r="K77" s="67"/>
      <c r="L77" s="67"/>
      <c r="M77" s="67"/>
      <c r="N77" s="67"/>
      <c r="O77" s="67"/>
      <c r="P77" s="67"/>
      <c r="Q77" s="69"/>
      <c r="R77" s="67"/>
      <c r="S77" s="67"/>
      <c r="T77" s="67"/>
      <c r="U77" s="67"/>
      <c r="V77" s="67"/>
      <c r="W77" s="67"/>
      <c r="X77" s="67"/>
      <c r="Y77" s="67"/>
      <c r="Z77" s="66"/>
      <c r="AZ77" s="24"/>
      <c r="BA77" s="24"/>
      <c r="BD77" s="24"/>
      <c r="BE77" s="24"/>
    </row>
    <row r="78" spans="1:57" s="6" customFormat="1" x14ac:dyDescent="0.3">
      <c r="A78" s="22"/>
      <c r="B78" s="14" t="s">
        <v>273</v>
      </c>
      <c r="C78" s="19"/>
      <c r="D78" s="23"/>
      <c r="E78" s="24">
        <v>7200</v>
      </c>
      <c r="F78" s="24">
        <v>7200</v>
      </c>
      <c r="G78" s="24">
        <v>7200</v>
      </c>
      <c r="H78" s="24"/>
      <c r="I78" s="6">
        <f t="shared" si="7"/>
        <v>7200</v>
      </c>
      <c r="K78" s="67"/>
      <c r="L78" s="67"/>
      <c r="M78" s="67"/>
      <c r="N78" s="67"/>
      <c r="O78" s="67"/>
      <c r="P78" s="67"/>
      <c r="Q78" s="69"/>
      <c r="R78" s="67"/>
      <c r="S78" s="67"/>
      <c r="T78" s="67"/>
      <c r="U78" s="67"/>
      <c r="V78" s="67"/>
      <c r="W78" s="67"/>
      <c r="X78" s="67"/>
      <c r="Y78" s="67"/>
      <c r="Z78" s="66"/>
      <c r="AZ78" s="24"/>
      <c r="BA78" s="24"/>
      <c r="BD78" s="24"/>
      <c r="BE78" s="24"/>
    </row>
    <row r="79" spans="1:57" s="6" customFormat="1" x14ac:dyDescent="0.3">
      <c r="A79" s="22"/>
      <c r="B79" s="14" t="s">
        <v>274</v>
      </c>
      <c r="C79" s="19"/>
      <c r="D79" s="23"/>
      <c r="E79" s="24"/>
      <c r="F79" s="24"/>
      <c r="G79" s="24"/>
      <c r="H79" s="24"/>
      <c r="I79" s="6">
        <f t="shared" si="7"/>
        <v>0</v>
      </c>
      <c r="K79" s="67"/>
      <c r="L79" s="67"/>
      <c r="M79" s="67"/>
      <c r="N79" s="67"/>
      <c r="O79" s="67"/>
      <c r="P79" s="67"/>
      <c r="Q79" s="69"/>
      <c r="R79" s="67"/>
      <c r="S79" s="67"/>
      <c r="T79" s="67"/>
      <c r="U79" s="67"/>
      <c r="V79" s="67"/>
      <c r="W79" s="67"/>
      <c r="X79" s="67"/>
      <c r="Y79" s="67"/>
      <c r="Z79" s="66"/>
      <c r="AZ79" s="24"/>
      <c r="BA79" s="24"/>
      <c r="BD79" s="24"/>
      <c r="BE79" s="24"/>
    </row>
    <row r="80" spans="1:57" s="6" customFormat="1" x14ac:dyDescent="0.3">
      <c r="A80" s="22"/>
      <c r="B80" s="14" t="s">
        <v>273</v>
      </c>
      <c r="C80" s="19"/>
      <c r="D80" s="23"/>
      <c r="E80" s="24">
        <v>4800</v>
      </c>
      <c r="F80" s="24">
        <v>4800</v>
      </c>
      <c r="G80" s="24">
        <v>4800</v>
      </c>
      <c r="H80" s="24"/>
      <c r="I80" s="6">
        <f t="shared" si="7"/>
        <v>4800</v>
      </c>
      <c r="K80" s="67"/>
      <c r="L80" s="67"/>
      <c r="M80" s="67"/>
      <c r="N80" s="67"/>
      <c r="O80" s="67"/>
      <c r="P80" s="67"/>
      <c r="Q80" s="69"/>
      <c r="R80" s="67"/>
      <c r="S80" s="67"/>
      <c r="T80" s="67"/>
      <c r="U80" s="67"/>
      <c r="V80" s="67"/>
      <c r="W80" s="67"/>
      <c r="X80" s="67"/>
      <c r="Y80" s="67"/>
      <c r="Z80" s="66"/>
      <c r="AZ80" s="24"/>
      <c r="BA80" s="24"/>
      <c r="BD80" s="24"/>
      <c r="BE80" s="24"/>
    </row>
    <row r="81" spans="1:58" s="6" customFormat="1" x14ac:dyDescent="0.3">
      <c r="A81" s="22"/>
      <c r="B81" s="14" t="s">
        <v>275</v>
      </c>
      <c r="C81" s="19"/>
      <c r="D81" s="23"/>
      <c r="E81" s="24"/>
      <c r="F81" s="24"/>
      <c r="G81" s="24"/>
      <c r="H81" s="24"/>
      <c r="I81" s="6">
        <f t="shared" si="7"/>
        <v>0</v>
      </c>
      <c r="K81" s="67"/>
      <c r="L81" s="67"/>
      <c r="M81" s="67"/>
      <c r="N81" s="67"/>
      <c r="O81" s="67"/>
      <c r="P81" s="67"/>
      <c r="Q81" s="69"/>
      <c r="R81" s="67"/>
      <c r="S81" s="67"/>
      <c r="T81" s="67"/>
      <c r="U81" s="67"/>
      <c r="V81" s="67"/>
      <c r="W81" s="67"/>
      <c r="X81" s="67"/>
      <c r="Y81" s="67"/>
      <c r="Z81" s="66"/>
      <c r="AZ81" s="24"/>
      <c r="BA81" s="24"/>
      <c r="BD81" s="24"/>
      <c r="BE81" s="24"/>
    </row>
    <row r="82" spans="1:58" s="6" customFormat="1" x14ac:dyDescent="0.3">
      <c r="A82" s="22"/>
      <c r="B82" s="14" t="s">
        <v>273</v>
      </c>
      <c r="C82" s="19"/>
      <c r="D82" s="23"/>
      <c r="E82" s="24">
        <v>4800</v>
      </c>
      <c r="F82" s="24">
        <v>4800</v>
      </c>
      <c r="G82" s="24">
        <v>4800</v>
      </c>
      <c r="H82" s="24"/>
      <c r="I82" s="6">
        <f t="shared" si="7"/>
        <v>4800</v>
      </c>
      <c r="K82" s="67"/>
      <c r="L82" s="67"/>
      <c r="M82" s="67"/>
      <c r="N82" s="67"/>
      <c r="O82" s="67"/>
      <c r="P82" s="67"/>
      <c r="Q82" s="69"/>
      <c r="R82" s="67"/>
      <c r="S82" s="67"/>
      <c r="T82" s="67"/>
      <c r="U82" s="67"/>
      <c r="V82" s="67"/>
      <c r="W82" s="67"/>
      <c r="X82" s="67"/>
      <c r="Y82" s="67"/>
      <c r="Z82" s="66"/>
      <c r="AZ82" s="24"/>
      <c r="BA82" s="24"/>
      <c r="BD82" s="24"/>
      <c r="BE82" s="24"/>
    </row>
    <row r="83" spans="1:58" s="6" customFormat="1" x14ac:dyDescent="0.3">
      <c r="A83" s="22"/>
      <c r="B83" s="14" t="s">
        <v>276</v>
      </c>
      <c r="C83" s="19"/>
      <c r="D83" s="23"/>
      <c r="E83" s="24"/>
      <c r="F83" s="24"/>
      <c r="G83" s="24"/>
      <c r="H83" s="24"/>
      <c r="I83" s="6">
        <f t="shared" si="7"/>
        <v>0</v>
      </c>
      <c r="K83" s="67"/>
      <c r="L83" s="67"/>
      <c r="M83" s="67"/>
      <c r="N83" s="67"/>
      <c r="O83" s="67"/>
      <c r="P83" s="67"/>
      <c r="Q83" s="69"/>
      <c r="R83" s="67"/>
      <c r="S83" s="67"/>
      <c r="T83" s="67"/>
      <c r="U83" s="67"/>
      <c r="V83" s="67"/>
      <c r="W83" s="67"/>
      <c r="X83" s="67"/>
      <c r="Y83" s="67"/>
      <c r="Z83" s="66"/>
      <c r="AZ83" s="24"/>
      <c r="BA83" s="24"/>
      <c r="BD83" s="24"/>
      <c r="BE83" s="24"/>
    </row>
    <row r="84" spans="1:58" s="6" customFormat="1" x14ac:dyDescent="0.3">
      <c r="A84" s="11"/>
      <c r="B84" s="34" t="s">
        <v>273</v>
      </c>
      <c r="C84" s="32"/>
      <c r="D84" s="35"/>
      <c r="E84" s="36">
        <v>10320</v>
      </c>
      <c r="F84" s="36">
        <v>10320</v>
      </c>
      <c r="G84" s="36">
        <v>10320</v>
      </c>
      <c r="H84" s="24"/>
      <c r="I84" s="6">
        <f t="shared" si="7"/>
        <v>10320</v>
      </c>
      <c r="K84" s="67"/>
      <c r="L84" s="67"/>
      <c r="M84" s="67"/>
      <c r="N84" s="67"/>
      <c r="O84" s="67"/>
      <c r="P84" s="67"/>
      <c r="Q84" s="69"/>
      <c r="R84" s="67"/>
      <c r="S84" s="67"/>
      <c r="T84" s="67"/>
      <c r="U84" s="67"/>
      <c r="V84" s="67"/>
      <c r="W84" s="67"/>
      <c r="X84" s="67"/>
      <c r="Y84" s="67"/>
      <c r="Z84" s="66"/>
      <c r="AZ84" s="24"/>
      <c r="BA84" s="24"/>
      <c r="BD84" s="24"/>
      <c r="BE84" s="24"/>
    </row>
    <row r="85" spans="1:58" s="6" customFormat="1" x14ac:dyDescent="0.3">
      <c r="A85" s="22"/>
      <c r="B85" s="14" t="s">
        <v>277</v>
      </c>
      <c r="C85" s="19"/>
      <c r="D85" s="23"/>
      <c r="E85" s="24"/>
      <c r="F85" s="24"/>
      <c r="G85" s="24"/>
      <c r="H85" s="24"/>
      <c r="I85" s="6">
        <f t="shared" si="7"/>
        <v>0</v>
      </c>
      <c r="K85" s="67"/>
      <c r="L85" s="67"/>
      <c r="M85" s="67"/>
      <c r="N85" s="67"/>
      <c r="O85" s="67"/>
      <c r="P85" s="67"/>
      <c r="Q85" s="69"/>
      <c r="R85" s="67"/>
      <c r="S85" s="67"/>
      <c r="T85" s="67"/>
      <c r="U85" s="67"/>
      <c r="V85" s="67"/>
      <c r="W85" s="67"/>
      <c r="X85" s="67"/>
      <c r="Y85" s="67"/>
      <c r="Z85" s="66"/>
      <c r="AZ85" s="24"/>
      <c r="BA85" s="24"/>
      <c r="BD85" s="24"/>
      <c r="BE85" s="24"/>
    </row>
    <row r="86" spans="1:58" s="6" customFormat="1" x14ac:dyDescent="0.3">
      <c r="A86" s="22"/>
      <c r="B86" s="14" t="s">
        <v>93</v>
      </c>
      <c r="C86" s="19"/>
      <c r="D86" s="23"/>
      <c r="E86" s="24"/>
      <c r="F86" s="24">
        <v>9972</v>
      </c>
      <c r="G86" s="24"/>
      <c r="H86" s="24">
        <v>9972</v>
      </c>
      <c r="I86" s="6">
        <f t="shared" si="7"/>
        <v>9972</v>
      </c>
      <c r="K86" s="67"/>
      <c r="L86" s="67"/>
      <c r="M86" s="67"/>
      <c r="N86" s="67"/>
      <c r="O86" s="67"/>
      <c r="P86" s="67"/>
      <c r="Q86" s="69"/>
      <c r="R86" s="67"/>
      <c r="S86" s="67"/>
      <c r="T86" s="67"/>
      <c r="U86" s="67"/>
      <c r="V86" s="67"/>
      <c r="W86" s="67"/>
      <c r="X86" s="67"/>
      <c r="Y86" s="67"/>
      <c r="Z86" s="66"/>
      <c r="AZ86" s="24"/>
      <c r="BA86" s="24"/>
      <c r="BD86" s="24"/>
      <c r="BE86" s="24"/>
    </row>
    <row r="87" spans="1:58" s="6" customFormat="1" x14ac:dyDescent="0.3">
      <c r="A87" s="22"/>
      <c r="B87" s="14" t="s">
        <v>97</v>
      </c>
      <c r="C87" s="19"/>
      <c r="D87" s="23"/>
      <c r="E87" s="24"/>
      <c r="F87" s="24"/>
      <c r="G87" s="24"/>
      <c r="H87" s="24"/>
      <c r="I87" s="6">
        <f t="shared" si="7"/>
        <v>0</v>
      </c>
      <c r="K87" s="67"/>
      <c r="L87" s="67"/>
      <c r="M87" s="67"/>
      <c r="N87" s="67"/>
      <c r="O87" s="67"/>
      <c r="P87" s="67"/>
      <c r="Q87" s="69"/>
      <c r="R87" s="67"/>
      <c r="S87" s="67"/>
      <c r="T87" s="67"/>
      <c r="U87" s="67"/>
      <c r="V87" s="67"/>
      <c r="W87" s="67"/>
      <c r="X87" s="67"/>
      <c r="Y87" s="67"/>
      <c r="Z87" s="66"/>
      <c r="AZ87" s="24"/>
      <c r="BA87" s="24"/>
      <c r="BD87" s="24"/>
      <c r="BE87" s="24"/>
    </row>
    <row r="88" spans="1:58" s="6" customFormat="1" x14ac:dyDescent="0.3">
      <c r="A88" s="22"/>
      <c r="B88" s="14" t="s">
        <v>98</v>
      </c>
      <c r="C88" s="19"/>
      <c r="D88" s="23"/>
      <c r="E88" s="24"/>
      <c r="F88" s="24"/>
      <c r="G88" s="24"/>
      <c r="H88" s="24"/>
      <c r="I88" s="6">
        <f t="shared" si="7"/>
        <v>0</v>
      </c>
      <c r="K88" s="67"/>
      <c r="L88" s="67"/>
      <c r="M88" s="67"/>
      <c r="N88" s="67"/>
      <c r="O88" s="67"/>
      <c r="P88" s="67"/>
      <c r="Q88" s="69"/>
      <c r="R88" s="67"/>
      <c r="S88" s="67"/>
      <c r="T88" s="67"/>
      <c r="U88" s="67"/>
      <c r="V88" s="67"/>
      <c r="W88" s="67"/>
      <c r="X88" s="67"/>
      <c r="Y88" s="67"/>
      <c r="Z88" s="66"/>
      <c r="AZ88" s="24"/>
      <c r="BA88" s="24"/>
      <c r="BD88" s="24"/>
      <c r="BE88" s="24"/>
    </row>
    <row r="89" spans="1:58" s="6" customFormat="1" x14ac:dyDescent="0.3">
      <c r="A89" s="22"/>
      <c r="B89" s="14" t="s">
        <v>94</v>
      </c>
      <c r="C89" s="19"/>
      <c r="D89" s="23"/>
      <c r="E89" s="24"/>
      <c r="F89" s="24"/>
      <c r="G89" s="24"/>
      <c r="H89" s="24"/>
      <c r="I89" s="6">
        <f t="shared" si="7"/>
        <v>0</v>
      </c>
      <c r="K89" s="67"/>
      <c r="L89" s="67"/>
      <c r="M89" s="67"/>
      <c r="N89" s="67"/>
      <c r="O89" s="67"/>
      <c r="P89" s="67"/>
      <c r="Q89" s="69"/>
      <c r="R89" s="67"/>
      <c r="S89" s="67"/>
      <c r="T89" s="67"/>
      <c r="U89" s="67"/>
      <c r="V89" s="67"/>
      <c r="W89" s="67"/>
      <c r="X89" s="67"/>
      <c r="Y89" s="67"/>
      <c r="Z89" s="66"/>
      <c r="AZ89" s="24"/>
      <c r="BA89" s="24"/>
      <c r="BD89" s="24"/>
      <c r="BE89" s="24"/>
    </row>
    <row r="90" spans="1:58" s="6" customFormat="1" x14ac:dyDescent="0.3">
      <c r="A90" s="22"/>
      <c r="B90" s="14" t="s">
        <v>95</v>
      </c>
      <c r="C90" s="19"/>
      <c r="D90" s="23"/>
      <c r="E90" s="24"/>
      <c r="F90" s="24">
        <v>99720</v>
      </c>
      <c r="G90" s="24"/>
      <c r="H90" s="24">
        <v>99720</v>
      </c>
      <c r="I90" s="6">
        <f t="shared" si="7"/>
        <v>99720</v>
      </c>
      <c r="K90" s="67"/>
      <c r="L90" s="67"/>
      <c r="M90" s="67"/>
      <c r="N90" s="67"/>
      <c r="O90" s="67"/>
      <c r="P90" s="67"/>
      <c r="Q90" s="69"/>
      <c r="R90" s="67"/>
      <c r="S90" s="67"/>
      <c r="T90" s="67"/>
      <c r="U90" s="67"/>
      <c r="V90" s="67"/>
      <c r="W90" s="67"/>
      <c r="X90" s="67"/>
      <c r="Y90" s="67"/>
      <c r="Z90" s="66"/>
      <c r="AZ90" s="24"/>
      <c r="BA90" s="24"/>
      <c r="BD90" s="24"/>
      <c r="BE90" s="24"/>
    </row>
    <row r="91" spans="1:58" s="6" customFormat="1" x14ac:dyDescent="0.3">
      <c r="A91" s="22"/>
      <c r="B91" s="14" t="s">
        <v>99</v>
      </c>
      <c r="C91" s="19"/>
      <c r="D91" s="23"/>
      <c r="E91" s="24"/>
      <c r="F91" s="24"/>
      <c r="G91" s="24"/>
      <c r="H91" s="24"/>
      <c r="I91" s="6">
        <f t="shared" si="7"/>
        <v>0</v>
      </c>
      <c r="K91" s="67"/>
      <c r="L91" s="67"/>
      <c r="M91" s="67"/>
      <c r="N91" s="67"/>
      <c r="O91" s="67"/>
      <c r="P91" s="67"/>
      <c r="Q91" s="69"/>
      <c r="R91" s="67"/>
      <c r="S91" s="67"/>
      <c r="T91" s="67"/>
      <c r="U91" s="67"/>
      <c r="V91" s="67"/>
      <c r="W91" s="67"/>
      <c r="X91" s="67"/>
      <c r="Y91" s="67"/>
      <c r="Z91" s="66"/>
      <c r="AZ91" s="24"/>
      <c r="BA91" s="24"/>
      <c r="BD91" s="24"/>
      <c r="BE91" s="24"/>
    </row>
    <row r="92" spans="1:58" s="6" customFormat="1" x14ac:dyDescent="0.3">
      <c r="A92" s="11"/>
      <c r="B92" s="14" t="s">
        <v>96</v>
      </c>
      <c r="C92" s="19"/>
      <c r="D92" s="23"/>
      <c r="E92" s="24"/>
      <c r="F92" s="24"/>
      <c r="G92" s="24"/>
      <c r="H92" s="24"/>
      <c r="I92" s="6">
        <f t="shared" si="7"/>
        <v>0</v>
      </c>
      <c r="K92" s="67"/>
      <c r="L92" s="67"/>
      <c r="M92" s="67"/>
      <c r="N92" s="67"/>
      <c r="O92" s="67"/>
      <c r="P92" s="67"/>
      <c r="Q92" s="69"/>
      <c r="R92" s="67"/>
      <c r="S92" s="67"/>
      <c r="T92" s="67"/>
      <c r="U92" s="67"/>
      <c r="V92" s="67"/>
      <c r="W92" s="67"/>
      <c r="X92" s="67"/>
      <c r="Y92" s="67"/>
      <c r="Z92" s="66"/>
      <c r="AZ92" s="24"/>
      <c r="BA92" s="24"/>
      <c r="BD92" s="24"/>
      <c r="BE92" s="24"/>
    </row>
    <row r="93" spans="1:58" s="6" customFormat="1" x14ac:dyDescent="0.3">
      <c r="A93" s="38"/>
      <c r="B93" s="39" t="s">
        <v>17</v>
      </c>
      <c r="C93" s="10"/>
      <c r="D93" s="26">
        <f>SUM(D56)</f>
        <v>21178240</v>
      </c>
      <c r="E93" s="26">
        <f>SUM(E56:E92)</f>
        <v>27120</v>
      </c>
      <c r="F93" s="26">
        <f>SUM(F56:F91)</f>
        <v>17214396</v>
      </c>
      <c r="G93" s="26">
        <f>SUM(G53:G92)</f>
        <v>2219467.54</v>
      </c>
      <c r="H93" s="26">
        <f>SUM(H53:H87)</f>
        <v>29217879.989999998</v>
      </c>
      <c r="I93" s="6">
        <f>SUM(I6:I74)</f>
        <v>31730898.109999999</v>
      </c>
      <c r="K93" s="67"/>
      <c r="L93" s="67"/>
      <c r="M93" s="67"/>
      <c r="N93" s="67"/>
      <c r="O93" s="67"/>
      <c r="P93" s="67"/>
      <c r="Q93" s="69"/>
      <c r="R93" s="67"/>
      <c r="S93" s="67"/>
      <c r="T93" s="67"/>
      <c r="U93" s="67"/>
      <c r="V93" s="67"/>
      <c r="W93" s="67"/>
      <c r="X93" s="67"/>
      <c r="Y93" s="67"/>
      <c r="Z93" s="66"/>
      <c r="AZ93" s="26">
        <f>SUM(AZ53:AZ54)</f>
        <v>1698687.0899999999</v>
      </c>
      <c r="BA93" s="26">
        <f>SUM(BA51:BA54)</f>
        <v>4433855.54</v>
      </c>
      <c r="BB93" s="6">
        <f t="shared" ref="BB93" si="10">SUM(AZ93:BA93)</f>
        <v>6132542.6299999999</v>
      </c>
      <c r="BD93" s="26">
        <f>SUM(BD53:BD54)</f>
        <v>1698687.0899999999</v>
      </c>
      <c r="BE93" s="26">
        <f>SUM(BE51:BE54)</f>
        <v>4433855.54</v>
      </c>
      <c r="BF93" s="6">
        <f t="shared" ref="BF93" si="11">SUM(BD93:BE93)</f>
        <v>6132542.6299999999</v>
      </c>
    </row>
    <row r="94" spans="1:58" s="6" customFormat="1" x14ac:dyDescent="0.3">
      <c r="A94" s="38"/>
      <c r="B94" s="39" t="s">
        <v>447</v>
      </c>
      <c r="C94" s="10"/>
      <c r="D94" s="26">
        <f>SUM(D57)</f>
        <v>0</v>
      </c>
      <c r="E94" s="26">
        <f>SUM(E93,E13,E26,E30,E33,E37,E53)</f>
        <v>2241945.94</v>
      </c>
      <c r="F94" s="26">
        <f>SUM(F93,F13,F26,F30,F33,F37,F53)</f>
        <v>31905110.109999999</v>
      </c>
      <c r="G94" s="26"/>
      <c r="H94" s="26"/>
      <c r="I94" s="6">
        <f>SUM(I7:I75)</f>
        <v>31730898.109999999</v>
      </c>
      <c r="K94" s="67"/>
      <c r="L94" s="67"/>
      <c r="M94" s="67"/>
      <c r="N94" s="67"/>
      <c r="O94" s="67"/>
      <c r="P94" s="67"/>
      <c r="Q94" s="69"/>
      <c r="R94" s="67"/>
      <c r="S94" s="67"/>
      <c r="T94" s="67"/>
      <c r="U94" s="67"/>
      <c r="V94" s="67"/>
      <c r="W94" s="67"/>
      <c r="X94" s="67"/>
      <c r="Y94" s="67"/>
      <c r="Z94" s="66"/>
      <c r="AZ94" s="26">
        <f>SUM(AZ54:AZ55)</f>
        <v>0</v>
      </c>
      <c r="BA94" s="26">
        <f>SUM(BA52:BA55)</f>
        <v>4289447.54</v>
      </c>
      <c r="BB94" s="6">
        <f t="shared" ref="BB94" si="12">SUM(AZ94:BA94)</f>
        <v>4289447.54</v>
      </c>
      <c r="BD94" s="26">
        <f>SUM(BD54:BD55)</f>
        <v>0</v>
      </c>
      <c r="BE94" s="26">
        <f>SUM(BE52:BE55)</f>
        <v>4289447.54</v>
      </c>
      <c r="BF94" s="6">
        <f t="shared" ref="BF94" si="13">SUM(BD94:BE94)</f>
        <v>4289447.54</v>
      </c>
    </row>
    <row r="95" spans="1:58" s="6" customFormat="1" x14ac:dyDescent="0.3">
      <c r="A95" s="9">
        <v>9</v>
      </c>
      <c r="B95" s="152" t="s">
        <v>278</v>
      </c>
      <c r="C95" s="17"/>
      <c r="D95" s="153"/>
      <c r="E95" s="154">
        <v>1717204</v>
      </c>
      <c r="F95" s="154">
        <v>1717204</v>
      </c>
      <c r="G95" s="154">
        <v>1717204</v>
      </c>
      <c r="H95" s="154"/>
      <c r="K95" s="67"/>
      <c r="L95" s="67"/>
      <c r="M95" s="67"/>
      <c r="N95" s="67"/>
      <c r="O95" s="67"/>
      <c r="P95" s="67"/>
      <c r="Q95" s="69"/>
      <c r="R95" s="67"/>
      <c r="S95" s="67"/>
      <c r="T95" s="67"/>
      <c r="U95" s="67"/>
      <c r="V95" s="67"/>
      <c r="W95" s="67"/>
      <c r="X95" s="67"/>
      <c r="Y95" s="67"/>
      <c r="Z95" s="66"/>
      <c r="AZ95" s="24"/>
      <c r="BA95" s="24"/>
      <c r="BD95" s="24"/>
      <c r="BE95" s="24"/>
    </row>
    <row r="96" spans="1:58" s="6" customFormat="1" x14ac:dyDescent="0.3">
      <c r="A96" s="11"/>
      <c r="B96" s="34" t="s">
        <v>547</v>
      </c>
      <c r="C96" s="32"/>
      <c r="D96" s="35"/>
      <c r="E96" s="36"/>
      <c r="F96" s="36"/>
      <c r="G96" s="36"/>
      <c r="H96" s="36"/>
      <c r="K96" s="67"/>
      <c r="L96" s="67"/>
      <c r="M96" s="67"/>
      <c r="N96" s="67"/>
      <c r="O96" s="67"/>
      <c r="P96" s="67"/>
      <c r="Q96" s="69"/>
      <c r="R96" s="67"/>
      <c r="S96" s="67"/>
      <c r="T96" s="67"/>
      <c r="U96" s="67"/>
      <c r="V96" s="67"/>
      <c r="W96" s="67"/>
      <c r="X96" s="67"/>
      <c r="Y96" s="67"/>
      <c r="Z96" s="66"/>
      <c r="AZ96" s="24"/>
      <c r="BA96" s="24"/>
      <c r="BD96" s="24"/>
      <c r="BE96" s="24"/>
    </row>
    <row r="97" spans="1:58" s="6" customFormat="1" x14ac:dyDescent="0.3">
      <c r="A97" s="38"/>
      <c r="B97" s="39" t="s">
        <v>529</v>
      </c>
      <c r="C97" s="10"/>
      <c r="D97" s="26"/>
      <c r="E97" s="26">
        <f>SUM(E95:E96)</f>
        <v>1717204</v>
      </c>
      <c r="F97" s="26">
        <f>SUM(F95:F96)</f>
        <v>1717204</v>
      </c>
      <c r="G97" s="26">
        <f>SUM(G56:G96)</f>
        <v>3963791.54</v>
      </c>
      <c r="H97" s="26">
        <f>SUM(H56:H90)</f>
        <v>17149876</v>
      </c>
      <c r="I97" s="6">
        <f>SUM(I9:I77)</f>
        <v>31730898.109999999</v>
      </c>
      <c r="K97" s="67"/>
      <c r="L97" s="67"/>
      <c r="M97" s="67"/>
      <c r="N97" s="67"/>
      <c r="O97" s="67"/>
      <c r="P97" s="67"/>
      <c r="Q97" s="69"/>
      <c r="R97" s="67"/>
      <c r="S97" s="67"/>
      <c r="T97" s="67"/>
      <c r="U97" s="67"/>
      <c r="V97" s="67"/>
      <c r="W97" s="67"/>
      <c r="X97" s="67"/>
      <c r="Y97" s="67"/>
      <c r="Z97" s="66"/>
      <c r="AZ97" s="26">
        <f>SUM(AZ56:AZ57)</f>
        <v>0</v>
      </c>
      <c r="BA97" s="26">
        <f>SUM(BA54:BA57)</f>
        <v>4322598</v>
      </c>
      <c r="BB97" s="6">
        <f t="shared" ref="BB97:BB98" si="14">SUM(AZ97:BA97)</f>
        <v>4322598</v>
      </c>
      <c r="BD97" s="26">
        <f>SUM(BD56:BD57)</f>
        <v>0</v>
      </c>
      <c r="BE97" s="26">
        <f>SUM(BE54:BE57)</f>
        <v>4322598</v>
      </c>
      <c r="BF97" s="6">
        <f t="shared" ref="BF97:BF98" si="15">SUM(BD97:BE97)</f>
        <v>4322598</v>
      </c>
    </row>
    <row r="98" spans="1:58" s="6" customFormat="1" ht="27" customHeight="1" x14ac:dyDescent="0.3">
      <c r="A98" s="40"/>
      <c r="B98" s="41" t="s">
        <v>71</v>
      </c>
      <c r="C98" s="42"/>
      <c r="D98" s="43">
        <f>SUM(D13,D26,D30,D37,D39,D53,D93)</f>
        <v>43000000</v>
      </c>
      <c r="E98" s="43">
        <f>SUM(E94+E97)</f>
        <v>3959149.94</v>
      </c>
      <c r="F98" s="43">
        <f>SUM(F94+F97)</f>
        <v>33622314.109999999</v>
      </c>
      <c r="G98" s="43">
        <f>SUM(G97,G13,G26,G30,G37,G39,G53)</f>
        <v>6178617.4800000004</v>
      </c>
      <c r="H98" s="43">
        <f>SUM(H13,H26,H30,H33,H37,H39,H53,H97)</f>
        <v>29625764.169999998</v>
      </c>
      <c r="I98" s="6">
        <f>SUM(I9:I97)</f>
        <v>127060404.44</v>
      </c>
      <c r="K98" s="67"/>
      <c r="L98" s="67"/>
      <c r="M98" s="67"/>
      <c r="N98" s="67"/>
      <c r="O98" s="67"/>
      <c r="P98" s="67"/>
      <c r="Q98" s="69"/>
      <c r="R98" s="67"/>
      <c r="S98" s="67"/>
      <c r="T98" s="67"/>
      <c r="U98" s="67"/>
      <c r="V98" s="67"/>
      <c r="W98" s="67"/>
      <c r="X98" s="67"/>
      <c r="Y98" s="67"/>
      <c r="Z98" s="66"/>
      <c r="AZ98" s="43">
        <f>SUM(AZ13,AZ26,AZ30,AZ33,AZ37,AZ39,AZ53,AZ97)</f>
        <v>1735327.3299999998</v>
      </c>
      <c r="BA98" s="43">
        <f>SUM(BA13,BA26,BA30,BA33,BA37,BA39,BA53,BA97)</f>
        <v>8617516.6400000006</v>
      </c>
      <c r="BB98" s="6">
        <f t="shared" si="14"/>
        <v>10352843.970000001</v>
      </c>
      <c r="BD98" s="43">
        <f>SUM(BD13,BD26,BD30,BD33,BD37,BD39,BD53,BD97)</f>
        <v>1735327.3299999998</v>
      </c>
      <c r="BE98" s="43">
        <f>SUM(BE13,BE26,BE30,BE33,BE37,BE39,BE53,BE97)</f>
        <v>8617516.6400000006</v>
      </c>
      <c r="BF98" s="6">
        <f t="shared" si="15"/>
        <v>10352843.970000001</v>
      </c>
    </row>
    <row r="99" spans="1:58" x14ac:dyDescent="0.3">
      <c r="F99" s="110"/>
    </row>
    <row r="100" spans="1:58" x14ac:dyDescent="0.3">
      <c r="F100" s="44"/>
    </row>
    <row r="101" spans="1:58" x14ac:dyDescent="0.3">
      <c r="F101" s="48"/>
      <c r="H101" s="48"/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showGridLines="0" topLeftCell="B1" workbookViewId="0">
      <selection activeCell="G18" sqref="G18"/>
    </sheetView>
  </sheetViews>
  <sheetFormatPr defaultRowHeight="18.75" x14ac:dyDescent="0.3"/>
  <cols>
    <col min="1" max="1" width="0" style="4" hidden="1" customWidth="1"/>
    <col min="2" max="2" width="13.5" style="4" customWidth="1"/>
    <col min="3" max="3" width="15.75" style="4" customWidth="1"/>
    <col min="4" max="4" width="13.625" style="4" customWidth="1"/>
    <col min="5" max="5" width="6.375" style="4" customWidth="1"/>
    <col min="6" max="6" width="10.125" style="4" customWidth="1"/>
    <col min="7" max="7" width="27.875" style="4" customWidth="1"/>
    <col min="8" max="8" width="30.875" style="4" customWidth="1"/>
    <col min="9" max="9" width="15.5" style="4" customWidth="1"/>
    <col min="10" max="10" width="0" style="4" hidden="1" customWidth="1"/>
    <col min="11" max="16384" width="9" style="4"/>
  </cols>
  <sheetData>
    <row r="1" spans="2:9" ht="15.75" customHeight="1" x14ac:dyDescent="0.3">
      <c r="B1" s="193"/>
      <c r="C1" s="163"/>
      <c r="D1" s="163"/>
      <c r="E1" s="163"/>
    </row>
    <row r="2" spans="2:9" ht="19.899999999999999" customHeight="1" x14ac:dyDescent="0.3">
      <c r="B2" s="185" t="s">
        <v>18</v>
      </c>
      <c r="C2" s="163"/>
      <c r="D2" s="163"/>
      <c r="E2" s="163"/>
      <c r="F2" s="163"/>
      <c r="G2" s="163"/>
      <c r="H2" s="163"/>
      <c r="I2" s="163"/>
    </row>
    <row r="3" spans="2:9" ht="2.1" customHeight="1" x14ac:dyDescent="0.3"/>
    <row r="4" spans="2:9" ht="18" customHeight="1" x14ac:dyDescent="0.3">
      <c r="B4" s="185" t="s">
        <v>84</v>
      </c>
      <c r="C4" s="163"/>
      <c r="D4" s="163"/>
      <c r="E4" s="163"/>
      <c r="F4" s="163"/>
      <c r="G4" s="163"/>
      <c r="H4" s="163"/>
      <c r="I4" s="163"/>
    </row>
    <row r="5" spans="2:9" ht="1.35" customHeight="1" x14ac:dyDescent="0.3"/>
    <row r="6" spans="2:9" ht="18" customHeight="1" x14ac:dyDescent="0.3">
      <c r="B6" s="185" t="s">
        <v>272</v>
      </c>
      <c r="C6" s="163"/>
      <c r="D6" s="163"/>
      <c r="E6" s="163"/>
      <c r="F6" s="163"/>
      <c r="G6" s="163"/>
      <c r="H6" s="163"/>
      <c r="I6" s="163"/>
    </row>
    <row r="7" spans="2:9" ht="15.95" customHeight="1" x14ac:dyDescent="0.3">
      <c r="B7" s="194"/>
      <c r="C7" s="163"/>
      <c r="D7" s="163"/>
      <c r="E7" s="163"/>
      <c r="F7" s="163"/>
    </row>
    <row r="8" spans="2:9" x14ac:dyDescent="0.3">
      <c r="B8" s="5" t="s">
        <v>85</v>
      </c>
      <c r="C8" s="5" t="s">
        <v>86</v>
      </c>
      <c r="D8" s="5" t="s">
        <v>87</v>
      </c>
      <c r="E8" s="164" t="s">
        <v>88</v>
      </c>
      <c r="F8" s="161"/>
      <c r="G8" s="5" t="s">
        <v>89</v>
      </c>
      <c r="H8" s="5" t="s">
        <v>90</v>
      </c>
      <c r="I8" s="5" t="s">
        <v>75</v>
      </c>
    </row>
    <row r="9" spans="2:9" ht="42" customHeight="1" x14ac:dyDescent="0.3">
      <c r="B9" s="1" t="s">
        <v>82</v>
      </c>
      <c r="C9" s="1" t="s">
        <v>76</v>
      </c>
      <c r="D9" s="1" t="s">
        <v>78</v>
      </c>
      <c r="E9" s="160" t="s">
        <v>15</v>
      </c>
      <c r="F9" s="191"/>
      <c r="G9" s="1" t="s">
        <v>83</v>
      </c>
      <c r="H9" s="1"/>
      <c r="I9" s="2">
        <v>145060</v>
      </c>
    </row>
    <row r="10" spans="2:9" ht="36.75" customHeight="1" x14ac:dyDescent="0.3">
      <c r="B10" s="1" t="s">
        <v>82</v>
      </c>
      <c r="C10" s="1" t="s">
        <v>76</v>
      </c>
      <c r="D10" s="1" t="s">
        <v>79</v>
      </c>
      <c r="E10" s="160" t="s">
        <v>15</v>
      </c>
      <c r="F10" s="191"/>
      <c r="G10" s="1" t="s">
        <v>83</v>
      </c>
      <c r="H10" s="1"/>
      <c r="I10" s="2">
        <v>75468</v>
      </c>
    </row>
    <row r="11" spans="2:9" ht="54.75" customHeight="1" x14ac:dyDescent="0.3">
      <c r="B11" s="1" t="s">
        <v>82</v>
      </c>
      <c r="C11" s="1" t="s">
        <v>77</v>
      </c>
      <c r="D11" s="1" t="s">
        <v>80</v>
      </c>
      <c r="E11" s="160" t="s">
        <v>15</v>
      </c>
      <c r="F11" s="191"/>
      <c r="G11" s="1" t="s">
        <v>83</v>
      </c>
      <c r="H11" s="1"/>
      <c r="I11" s="2">
        <v>36593</v>
      </c>
    </row>
    <row r="12" spans="2:9" ht="37.5" x14ac:dyDescent="0.3">
      <c r="B12" s="1" t="s">
        <v>82</v>
      </c>
      <c r="C12" s="1" t="s">
        <v>77</v>
      </c>
      <c r="D12" s="1" t="s">
        <v>81</v>
      </c>
      <c r="E12" s="160" t="s">
        <v>16</v>
      </c>
      <c r="F12" s="191"/>
      <c r="G12" s="1" t="s">
        <v>91</v>
      </c>
      <c r="H12" s="1" t="s">
        <v>92</v>
      </c>
      <c r="I12" s="2">
        <v>734000</v>
      </c>
    </row>
    <row r="13" spans="2:9" ht="17.100000000000001" customHeight="1" x14ac:dyDescent="0.3">
      <c r="B13" s="172" t="s">
        <v>17</v>
      </c>
      <c r="C13" s="192"/>
      <c r="D13" s="192"/>
      <c r="E13" s="192"/>
      <c r="F13" s="192"/>
      <c r="G13" s="192"/>
      <c r="H13" s="191"/>
      <c r="I13" s="3">
        <f>SUM(I9:I12)</f>
        <v>991121</v>
      </c>
    </row>
  </sheetData>
  <mergeCells count="11">
    <mergeCell ref="E8:F8"/>
    <mergeCell ref="B1:E1"/>
    <mergeCell ref="B2:I2"/>
    <mergeCell ref="B4:I4"/>
    <mergeCell ref="B6:I6"/>
    <mergeCell ref="B7:F7"/>
    <mergeCell ref="E9:F9"/>
    <mergeCell ref="E10:F10"/>
    <mergeCell ref="E11:F11"/>
    <mergeCell ref="E12:F12"/>
    <mergeCell ref="B13:H13"/>
  </mergeCells>
  <pageMargins left="0.23622047244094491" right="0.19685039370078741" top="0.23622047244094491" bottom="0.15748031496062992" header="0.27559055118110237" footer="0.2362204724409449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"/>
  <sheetViews>
    <sheetView showGridLines="0" topLeftCell="A67" zoomScale="140" zoomScaleNormal="140" workbookViewId="0">
      <selection activeCell="E76" sqref="E76"/>
    </sheetView>
  </sheetViews>
  <sheetFormatPr defaultRowHeight="11.25" x14ac:dyDescent="0.2"/>
  <cols>
    <col min="1" max="1" width="8.25" style="111" customWidth="1"/>
    <col min="2" max="2" width="5.25" style="112" customWidth="1"/>
    <col min="3" max="3" width="1.5" style="111" customWidth="1"/>
    <col min="4" max="4" width="19.875" style="111" customWidth="1"/>
    <col min="5" max="5" width="6.75" style="112" customWidth="1"/>
    <col min="6" max="6" width="8.875" style="111" customWidth="1"/>
    <col min="7" max="7" width="6.75" style="111" bestFit="1" customWidth="1"/>
    <col min="8" max="8" width="6.25" style="111" customWidth="1"/>
    <col min="9" max="10" width="6" style="111" customWidth="1"/>
    <col min="11" max="13" width="6.25" style="111" customWidth="1"/>
    <col min="14" max="14" width="5.75" style="111" customWidth="1"/>
    <col min="15" max="15" width="5.5" style="111" customWidth="1"/>
    <col min="16" max="16" width="6.125" style="111" customWidth="1"/>
    <col min="17" max="17" width="5.625" style="111" customWidth="1"/>
    <col min="18" max="18" width="5.25" style="111" customWidth="1"/>
    <col min="19" max="19" width="6.5" style="111" customWidth="1"/>
    <col min="20" max="20" width="6.75" style="111" customWidth="1"/>
    <col min="21" max="16384" width="9" style="111"/>
  </cols>
  <sheetData>
    <row r="1" spans="1:20" ht="12.95" customHeight="1" x14ac:dyDescent="0.2">
      <c r="A1" s="195"/>
      <c r="B1" s="195"/>
      <c r="C1" s="195"/>
      <c r="D1" s="195"/>
      <c r="E1" s="195"/>
    </row>
    <row r="2" spans="1:20" ht="12.95" customHeight="1" x14ac:dyDescent="0.2">
      <c r="A2" s="196" t="s">
        <v>18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</row>
    <row r="3" spans="1:20" ht="15.4" customHeight="1" x14ac:dyDescent="0.2">
      <c r="A3" s="196" t="s">
        <v>251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</row>
    <row r="4" spans="1:20" ht="21.2" customHeight="1" x14ac:dyDescent="0.2">
      <c r="A4" s="197" t="s">
        <v>101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</row>
    <row r="5" spans="1:20" ht="15.75" customHeight="1" x14ac:dyDescent="0.2"/>
    <row r="6" spans="1:20" ht="34.5" customHeight="1" x14ac:dyDescent="0.2">
      <c r="A6" s="113"/>
      <c r="B6" s="132"/>
      <c r="C6" s="113"/>
      <c r="D6" s="113"/>
      <c r="E6" s="207" t="s">
        <v>102</v>
      </c>
      <c r="F6" s="208"/>
      <c r="G6" s="201" t="s">
        <v>76</v>
      </c>
      <c r="H6" s="209"/>
      <c r="I6" s="201" t="s">
        <v>103</v>
      </c>
      <c r="J6" s="201" t="s">
        <v>104</v>
      </c>
      <c r="K6" s="209"/>
      <c r="L6" s="201" t="s">
        <v>77</v>
      </c>
      <c r="M6" s="209"/>
      <c r="N6" s="201" t="s">
        <v>105</v>
      </c>
      <c r="O6" s="201" t="s">
        <v>106</v>
      </c>
      <c r="P6" s="212"/>
      <c r="Q6" s="209"/>
      <c r="R6" s="201" t="s">
        <v>107</v>
      </c>
      <c r="S6" s="201" t="s">
        <v>108</v>
      </c>
      <c r="T6" s="203" t="s">
        <v>17</v>
      </c>
    </row>
    <row r="7" spans="1:20" x14ac:dyDescent="0.2">
      <c r="A7" s="115"/>
      <c r="B7" s="133"/>
      <c r="C7" s="115"/>
      <c r="D7" s="115"/>
      <c r="E7" s="133"/>
      <c r="F7" s="115"/>
      <c r="G7" s="210"/>
      <c r="H7" s="211"/>
      <c r="I7" s="210"/>
      <c r="J7" s="210"/>
      <c r="K7" s="211"/>
      <c r="L7" s="210"/>
      <c r="M7" s="211"/>
      <c r="N7" s="202"/>
      <c r="O7" s="210"/>
      <c r="P7" s="213"/>
      <c r="Q7" s="211"/>
      <c r="R7" s="202"/>
      <c r="S7" s="202"/>
      <c r="T7" s="204"/>
    </row>
    <row r="8" spans="1:20" x14ac:dyDescent="0.2">
      <c r="A8" s="115"/>
      <c r="B8" s="133"/>
      <c r="C8" s="115"/>
      <c r="D8" s="115"/>
      <c r="E8" s="133"/>
      <c r="F8" s="115"/>
      <c r="G8" s="198" t="s">
        <v>109</v>
      </c>
      <c r="H8" s="199"/>
      <c r="I8" s="117" t="s">
        <v>110</v>
      </c>
      <c r="J8" s="198" t="s">
        <v>111</v>
      </c>
      <c r="K8" s="199"/>
      <c r="L8" s="198" t="s">
        <v>112</v>
      </c>
      <c r="M8" s="199"/>
      <c r="N8" s="117" t="s">
        <v>113</v>
      </c>
      <c r="O8" s="198" t="s">
        <v>114</v>
      </c>
      <c r="P8" s="200"/>
      <c r="Q8" s="199"/>
      <c r="R8" s="117" t="s">
        <v>115</v>
      </c>
      <c r="S8" s="117" t="s">
        <v>116</v>
      </c>
      <c r="T8" s="204"/>
    </row>
    <row r="9" spans="1:20" ht="39.75" customHeight="1" x14ac:dyDescent="0.2">
      <c r="A9" s="115"/>
      <c r="B9" s="133"/>
      <c r="C9" s="115"/>
      <c r="D9" s="115"/>
      <c r="E9" s="133"/>
      <c r="F9" s="115"/>
      <c r="G9" s="206" t="s">
        <v>78</v>
      </c>
      <c r="H9" s="206" t="s">
        <v>79</v>
      </c>
      <c r="I9" s="206" t="s">
        <v>117</v>
      </c>
      <c r="J9" s="206" t="s">
        <v>118</v>
      </c>
      <c r="K9" s="206" t="s">
        <v>119</v>
      </c>
      <c r="L9" s="206" t="s">
        <v>80</v>
      </c>
      <c r="M9" s="206" t="s">
        <v>81</v>
      </c>
      <c r="N9" s="206" t="s">
        <v>120</v>
      </c>
      <c r="O9" s="206" t="s">
        <v>121</v>
      </c>
      <c r="P9" s="206" t="s">
        <v>122</v>
      </c>
      <c r="Q9" s="206" t="s">
        <v>123</v>
      </c>
      <c r="R9" s="206" t="s">
        <v>124</v>
      </c>
      <c r="S9" s="206" t="s">
        <v>125</v>
      </c>
      <c r="T9" s="204"/>
    </row>
    <row r="10" spans="1:20" x14ac:dyDescent="0.2">
      <c r="A10" s="115"/>
      <c r="B10" s="133"/>
      <c r="C10" s="115"/>
      <c r="D10" s="115"/>
      <c r="E10" s="133"/>
      <c r="F10" s="115"/>
      <c r="G10" s="214"/>
      <c r="H10" s="204"/>
      <c r="I10" s="214"/>
      <c r="J10" s="214"/>
      <c r="K10" s="204"/>
      <c r="L10" s="204"/>
      <c r="M10" s="204"/>
      <c r="N10" s="204"/>
      <c r="O10" s="204"/>
      <c r="P10" s="204"/>
      <c r="Q10" s="204"/>
      <c r="R10" s="204"/>
      <c r="S10" s="204"/>
      <c r="T10" s="204"/>
    </row>
    <row r="11" spans="1:20" x14ac:dyDescent="0.2">
      <c r="A11" s="223"/>
      <c r="B11" s="223"/>
      <c r="C11" s="115"/>
      <c r="D11" s="115"/>
      <c r="E11" s="133"/>
      <c r="F11" s="115"/>
      <c r="G11" s="214"/>
      <c r="H11" s="204"/>
      <c r="I11" s="214"/>
      <c r="J11" s="214"/>
      <c r="K11" s="204"/>
      <c r="L11" s="204"/>
      <c r="M11" s="204"/>
      <c r="N11" s="204"/>
      <c r="O11" s="204"/>
      <c r="P11" s="204"/>
      <c r="Q11" s="204"/>
      <c r="R11" s="204"/>
      <c r="S11" s="204"/>
      <c r="T11" s="204"/>
    </row>
    <row r="12" spans="1:20" x14ac:dyDescent="0.2">
      <c r="A12" s="115"/>
      <c r="B12" s="133"/>
      <c r="C12" s="115"/>
      <c r="D12" s="115"/>
      <c r="E12" s="133"/>
      <c r="F12" s="115"/>
      <c r="G12" s="210"/>
      <c r="H12" s="202"/>
      <c r="I12" s="210"/>
      <c r="J12" s="210"/>
      <c r="K12" s="202"/>
      <c r="L12" s="202"/>
      <c r="M12" s="202"/>
      <c r="N12" s="202"/>
      <c r="O12" s="202"/>
      <c r="P12" s="202"/>
      <c r="Q12" s="202"/>
      <c r="R12" s="202"/>
      <c r="S12" s="202"/>
      <c r="T12" s="204"/>
    </row>
    <row r="13" spans="1:20" ht="27" customHeight="1" x14ac:dyDescent="0.2">
      <c r="A13" s="224" t="s">
        <v>126</v>
      </c>
      <c r="B13" s="224"/>
      <c r="C13" s="118"/>
      <c r="D13" s="118"/>
      <c r="E13" s="134"/>
      <c r="F13" s="118"/>
      <c r="G13" s="120" t="s">
        <v>127</v>
      </c>
      <c r="H13" s="120" t="s">
        <v>128</v>
      </c>
      <c r="I13" s="120" t="s">
        <v>129</v>
      </c>
      <c r="J13" s="120" t="s">
        <v>130</v>
      </c>
      <c r="K13" s="120" t="s">
        <v>131</v>
      </c>
      <c r="L13" s="120" t="s">
        <v>132</v>
      </c>
      <c r="M13" s="120" t="s">
        <v>133</v>
      </c>
      <c r="N13" s="120" t="s">
        <v>134</v>
      </c>
      <c r="O13" s="120" t="s">
        <v>135</v>
      </c>
      <c r="P13" s="120" t="s">
        <v>136</v>
      </c>
      <c r="Q13" s="120" t="s">
        <v>137</v>
      </c>
      <c r="R13" s="120" t="s">
        <v>138</v>
      </c>
      <c r="S13" s="120" t="s">
        <v>139</v>
      </c>
      <c r="T13" s="205"/>
    </row>
    <row r="14" spans="1:20" ht="14.25" customHeight="1" x14ac:dyDescent="0.2">
      <c r="A14" s="217" t="s">
        <v>125</v>
      </c>
      <c r="B14" s="220" t="s">
        <v>235</v>
      </c>
      <c r="C14" s="135" t="s">
        <v>142</v>
      </c>
      <c r="D14" s="136" t="s">
        <v>236</v>
      </c>
      <c r="E14" s="137" t="s">
        <v>237</v>
      </c>
      <c r="F14" s="138" t="s">
        <v>82</v>
      </c>
      <c r="G14" s="139">
        <v>0</v>
      </c>
      <c r="H14" s="139">
        <v>0</v>
      </c>
      <c r="I14" s="139">
        <v>0</v>
      </c>
      <c r="J14" s="139">
        <v>0</v>
      </c>
      <c r="K14" s="139">
        <v>0</v>
      </c>
      <c r="L14" s="139">
        <v>0</v>
      </c>
      <c r="M14" s="139">
        <v>0</v>
      </c>
      <c r="N14" s="139">
        <v>0</v>
      </c>
      <c r="O14" s="139">
        <v>0</v>
      </c>
      <c r="P14" s="139">
        <v>0</v>
      </c>
      <c r="Q14" s="139">
        <v>0</v>
      </c>
      <c r="R14" s="139">
        <v>0</v>
      </c>
      <c r="S14" s="139">
        <v>5511</v>
      </c>
      <c r="T14" s="139">
        <f t="shared" ref="T14:T20" si="0">SUM(G14:S14)</f>
        <v>5511</v>
      </c>
    </row>
    <row r="15" spans="1:20" ht="14.25" customHeight="1" x14ac:dyDescent="0.2">
      <c r="A15" s="218"/>
      <c r="B15" s="221"/>
      <c r="C15" s="135" t="s">
        <v>142</v>
      </c>
      <c r="D15" s="136" t="s">
        <v>238</v>
      </c>
      <c r="E15" s="137" t="s">
        <v>239</v>
      </c>
      <c r="F15" s="138" t="s">
        <v>82</v>
      </c>
      <c r="G15" s="139">
        <v>0</v>
      </c>
      <c r="H15" s="139">
        <v>0</v>
      </c>
      <c r="I15" s="139">
        <v>0</v>
      </c>
      <c r="J15" s="139">
        <v>0</v>
      </c>
      <c r="K15" s="139">
        <v>0</v>
      </c>
      <c r="L15" s="139">
        <v>0</v>
      </c>
      <c r="M15" s="139">
        <v>0</v>
      </c>
      <c r="N15" s="139">
        <v>0</v>
      </c>
      <c r="O15" s="139">
        <v>0</v>
      </c>
      <c r="P15" s="139">
        <v>0</v>
      </c>
      <c r="Q15" s="139">
        <v>0</v>
      </c>
      <c r="R15" s="139">
        <v>0</v>
      </c>
      <c r="S15" s="139">
        <v>858300</v>
      </c>
      <c r="T15" s="139">
        <f t="shared" si="0"/>
        <v>858300</v>
      </c>
    </row>
    <row r="16" spans="1:20" ht="14.25" customHeight="1" x14ac:dyDescent="0.2">
      <c r="A16" s="218"/>
      <c r="B16" s="221"/>
      <c r="C16" s="135" t="s">
        <v>142</v>
      </c>
      <c r="D16" s="136" t="s">
        <v>240</v>
      </c>
      <c r="E16" s="137" t="s">
        <v>241</v>
      </c>
      <c r="F16" s="138" t="s">
        <v>82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39">
        <v>0</v>
      </c>
      <c r="M16" s="139">
        <v>0</v>
      </c>
      <c r="N16" s="139">
        <v>0</v>
      </c>
      <c r="O16" s="139">
        <v>0</v>
      </c>
      <c r="P16" s="139">
        <v>0</v>
      </c>
      <c r="Q16" s="139">
        <v>0</v>
      </c>
      <c r="R16" s="139">
        <v>0</v>
      </c>
      <c r="S16" s="139">
        <v>250400</v>
      </c>
      <c r="T16" s="139">
        <f t="shared" si="0"/>
        <v>250400</v>
      </c>
    </row>
    <row r="17" spans="1:20" ht="14.25" customHeight="1" x14ac:dyDescent="0.2">
      <c r="A17" s="218"/>
      <c r="B17" s="221"/>
      <c r="C17" s="135" t="s">
        <v>142</v>
      </c>
      <c r="D17" s="136" t="s">
        <v>242</v>
      </c>
      <c r="E17" s="137" t="s">
        <v>243</v>
      </c>
      <c r="F17" s="138" t="s">
        <v>82</v>
      </c>
      <c r="G17" s="139">
        <v>0</v>
      </c>
      <c r="H17" s="139">
        <v>0</v>
      </c>
      <c r="I17" s="139">
        <v>0</v>
      </c>
      <c r="J17" s="139">
        <v>0</v>
      </c>
      <c r="K17" s="139">
        <v>0</v>
      </c>
      <c r="L17" s="139">
        <v>0</v>
      </c>
      <c r="M17" s="139">
        <v>0</v>
      </c>
      <c r="N17" s="139">
        <v>0</v>
      </c>
      <c r="O17" s="139">
        <v>0</v>
      </c>
      <c r="P17" s="139">
        <v>0</v>
      </c>
      <c r="Q17" s="139">
        <v>0</v>
      </c>
      <c r="R17" s="139">
        <v>0</v>
      </c>
      <c r="S17" s="139">
        <v>2000</v>
      </c>
      <c r="T17" s="139">
        <f t="shared" si="0"/>
        <v>2000</v>
      </c>
    </row>
    <row r="18" spans="1:20" ht="14.25" customHeight="1" x14ac:dyDescent="0.2">
      <c r="A18" s="218"/>
      <c r="B18" s="221"/>
      <c r="C18" s="135" t="s">
        <v>142</v>
      </c>
      <c r="D18" s="136" t="s">
        <v>244</v>
      </c>
      <c r="E18" s="137" t="s">
        <v>245</v>
      </c>
      <c r="F18" s="138" t="s">
        <v>82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39">
        <v>0</v>
      </c>
      <c r="O18" s="139">
        <v>0</v>
      </c>
      <c r="P18" s="139">
        <v>0</v>
      </c>
      <c r="Q18" s="139">
        <v>0</v>
      </c>
      <c r="R18" s="139">
        <v>0</v>
      </c>
      <c r="S18" s="139">
        <v>0</v>
      </c>
      <c r="T18" s="139">
        <f t="shared" si="0"/>
        <v>0</v>
      </c>
    </row>
    <row r="19" spans="1:20" ht="14.25" customHeight="1" x14ac:dyDescent="0.2">
      <c r="A19" s="218"/>
      <c r="B19" s="221"/>
      <c r="C19" s="135" t="s">
        <v>142</v>
      </c>
      <c r="D19" s="136" t="s">
        <v>246</v>
      </c>
      <c r="E19" s="137" t="s">
        <v>247</v>
      </c>
      <c r="F19" s="138" t="s">
        <v>82</v>
      </c>
      <c r="G19" s="139">
        <v>0</v>
      </c>
      <c r="H19" s="139">
        <v>0</v>
      </c>
      <c r="I19" s="139">
        <v>0</v>
      </c>
      <c r="J19" s="139">
        <v>0</v>
      </c>
      <c r="K19" s="139">
        <v>0</v>
      </c>
      <c r="L19" s="139">
        <v>0</v>
      </c>
      <c r="M19" s="139">
        <v>0</v>
      </c>
      <c r="N19" s="139">
        <v>0</v>
      </c>
      <c r="O19" s="139">
        <v>0</v>
      </c>
      <c r="P19" s="139">
        <v>0</v>
      </c>
      <c r="Q19" s="139">
        <v>0</v>
      </c>
      <c r="R19" s="139">
        <v>0</v>
      </c>
      <c r="S19" s="139">
        <v>0</v>
      </c>
      <c r="T19" s="139">
        <f t="shared" si="0"/>
        <v>0</v>
      </c>
    </row>
    <row r="20" spans="1:20" ht="25.5" customHeight="1" x14ac:dyDescent="0.2">
      <c r="A20" s="218"/>
      <c r="B20" s="221"/>
      <c r="C20" s="135" t="s">
        <v>142</v>
      </c>
      <c r="D20" s="136" t="s">
        <v>252</v>
      </c>
      <c r="E20" s="137" t="s">
        <v>253</v>
      </c>
      <c r="F20" s="138" t="s">
        <v>82</v>
      </c>
      <c r="G20" s="139">
        <v>0</v>
      </c>
      <c r="H20" s="139">
        <v>0</v>
      </c>
      <c r="I20" s="139">
        <v>0</v>
      </c>
      <c r="J20" s="139">
        <v>0</v>
      </c>
      <c r="K20" s="139">
        <v>0</v>
      </c>
      <c r="L20" s="139">
        <v>0</v>
      </c>
      <c r="M20" s="139">
        <v>0</v>
      </c>
      <c r="N20" s="139">
        <v>0</v>
      </c>
      <c r="O20" s="139">
        <v>0</v>
      </c>
      <c r="P20" s="139">
        <v>0</v>
      </c>
      <c r="Q20" s="139">
        <v>0</v>
      </c>
      <c r="R20" s="139">
        <v>0</v>
      </c>
      <c r="S20" s="139">
        <v>0</v>
      </c>
      <c r="T20" s="139">
        <f t="shared" si="0"/>
        <v>0</v>
      </c>
    </row>
    <row r="21" spans="1:20" s="131" customFormat="1" x14ac:dyDescent="0.2">
      <c r="A21" s="219"/>
      <c r="B21" s="222"/>
      <c r="C21" s="215" t="s">
        <v>153</v>
      </c>
      <c r="D21" s="216"/>
      <c r="E21" s="216"/>
      <c r="F21" s="216"/>
      <c r="G21" s="140">
        <f t="shared" ref="G21:T21" si="1">SUM(G14:G20)</f>
        <v>0</v>
      </c>
      <c r="H21" s="140">
        <f t="shared" si="1"/>
        <v>0</v>
      </c>
      <c r="I21" s="140">
        <f t="shared" si="1"/>
        <v>0</v>
      </c>
      <c r="J21" s="140">
        <f t="shared" si="1"/>
        <v>0</v>
      </c>
      <c r="K21" s="140">
        <f t="shared" si="1"/>
        <v>0</v>
      </c>
      <c r="L21" s="140">
        <f t="shared" si="1"/>
        <v>0</v>
      </c>
      <c r="M21" s="140">
        <f t="shared" si="1"/>
        <v>0</v>
      </c>
      <c r="N21" s="140">
        <f t="shared" si="1"/>
        <v>0</v>
      </c>
      <c r="O21" s="140">
        <f t="shared" si="1"/>
        <v>0</v>
      </c>
      <c r="P21" s="140">
        <f t="shared" si="1"/>
        <v>0</v>
      </c>
      <c r="Q21" s="140">
        <f t="shared" si="1"/>
        <v>0</v>
      </c>
      <c r="R21" s="140">
        <f t="shared" si="1"/>
        <v>0</v>
      </c>
      <c r="S21" s="140">
        <f t="shared" si="1"/>
        <v>1116211</v>
      </c>
      <c r="T21" s="140">
        <f t="shared" si="1"/>
        <v>1116211</v>
      </c>
    </row>
    <row r="22" spans="1:20" s="131" customFormat="1" x14ac:dyDescent="0.2">
      <c r="A22" s="215" t="s">
        <v>250</v>
      </c>
      <c r="B22" s="216"/>
      <c r="C22" s="216"/>
      <c r="D22" s="216"/>
      <c r="E22" s="216"/>
      <c r="F22" s="216"/>
      <c r="G22" s="140">
        <v>0</v>
      </c>
      <c r="H22" s="140">
        <v>0</v>
      </c>
      <c r="I22" s="140">
        <v>0</v>
      </c>
      <c r="J22" s="140">
        <v>0</v>
      </c>
      <c r="K22" s="140">
        <v>0</v>
      </c>
      <c r="L22" s="140">
        <v>0</v>
      </c>
      <c r="M22" s="140">
        <v>0</v>
      </c>
      <c r="N22" s="140">
        <v>0</v>
      </c>
      <c r="O22" s="140">
        <v>0</v>
      </c>
      <c r="P22" s="140">
        <v>0</v>
      </c>
      <c r="Q22" s="140">
        <v>0</v>
      </c>
      <c r="R22" s="140">
        <v>0</v>
      </c>
      <c r="S22" s="140">
        <v>9722537.4600000009</v>
      </c>
      <c r="T22" s="140">
        <v>9722537.4600000009</v>
      </c>
    </row>
    <row r="23" spans="1:20" ht="14.25" customHeight="1" x14ac:dyDescent="0.2">
      <c r="A23" s="217" t="s">
        <v>140</v>
      </c>
      <c r="B23" s="220" t="s">
        <v>141</v>
      </c>
      <c r="C23" s="135" t="s">
        <v>142</v>
      </c>
      <c r="D23" s="136" t="s">
        <v>143</v>
      </c>
      <c r="E23" s="137" t="s">
        <v>144</v>
      </c>
      <c r="F23" s="138" t="s">
        <v>82</v>
      </c>
      <c r="G23" s="139">
        <v>42840</v>
      </c>
      <c r="H23" s="139">
        <v>0</v>
      </c>
      <c r="I23" s="139">
        <v>0</v>
      </c>
      <c r="J23" s="139">
        <v>0</v>
      </c>
      <c r="K23" s="139">
        <v>0</v>
      </c>
      <c r="L23" s="139">
        <v>0</v>
      </c>
      <c r="M23" s="139">
        <v>0</v>
      </c>
      <c r="N23" s="139">
        <v>0</v>
      </c>
      <c r="O23" s="139">
        <v>0</v>
      </c>
      <c r="P23" s="139">
        <v>0</v>
      </c>
      <c r="Q23" s="139">
        <v>0</v>
      </c>
      <c r="R23" s="139">
        <v>0</v>
      </c>
      <c r="S23" s="139">
        <v>0</v>
      </c>
      <c r="T23" s="139">
        <f>SUM(G23:S23)</f>
        <v>42840</v>
      </c>
    </row>
    <row r="24" spans="1:20" ht="25.5" customHeight="1" x14ac:dyDescent="0.2">
      <c r="A24" s="218"/>
      <c r="B24" s="221"/>
      <c r="C24" s="135" t="s">
        <v>142</v>
      </c>
      <c r="D24" s="136" t="s">
        <v>145</v>
      </c>
      <c r="E24" s="137" t="s">
        <v>146</v>
      </c>
      <c r="F24" s="138" t="s">
        <v>82</v>
      </c>
      <c r="G24" s="139">
        <v>3510</v>
      </c>
      <c r="H24" s="139">
        <v>0</v>
      </c>
      <c r="I24" s="139">
        <v>0</v>
      </c>
      <c r="J24" s="139">
        <v>0</v>
      </c>
      <c r="K24" s="139">
        <v>0</v>
      </c>
      <c r="L24" s="139">
        <v>0</v>
      </c>
      <c r="M24" s="139">
        <v>0</v>
      </c>
      <c r="N24" s="139">
        <v>0</v>
      </c>
      <c r="O24" s="139">
        <v>0</v>
      </c>
      <c r="P24" s="139">
        <v>0</v>
      </c>
      <c r="Q24" s="139">
        <v>0</v>
      </c>
      <c r="R24" s="139">
        <v>0</v>
      </c>
      <c r="S24" s="139">
        <v>0</v>
      </c>
      <c r="T24" s="139">
        <f>SUM(G24:S24)</f>
        <v>3510</v>
      </c>
    </row>
    <row r="25" spans="1:20" ht="14.25" customHeight="1" x14ac:dyDescent="0.2">
      <c r="A25" s="218"/>
      <c r="B25" s="221"/>
      <c r="C25" s="135" t="s">
        <v>142</v>
      </c>
      <c r="D25" s="136" t="s">
        <v>147</v>
      </c>
      <c r="E25" s="137" t="s">
        <v>148</v>
      </c>
      <c r="F25" s="138" t="s">
        <v>82</v>
      </c>
      <c r="G25" s="139">
        <v>3510</v>
      </c>
      <c r="H25" s="139">
        <v>0</v>
      </c>
      <c r="I25" s="139">
        <v>0</v>
      </c>
      <c r="J25" s="139">
        <v>0</v>
      </c>
      <c r="K25" s="139">
        <v>0</v>
      </c>
      <c r="L25" s="139">
        <v>0</v>
      </c>
      <c r="M25" s="139">
        <v>0</v>
      </c>
      <c r="N25" s="139">
        <v>0</v>
      </c>
      <c r="O25" s="139">
        <v>0</v>
      </c>
      <c r="P25" s="139">
        <v>0</v>
      </c>
      <c r="Q25" s="139">
        <v>0</v>
      </c>
      <c r="R25" s="139">
        <v>0</v>
      </c>
      <c r="S25" s="139">
        <v>0</v>
      </c>
      <c r="T25" s="139">
        <f>SUM(G25:S25)</f>
        <v>3510</v>
      </c>
    </row>
    <row r="26" spans="1:20" ht="38.25" customHeight="1" x14ac:dyDescent="0.2">
      <c r="A26" s="218"/>
      <c r="B26" s="221"/>
      <c r="C26" s="135" t="s">
        <v>142</v>
      </c>
      <c r="D26" s="136" t="s">
        <v>149</v>
      </c>
      <c r="E26" s="137" t="s">
        <v>150</v>
      </c>
      <c r="F26" s="138" t="s">
        <v>82</v>
      </c>
      <c r="G26" s="139">
        <v>7200</v>
      </c>
      <c r="H26" s="139">
        <v>0</v>
      </c>
      <c r="I26" s="139">
        <v>0</v>
      </c>
      <c r="J26" s="139">
        <v>0</v>
      </c>
      <c r="K26" s="139">
        <v>0</v>
      </c>
      <c r="L26" s="139">
        <v>0</v>
      </c>
      <c r="M26" s="139">
        <v>0</v>
      </c>
      <c r="N26" s="139">
        <v>0</v>
      </c>
      <c r="O26" s="139">
        <v>0</v>
      </c>
      <c r="P26" s="139">
        <v>0</v>
      </c>
      <c r="Q26" s="139">
        <v>0</v>
      </c>
      <c r="R26" s="139">
        <v>0</v>
      </c>
      <c r="S26" s="139">
        <v>0</v>
      </c>
      <c r="T26" s="139">
        <f>SUM(G26:S26)</f>
        <v>7200</v>
      </c>
    </row>
    <row r="27" spans="1:20" ht="25.5" customHeight="1" x14ac:dyDescent="0.2">
      <c r="A27" s="218"/>
      <c r="B27" s="221"/>
      <c r="C27" s="135" t="s">
        <v>142</v>
      </c>
      <c r="D27" s="136" t="s">
        <v>151</v>
      </c>
      <c r="E27" s="137" t="s">
        <v>152</v>
      </c>
      <c r="F27" s="138" t="s">
        <v>82</v>
      </c>
      <c r="G27" s="139">
        <v>157200</v>
      </c>
      <c r="H27" s="139">
        <v>0</v>
      </c>
      <c r="I27" s="139">
        <v>0</v>
      </c>
      <c r="J27" s="139">
        <v>0</v>
      </c>
      <c r="K27" s="139">
        <v>0</v>
      </c>
      <c r="L27" s="139">
        <v>0</v>
      </c>
      <c r="M27" s="139">
        <v>0</v>
      </c>
      <c r="N27" s="139">
        <v>0</v>
      </c>
      <c r="O27" s="139">
        <v>0</v>
      </c>
      <c r="P27" s="139">
        <v>0</v>
      </c>
      <c r="Q27" s="139">
        <v>0</v>
      </c>
      <c r="R27" s="139">
        <v>0</v>
      </c>
      <c r="S27" s="139">
        <v>0</v>
      </c>
      <c r="T27" s="139">
        <f>SUM(G27:S27)</f>
        <v>157200</v>
      </c>
    </row>
    <row r="28" spans="1:20" s="131" customFormat="1" x14ac:dyDescent="0.2">
      <c r="A28" s="219"/>
      <c r="B28" s="222"/>
      <c r="C28" s="215" t="s">
        <v>153</v>
      </c>
      <c r="D28" s="216"/>
      <c r="E28" s="216"/>
      <c r="F28" s="216"/>
      <c r="G28" s="140">
        <f t="shared" ref="G28:T28" si="2">SUM(G23:G27)</f>
        <v>214260</v>
      </c>
      <c r="H28" s="140">
        <f t="shared" si="2"/>
        <v>0</v>
      </c>
      <c r="I28" s="140">
        <f t="shared" si="2"/>
        <v>0</v>
      </c>
      <c r="J28" s="140">
        <f t="shared" si="2"/>
        <v>0</v>
      </c>
      <c r="K28" s="140">
        <f t="shared" si="2"/>
        <v>0</v>
      </c>
      <c r="L28" s="140">
        <f t="shared" si="2"/>
        <v>0</v>
      </c>
      <c r="M28" s="140">
        <f t="shared" si="2"/>
        <v>0</v>
      </c>
      <c r="N28" s="140">
        <f t="shared" si="2"/>
        <v>0</v>
      </c>
      <c r="O28" s="140">
        <f t="shared" si="2"/>
        <v>0</v>
      </c>
      <c r="P28" s="140">
        <f t="shared" si="2"/>
        <v>0</v>
      </c>
      <c r="Q28" s="140">
        <f t="shared" si="2"/>
        <v>0</v>
      </c>
      <c r="R28" s="140">
        <f t="shared" si="2"/>
        <v>0</v>
      </c>
      <c r="S28" s="140">
        <f t="shared" si="2"/>
        <v>0</v>
      </c>
      <c r="T28" s="140">
        <f t="shared" si="2"/>
        <v>214260</v>
      </c>
    </row>
    <row r="29" spans="1:20" s="131" customFormat="1" x14ac:dyDescent="0.2">
      <c r="A29" s="215" t="s">
        <v>250</v>
      </c>
      <c r="B29" s="216"/>
      <c r="C29" s="216"/>
      <c r="D29" s="216"/>
      <c r="E29" s="216"/>
      <c r="F29" s="216"/>
      <c r="G29" s="140">
        <v>1714080</v>
      </c>
      <c r="H29" s="140">
        <v>0</v>
      </c>
      <c r="I29" s="140">
        <v>0</v>
      </c>
      <c r="J29" s="140">
        <v>0</v>
      </c>
      <c r="K29" s="140">
        <v>0</v>
      </c>
      <c r="L29" s="140">
        <v>0</v>
      </c>
      <c r="M29" s="140">
        <v>0</v>
      </c>
      <c r="N29" s="140">
        <v>0</v>
      </c>
      <c r="O29" s="140">
        <v>0</v>
      </c>
      <c r="P29" s="140">
        <v>0</v>
      </c>
      <c r="Q29" s="140">
        <v>0</v>
      </c>
      <c r="R29" s="140">
        <v>0</v>
      </c>
      <c r="S29" s="140">
        <v>0</v>
      </c>
      <c r="T29" s="140">
        <v>1714080</v>
      </c>
    </row>
    <row r="30" spans="1:20" ht="14.25" customHeight="1" x14ac:dyDescent="0.2">
      <c r="A30" s="217" t="s">
        <v>154</v>
      </c>
      <c r="B30" s="220" t="s">
        <v>155</v>
      </c>
      <c r="C30" s="135" t="s">
        <v>142</v>
      </c>
      <c r="D30" s="136" t="s">
        <v>156</v>
      </c>
      <c r="E30" s="137" t="s">
        <v>157</v>
      </c>
      <c r="F30" s="138" t="s">
        <v>82</v>
      </c>
      <c r="G30" s="139">
        <v>200580</v>
      </c>
      <c r="H30" s="139">
        <v>125900</v>
      </c>
      <c r="I30" s="139">
        <v>0</v>
      </c>
      <c r="J30" s="139">
        <v>18270</v>
      </c>
      <c r="K30" s="139">
        <v>0</v>
      </c>
      <c r="L30" s="139">
        <v>51980</v>
      </c>
      <c r="M30" s="139">
        <v>0</v>
      </c>
      <c r="N30" s="139">
        <v>0</v>
      </c>
      <c r="O30" s="139">
        <v>0</v>
      </c>
      <c r="P30" s="139">
        <v>0</v>
      </c>
      <c r="Q30" s="139">
        <v>0</v>
      </c>
      <c r="R30" s="139">
        <v>0</v>
      </c>
      <c r="S30" s="139">
        <v>0</v>
      </c>
      <c r="T30" s="139">
        <f>SUM(G30:S30)</f>
        <v>396730</v>
      </c>
    </row>
    <row r="31" spans="1:20" ht="14.25" customHeight="1" x14ac:dyDescent="0.2">
      <c r="A31" s="218"/>
      <c r="B31" s="221"/>
      <c r="C31" s="135" t="s">
        <v>142</v>
      </c>
      <c r="D31" s="136" t="s">
        <v>158</v>
      </c>
      <c r="E31" s="137" t="s">
        <v>159</v>
      </c>
      <c r="F31" s="138" t="s">
        <v>82</v>
      </c>
      <c r="G31" s="139">
        <v>17500</v>
      </c>
      <c r="H31" s="139">
        <v>3500</v>
      </c>
      <c r="I31" s="139">
        <v>0</v>
      </c>
      <c r="J31" s="139">
        <v>0</v>
      </c>
      <c r="K31" s="139">
        <v>0</v>
      </c>
      <c r="L31" s="139">
        <v>3500</v>
      </c>
      <c r="M31" s="139">
        <v>0</v>
      </c>
      <c r="N31" s="139">
        <v>0</v>
      </c>
      <c r="O31" s="139">
        <v>0</v>
      </c>
      <c r="P31" s="139">
        <v>0</v>
      </c>
      <c r="Q31" s="139">
        <v>0</v>
      </c>
      <c r="R31" s="139">
        <v>0</v>
      </c>
      <c r="S31" s="139">
        <v>0</v>
      </c>
      <c r="T31" s="139">
        <f>SUM(G31:S31)</f>
        <v>24500</v>
      </c>
    </row>
    <row r="32" spans="1:20" ht="14.25" customHeight="1" x14ac:dyDescent="0.2">
      <c r="A32" s="218"/>
      <c r="B32" s="221"/>
      <c r="C32" s="135" t="s">
        <v>142</v>
      </c>
      <c r="D32" s="136" t="s">
        <v>160</v>
      </c>
      <c r="E32" s="137" t="s">
        <v>161</v>
      </c>
      <c r="F32" s="138" t="s">
        <v>82</v>
      </c>
      <c r="G32" s="139">
        <v>40570</v>
      </c>
      <c r="H32" s="139">
        <v>27790</v>
      </c>
      <c r="I32" s="139">
        <v>0</v>
      </c>
      <c r="J32" s="139">
        <v>12330</v>
      </c>
      <c r="K32" s="139">
        <v>0</v>
      </c>
      <c r="L32" s="139">
        <v>21410</v>
      </c>
      <c r="M32" s="139">
        <v>0</v>
      </c>
      <c r="N32" s="139">
        <v>0</v>
      </c>
      <c r="O32" s="139">
        <v>0</v>
      </c>
      <c r="P32" s="139">
        <v>0</v>
      </c>
      <c r="Q32" s="139">
        <v>0</v>
      </c>
      <c r="R32" s="139">
        <v>0</v>
      </c>
      <c r="S32" s="139">
        <v>0</v>
      </c>
      <c r="T32" s="139">
        <f>SUM(G32:S32)</f>
        <v>102100</v>
      </c>
    </row>
    <row r="33" spans="1:20" ht="14.25" customHeight="1" x14ac:dyDescent="0.2">
      <c r="A33" s="218"/>
      <c r="B33" s="221"/>
      <c r="C33" s="135" t="s">
        <v>142</v>
      </c>
      <c r="D33" s="136" t="s">
        <v>162</v>
      </c>
      <c r="E33" s="137" t="s">
        <v>163</v>
      </c>
      <c r="F33" s="138" t="s">
        <v>82</v>
      </c>
      <c r="G33" s="139">
        <v>4815</v>
      </c>
      <c r="H33" s="139">
        <v>775</v>
      </c>
      <c r="I33" s="139">
        <v>0</v>
      </c>
      <c r="J33" s="139">
        <v>955</v>
      </c>
      <c r="K33" s="139">
        <v>0</v>
      </c>
      <c r="L33" s="139">
        <v>1875</v>
      </c>
      <c r="M33" s="139">
        <v>0</v>
      </c>
      <c r="N33" s="139">
        <v>0</v>
      </c>
      <c r="O33" s="139">
        <v>0</v>
      </c>
      <c r="P33" s="139">
        <v>0</v>
      </c>
      <c r="Q33" s="139">
        <v>0</v>
      </c>
      <c r="R33" s="139">
        <v>0</v>
      </c>
      <c r="S33" s="139">
        <v>0</v>
      </c>
      <c r="T33" s="139">
        <f>SUM(G33:S33)</f>
        <v>8420</v>
      </c>
    </row>
    <row r="34" spans="1:20" s="131" customFormat="1" x14ac:dyDescent="0.2">
      <c r="A34" s="219"/>
      <c r="B34" s="222"/>
      <c r="C34" s="215" t="s">
        <v>153</v>
      </c>
      <c r="D34" s="216"/>
      <c r="E34" s="216"/>
      <c r="F34" s="216"/>
      <c r="G34" s="140">
        <f t="shared" ref="G34:T34" si="3">SUM(G30:G33)</f>
        <v>263465</v>
      </c>
      <c r="H34" s="140">
        <f t="shared" si="3"/>
        <v>157965</v>
      </c>
      <c r="I34" s="140">
        <f t="shared" si="3"/>
        <v>0</v>
      </c>
      <c r="J34" s="140">
        <f t="shared" si="3"/>
        <v>31555</v>
      </c>
      <c r="K34" s="140">
        <f t="shared" si="3"/>
        <v>0</v>
      </c>
      <c r="L34" s="140">
        <f t="shared" si="3"/>
        <v>78765</v>
      </c>
      <c r="M34" s="140">
        <f t="shared" si="3"/>
        <v>0</v>
      </c>
      <c r="N34" s="140">
        <f t="shared" si="3"/>
        <v>0</v>
      </c>
      <c r="O34" s="140">
        <f t="shared" si="3"/>
        <v>0</v>
      </c>
      <c r="P34" s="140">
        <f t="shared" si="3"/>
        <v>0</v>
      </c>
      <c r="Q34" s="140">
        <f t="shared" si="3"/>
        <v>0</v>
      </c>
      <c r="R34" s="140">
        <f t="shared" si="3"/>
        <v>0</v>
      </c>
      <c r="S34" s="140">
        <f t="shared" si="3"/>
        <v>0</v>
      </c>
      <c r="T34" s="140">
        <f t="shared" si="3"/>
        <v>531750</v>
      </c>
    </row>
    <row r="35" spans="1:20" s="131" customFormat="1" x14ac:dyDescent="0.2">
      <c r="A35" s="215" t="s">
        <v>250</v>
      </c>
      <c r="B35" s="216"/>
      <c r="C35" s="216"/>
      <c r="D35" s="216"/>
      <c r="E35" s="216"/>
      <c r="F35" s="216"/>
      <c r="G35" s="140">
        <v>2084740</v>
      </c>
      <c r="H35" s="140">
        <v>1249740</v>
      </c>
      <c r="I35" s="140">
        <v>0</v>
      </c>
      <c r="J35" s="140">
        <v>252440</v>
      </c>
      <c r="K35" s="140">
        <v>0</v>
      </c>
      <c r="L35" s="140">
        <v>623580</v>
      </c>
      <c r="M35" s="140">
        <v>0</v>
      </c>
      <c r="N35" s="140">
        <v>0</v>
      </c>
      <c r="O35" s="140">
        <v>0</v>
      </c>
      <c r="P35" s="140">
        <v>0</v>
      </c>
      <c r="Q35" s="140">
        <v>0</v>
      </c>
      <c r="R35" s="140">
        <v>0</v>
      </c>
      <c r="S35" s="140">
        <v>0</v>
      </c>
      <c r="T35" s="140">
        <v>4210500</v>
      </c>
    </row>
    <row r="36" spans="1:20" ht="38.25" customHeight="1" x14ac:dyDescent="0.2">
      <c r="A36" s="217" t="s">
        <v>15</v>
      </c>
      <c r="B36" s="220" t="s">
        <v>164</v>
      </c>
      <c r="C36" s="135" t="s">
        <v>142</v>
      </c>
      <c r="D36" s="136" t="s">
        <v>83</v>
      </c>
      <c r="E36" s="137" t="s">
        <v>165</v>
      </c>
      <c r="F36" s="138" t="s">
        <v>82</v>
      </c>
      <c r="G36" s="139">
        <v>0</v>
      </c>
      <c r="H36" s="139">
        <v>58200</v>
      </c>
      <c r="I36" s="139">
        <v>9400</v>
      </c>
      <c r="J36" s="139">
        <v>0</v>
      </c>
      <c r="K36" s="139">
        <v>0</v>
      </c>
      <c r="L36" s="139">
        <v>0</v>
      </c>
      <c r="M36" s="139">
        <v>0</v>
      </c>
      <c r="N36" s="139">
        <v>0</v>
      </c>
      <c r="O36" s="139">
        <v>0</v>
      </c>
      <c r="P36" s="139">
        <v>0</v>
      </c>
      <c r="Q36" s="139">
        <v>0</v>
      </c>
      <c r="R36" s="139">
        <v>0</v>
      </c>
      <c r="S36" s="139">
        <v>0</v>
      </c>
      <c r="T36" s="139">
        <f>SUM(G36:S36)</f>
        <v>67600</v>
      </c>
    </row>
    <row r="37" spans="1:20" ht="25.5" customHeight="1" x14ac:dyDescent="0.2">
      <c r="A37" s="218"/>
      <c r="B37" s="221"/>
      <c r="C37" s="135" t="s">
        <v>142</v>
      </c>
      <c r="D37" s="136" t="s">
        <v>166</v>
      </c>
      <c r="E37" s="137" t="s">
        <v>167</v>
      </c>
      <c r="F37" s="138" t="s">
        <v>82</v>
      </c>
      <c r="G37" s="139">
        <v>8400</v>
      </c>
      <c r="H37" s="139">
        <v>2100</v>
      </c>
      <c r="I37" s="139">
        <v>0</v>
      </c>
      <c r="J37" s="139">
        <v>0</v>
      </c>
      <c r="K37" s="139">
        <v>0</v>
      </c>
      <c r="L37" s="139">
        <v>4200</v>
      </c>
      <c r="M37" s="139">
        <v>0</v>
      </c>
      <c r="N37" s="139">
        <v>0</v>
      </c>
      <c r="O37" s="139">
        <v>0</v>
      </c>
      <c r="P37" s="139">
        <v>0</v>
      </c>
      <c r="Q37" s="139">
        <v>0</v>
      </c>
      <c r="R37" s="139">
        <v>0</v>
      </c>
      <c r="S37" s="139">
        <v>0</v>
      </c>
      <c r="T37" s="139">
        <f>SUM(G37:S37)</f>
        <v>14700</v>
      </c>
    </row>
    <row r="38" spans="1:20" ht="14.25" customHeight="1" x14ac:dyDescent="0.2">
      <c r="A38" s="218"/>
      <c r="B38" s="221"/>
      <c r="C38" s="135" t="s">
        <v>142</v>
      </c>
      <c r="D38" s="136" t="s">
        <v>168</v>
      </c>
      <c r="E38" s="137" t="s">
        <v>169</v>
      </c>
      <c r="F38" s="138" t="s">
        <v>82</v>
      </c>
      <c r="G38" s="139">
        <v>0</v>
      </c>
      <c r="H38" s="139">
        <v>2500</v>
      </c>
      <c r="I38" s="139">
        <v>0</v>
      </c>
      <c r="J38" s="139">
        <v>0</v>
      </c>
      <c r="K38" s="139">
        <v>0</v>
      </c>
      <c r="L38" s="139">
        <v>3500</v>
      </c>
      <c r="M38" s="139">
        <v>0</v>
      </c>
      <c r="N38" s="139">
        <v>0</v>
      </c>
      <c r="O38" s="139">
        <v>0</v>
      </c>
      <c r="P38" s="139">
        <v>0</v>
      </c>
      <c r="Q38" s="139">
        <v>0</v>
      </c>
      <c r="R38" s="139">
        <v>0</v>
      </c>
      <c r="S38" s="139">
        <v>0</v>
      </c>
      <c r="T38" s="139">
        <f>SUM(G38:S38)</f>
        <v>6000</v>
      </c>
    </row>
    <row r="39" spans="1:20" ht="14.25" customHeight="1" x14ac:dyDescent="0.2">
      <c r="A39" s="218"/>
      <c r="B39" s="221"/>
      <c r="C39" s="135" t="s">
        <v>142</v>
      </c>
      <c r="D39" s="136" t="s">
        <v>170</v>
      </c>
      <c r="E39" s="137" t="s">
        <v>171</v>
      </c>
      <c r="F39" s="138" t="s">
        <v>82</v>
      </c>
      <c r="G39" s="139">
        <v>0</v>
      </c>
      <c r="H39" s="139">
        <v>0</v>
      </c>
      <c r="I39" s="139">
        <v>0</v>
      </c>
      <c r="J39" s="139">
        <v>0</v>
      </c>
      <c r="K39" s="139">
        <v>0</v>
      </c>
      <c r="L39" s="139">
        <v>0</v>
      </c>
      <c r="M39" s="139">
        <v>0</v>
      </c>
      <c r="N39" s="139">
        <v>0</v>
      </c>
      <c r="O39" s="139">
        <v>0</v>
      </c>
      <c r="P39" s="139">
        <v>0</v>
      </c>
      <c r="Q39" s="139">
        <v>0</v>
      </c>
      <c r="R39" s="139">
        <v>0</v>
      </c>
      <c r="S39" s="139">
        <v>0</v>
      </c>
      <c r="T39" s="139">
        <f>SUM(G39:S39)</f>
        <v>0</v>
      </c>
    </row>
    <row r="40" spans="1:20" s="131" customFormat="1" x14ac:dyDescent="0.2">
      <c r="A40" s="219"/>
      <c r="B40" s="222"/>
      <c r="C40" s="215" t="s">
        <v>153</v>
      </c>
      <c r="D40" s="216"/>
      <c r="E40" s="216"/>
      <c r="F40" s="216"/>
      <c r="G40" s="140">
        <f t="shared" ref="G40:T40" si="4">SUM(G36:G39)</f>
        <v>8400</v>
      </c>
      <c r="H40" s="140">
        <f t="shared" si="4"/>
        <v>62800</v>
      </c>
      <c r="I40" s="140">
        <f t="shared" si="4"/>
        <v>9400</v>
      </c>
      <c r="J40" s="140">
        <f t="shared" si="4"/>
        <v>0</v>
      </c>
      <c r="K40" s="140">
        <f t="shared" si="4"/>
        <v>0</v>
      </c>
      <c r="L40" s="140">
        <f t="shared" si="4"/>
        <v>7700</v>
      </c>
      <c r="M40" s="140">
        <f t="shared" si="4"/>
        <v>0</v>
      </c>
      <c r="N40" s="140">
        <f t="shared" si="4"/>
        <v>0</v>
      </c>
      <c r="O40" s="140">
        <f t="shared" si="4"/>
        <v>0</v>
      </c>
      <c r="P40" s="140">
        <f t="shared" si="4"/>
        <v>0</v>
      </c>
      <c r="Q40" s="140">
        <f t="shared" si="4"/>
        <v>0</v>
      </c>
      <c r="R40" s="140">
        <f t="shared" si="4"/>
        <v>0</v>
      </c>
      <c r="S40" s="140">
        <f t="shared" si="4"/>
        <v>0</v>
      </c>
      <c r="T40" s="140">
        <f t="shared" si="4"/>
        <v>88300</v>
      </c>
    </row>
    <row r="41" spans="1:20" s="131" customFormat="1" x14ac:dyDescent="0.2">
      <c r="A41" s="215" t="s">
        <v>250</v>
      </c>
      <c r="B41" s="216"/>
      <c r="C41" s="216"/>
      <c r="D41" s="216"/>
      <c r="E41" s="216"/>
      <c r="F41" s="216"/>
      <c r="G41" s="140">
        <v>34200</v>
      </c>
      <c r="H41" s="140">
        <v>176920</v>
      </c>
      <c r="I41" s="140">
        <v>9400</v>
      </c>
      <c r="J41" s="140">
        <v>0</v>
      </c>
      <c r="K41" s="140">
        <v>0</v>
      </c>
      <c r="L41" s="140">
        <v>64280</v>
      </c>
      <c r="M41" s="140">
        <v>0</v>
      </c>
      <c r="N41" s="140">
        <v>0</v>
      </c>
      <c r="O41" s="140">
        <v>0</v>
      </c>
      <c r="P41" s="140">
        <v>0</v>
      </c>
      <c r="Q41" s="140">
        <v>0</v>
      </c>
      <c r="R41" s="140">
        <v>0</v>
      </c>
      <c r="S41" s="140">
        <v>0</v>
      </c>
      <c r="T41" s="140">
        <v>284800</v>
      </c>
    </row>
    <row r="42" spans="1:20" ht="14.25" customHeight="1" x14ac:dyDescent="0.2">
      <c r="A42" s="217" t="s">
        <v>172</v>
      </c>
      <c r="B42" s="220" t="s">
        <v>173</v>
      </c>
      <c r="C42" s="135" t="s">
        <v>142</v>
      </c>
      <c r="D42" s="136" t="s">
        <v>174</v>
      </c>
      <c r="E42" s="137" t="s">
        <v>175</v>
      </c>
      <c r="F42" s="138" t="s">
        <v>82</v>
      </c>
      <c r="G42" s="139">
        <v>128000</v>
      </c>
      <c r="H42" s="139">
        <v>0</v>
      </c>
      <c r="I42" s="139">
        <v>0</v>
      </c>
      <c r="J42" s="139">
        <v>0</v>
      </c>
      <c r="K42" s="139">
        <v>0</v>
      </c>
      <c r="L42" s="139">
        <v>0</v>
      </c>
      <c r="M42" s="139">
        <v>0</v>
      </c>
      <c r="N42" s="139">
        <v>0</v>
      </c>
      <c r="O42" s="139">
        <v>0</v>
      </c>
      <c r="P42" s="139">
        <v>0</v>
      </c>
      <c r="Q42" s="139">
        <v>0</v>
      </c>
      <c r="R42" s="139">
        <v>0</v>
      </c>
      <c r="S42" s="139">
        <v>0</v>
      </c>
      <c r="T42" s="139">
        <f>SUM(G42:S42)</f>
        <v>128000</v>
      </c>
    </row>
    <row r="43" spans="1:20" ht="25.5" customHeight="1" x14ac:dyDescent="0.2">
      <c r="A43" s="218"/>
      <c r="B43" s="221"/>
      <c r="C43" s="135" t="s">
        <v>142</v>
      </c>
      <c r="D43" s="136" t="s">
        <v>176</v>
      </c>
      <c r="E43" s="137" t="s">
        <v>177</v>
      </c>
      <c r="F43" s="138" t="s">
        <v>82</v>
      </c>
      <c r="G43" s="139">
        <v>14800</v>
      </c>
      <c r="H43" s="139">
        <v>0</v>
      </c>
      <c r="I43" s="139">
        <v>0</v>
      </c>
      <c r="J43" s="139">
        <v>0</v>
      </c>
      <c r="K43" s="139">
        <v>0</v>
      </c>
      <c r="L43" s="139">
        <v>0</v>
      </c>
      <c r="M43" s="139">
        <v>0</v>
      </c>
      <c r="N43" s="139">
        <v>0</v>
      </c>
      <c r="O43" s="139">
        <v>0</v>
      </c>
      <c r="P43" s="139">
        <v>0</v>
      </c>
      <c r="Q43" s="139">
        <v>0</v>
      </c>
      <c r="R43" s="139">
        <v>0</v>
      </c>
      <c r="S43" s="139">
        <v>0</v>
      </c>
      <c r="T43" s="139">
        <f>SUM(G43:S43)</f>
        <v>14800</v>
      </c>
    </row>
    <row r="44" spans="1:20" ht="38.25" customHeight="1" x14ac:dyDescent="0.2">
      <c r="A44" s="218"/>
      <c r="B44" s="221"/>
      <c r="C44" s="135" t="s">
        <v>142</v>
      </c>
      <c r="D44" s="136" t="s">
        <v>178</v>
      </c>
      <c r="E44" s="137" t="s">
        <v>179</v>
      </c>
      <c r="F44" s="138" t="s">
        <v>82</v>
      </c>
      <c r="G44" s="139">
        <v>0</v>
      </c>
      <c r="H44" s="139">
        <v>14926</v>
      </c>
      <c r="I44" s="139">
        <v>0</v>
      </c>
      <c r="J44" s="139">
        <v>0</v>
      </c>
      <c r="K44" s="139">
        <v>0</v>
      </c>
      <c r="L44" s="139">
        <v>0</v>
      </c>
      <c r="M44" s="139">
        <v>0</v>
      </c>
      <c r="N44" s="139">
        <v>0</v>
      </c>
      <c r="O44" s="139">
        <v>0</v>
      </c>
      <c r="P44" s="139">
        <v>0</v>
      </c>
      <c r="Q44" s="139">
        <v>0</v>
      </c>
      <c r="R44" s="139">
        <v>0</v>
      </c>
      <c r="S44" s="139">
        <v>0</v>
      </c>
      <c r="T44" s="139">
        <f>SUM(G44:S44)</f>
        <v>14926</v>
      </c>
    </row>
    <row r="45" spans="1:20" ht="14.25" customHeight="1" x14ac:dyDescent="0.2">
      <c r="A45" s="218"/>
      <c r="B45" s="221"/>
      <c r="C45" s="135" t="s">
        <v>142</v>
      </c>
      <c r="D45" s="136" t="s">
        <v>180</v>
      </c>
      <c r="E45" s="137" t="s">
        <v>181</v>
      </c>
      <c r="F45" s="138" t="s">
        <v>82</v>
      </c>
      <c r="G45" s="139">
        <v>4300</v>
      </c>
      <c r="H45" s="139">
        <v>990</v>
      </c>
      <c r="I45" s="139">
        <v>0</v>
      </c>
      <c r="J45" s="139">
        <v>0</v>
      </c>
      <c r="K45" s="139">
        <v>0</v>
      </c>
      <c r="L45" s="139">
        <v>0</v>
      </c>
      <c r="M45" s="139">
        <v>0</v>
      </c>
      <c r="N45" s="139">
        <v>0</v>
      </c>
      <c r="O45" s="139">
        <v>0</v>
      </c>
      <c r="P45" s="139">
        <v>0</v>
      </c>
      <c r="Q45" s="139">
        <v>0</v>
      </c>
      <c r="R45" s="139">
        <v>0</v>
      </c>
      <c r="S45" s="139">
        <v>0</v>
      </c>
      <c r="T45" s="139">
        <f>SUM(G45:S45)</f>
        <v>5290</v>
      </c>
    </row>
    <row r="46" spans="1:20" s="131" customFormat="1" x14ac:dyDescent="0.2">
      <c r="A46" s="219"/>
      <c r="B46" s="222"/>
      <c r="C46" s="215" t="s">
        <v>153</v>
      </c>
      <c r="D46" s="216"/>
      <c r="E46" s="216"/>
      <c r="F46" s="216"/>
      <c r="G46" s="140">
        <f t="shared" ref="G46:T46" si="5">SUM(G42:G45)</f>
        <v>147100</v>
      </c>
      <c r="H46" s="140">
        <f t="shared" si="5"/>
        <v>15916</v>
      </c>
      <c r="I46" s="140">
        <f t="shared" si="5"/>
        <v>0</v>
      </c>
      <c r="J46" s="140">
        <f t="shared" si="5"/>
        <v>0</v>
      </c>
      <c r="K46" s="140">
        <f t="shared" si="5"/>
        <v>0</v>
      </c>
      <c r="L46" s="140">
        <f t="shared" si="5"/>
        <v>0</v>
      </c>
      <c r="M46" s="140">
        <f t="shared" si="5"/>
        <v>0</v>
      </c>
      <c r="N46" s="140">
        <f t="shared" si="5"/>
        <v>0</v>
      </c>
      <c r="O46" s="140">
        <f t="shared" si="5"/>
        <v>0</v>
      </c>
      <c r="P46" s="140">
        <f t="shared" si="5"/>
        <v>0</v>
      </c>
      <c r="Q46" s="140">
        <f t="shared" si="5"/>
        <v>0</v>
      </c>
      <c r="R46" s="140">
        <f t="shared" si="5"/>
        <v>0</v>
      </c>
      <c r="S46" s="140">
        <f t="shared" si="5"/>
        <v>0</v>
      </c>
      <c r="T46" s="140">
        <f t="shared" si="5"/>
        <v>163016</v>
      </c>
    </row>
    <row r="47" spans="1:20" s="131" customFormat="1" x14ac:dyDescent="0.2">
      <c r="A47" s="215" t="s">
        <v>250</v>
      </c>
      <c r="B47" s="216"/>
      <c r="C47" s="216"/>
      <c r="D47" s="216"/>
      <c r="E47" s="216"/>
      <c r="F47" s="216"/>
      <c r="G47" s="140">
        <v>537428.42000000004</v>
      </c>
      <c r="H47" s="140">
        <v>104468</v>
      </c>
      <c r="I47" s="140">
        <v>0</v>
      </c>
      <c r="J47" s="140">
        <v>0</v>
      </c>
      <c r="K47" s="140">
        <v>94600</v>
      </c>
      <c r="L47" s="140">
        <v>93767</v>
      </c>
      <c r="M47" s="140">
        <v>0</v>
      </c>
      <c r="N47" s="140">
        <v>17070</v>
      </c>
      <c r="O47" s="140">
        <v>0</v>
      </c>
      <c r="P47" s="140">
        <v>0</v>
      </c>
      <c r="Q47" s="140">
        <v>349512</v>
      </c>
      <c r="R47" s="140">
        <v>0</v>
      </c>
      <c r="S47" s="140">
        <v>0</v>
      </c>
      <c r="T47" s="140">
        <v>1196845.42</v>
      </c>
    </row>
    <row r="48" spans="1:20" ht="14.25" customHeight="1" x14ac:dyDescent="0.2">
      <c r="A48" s="217" t="s">
        <v>182</v>
      </c>
      <c r="B48" s="220" t="s">
        <v>183</v>
      </c>
      <c r="C48" s="135" t="s">
        <v>142</v>
      </c>
      <c r="D48" s="136" t="s">
        <v>184</v>
      </c>
      <c r="E48" s="137" t="s">
        <v>185</v>
      </c>
      <c r="F48" s="138" t="s">
        <v>82</v>
      </c>
      <c r="G48" s="139">
        <v>5824</v>
      </c>
      <c r="H48" s="139">
        <v>0</v>
      </c>
      <c r="I48" s="139">
        <v>0</v>
      </c>
      <c r="J48" s="139">
        <v>0</v>
      </c>
      <c r="K48" s="139">
        <v>0</v>
      </c>
      <c r="L48" s="139">
        <v>0</v>
      </c>
      <c r="M48" s="139">
        <v>0</v>
      </c>
      <c r="N48" s="139">
        <v>0</v>
      </c>
      <c r="O48" s="139">
        <v>0</v>
      </c>
      <c r="P48" s="139">
        <v>0</v>
      </c>
      <c r="Q48" s="139">
        <v>0</v>
      </c>
      <c r="R48" s="139">
        <v>0</v>
      </c>
      <c r="S48" s="139">
        <v>0</v>
      </c>
      <c r="T48" s="139">
        <f t="shared" ref="T48:T56" si="6">SUM(G48:S48)</f>
        <v>5824</v>
      </c>
    </row>
    <row r="49" spans="1:20" ht="14.25" customHeight="1" x14ac:dyDescent="0.2">
      <c r="A49" s="218"/>
      <c r="B49" s="221"/>
      <c r="C49" s="135" t="s">
        <v>142</v>
      </c>
      <c r="D49" s="136" t="s">
        <v>186</v>
      </c>
      <c r="E49" s="137" t="s">
        <v>187</v>
      </c>
      <c r="F49" s="138" t="s">
        <v>82</v>
      </c>
      <c r="G49" s="139">
        <v>0</v>
      </c>
      <c r="H49" s="139">
        <v>0</v>
      </c>
      <c r="I49" s="139">
        <v>0</v>
      </c>
      <c r="J49" s="139">
        <v>0</v>
      </c>
      <c r="K49" s="139">
        <v>0</v>
      </c>
      <c r="L49" s="139">
        <v>0</v>
      </c>
      <c r="M49" s="139">
        <v>0</v>
      </c>
      <c r="N49" s="139">
        <v>0</v>
      </c>
      <c r="O49" s="139">
        <v>0</v>
      </c>
      <c r="P49" s="139">
        <v>0</v>
      </c>
      <c r="Q49" s="139">
        <v>0</v>
      </c>
      <c r="R49" s="139">
        <v>0</v>
      </c>
      <c r="S49" s="139">
        <v>0</v>
      </c>
      <c r="T49" s="139">
        <f t="shared" si="6"/>
        <v>0</v>
      </c>
    </row>
    <row r="50" spans="1:20" ht="14.25" customHeight="1" x14ac:dyDescent="0.2">
      <c r="A50" s="218"/>
      <c r="B50" s="221"/>
      <c r="C50" s="135" t="s">
        <v>142</v>
      </c>
      <c r="D50" s="136" t="s">
        <v>188</v>
      </c>
      <c r="E50" s="137" t="s">
        <v>189</v>
      </c>
      <c r="F50" s="138" t="s">
        <v>82</v>
      </c>
      <c r="G50" s="139">
        <v>0</v>
      </c>
      <c r="H50" s="139">
        <v>0</v>
      </c>
      <c r="I50" s="139">
        <v>0</v>
      </c>
      <c r="J50" s="139">
        <v>0</v>
      </c>
      <c r="K50" s="139">
        <v>0</v>
      </c>
      <c r="L50" s="139">
        <v>0</v>
      </c>
      <c r="M50" s="139">
        <v>0</v>
      </c>
      <c r="N50" s="139">
        <v>0</v>
      </c>
      <c r="O50" s="139">
        <v>0</v>
      </c>
      <c r="P50" s="139">
        <v>0</v>
      </c>
      <c r="Q50" s="139">
        <v>0</v>
      </c>
      <c r="R50" s="139">
        <v>0</v>
      </c>
      <c r="S50" s="139">
        <v>0</v>
      </c>
      <c r="T50" s="139">
        <f t="shared" si="6"/>
        <v>0</v>
      </c>
    </row>
    <row r="51" spans="1:20" ht="14.25" customHeight="1" x14ac:dyDescent="0.2">
      <c r="A51" s="218"/>
      <c r="B51" s="221"/>
      <c r="C51" s="135" t="s">
        <v>142</v>
      </c>
      <c r="D51" s="136" t="s">
        <v>190</v>
      </c>
      <c r="E51" s="137" t="s">
        <v>191</v>
      </c>
      <c r="F51" s="138" t="s">
        <v>82</v>
      </c>
      <c r="G51" s="139">
        <v>0</v>
      </c>
      <c r="H51" s="139">
        <v>0</v>
      </c>
      <c r="I51" s="139">
        <v>0</v>
      </c>
      <c r="J51" s="139">
        <v>0</v>
      </c>
      <c r="K51" s="139">
        <v>0</v>
      </c>
      <c r="L51" s="139">
        <v>0</v>
      </c>
      <c r="M51" s="139">
        <v>0</v>
      </c>
      <c r="N51" s="139">
        <v>0</v>
      </c>
      <c r="O51" s="139">
        <v>0</v>
      </c>
      <c r="P51" s="139">
        <v>0</v>
      </c>
      <c r="Q51" s="139">
        <v>0</v>
      </c>
      <c r="R51" s="139">
        <v>0</v>
      </c>
      <c r="S51" s="139">
        <v>0</v>
      </c>
      <c r="T51" s="139">
        <f t="shared" si="6"/>
        <v>0</v>
      </c>
    </row>
    <row r="52" spans="1:20" ht="14.25" customHeight="1" x14ac:dyDescent="0.2">
      <c r="A52" s="218"/>
      <c r="B52" s="221"/>
      <c r="C52" s="135" t="s">
        <v>142</v>
      </c>
      <c r="D52" s="136" t="s">
        <v>192</v>
      </c>
      <c r="E52" s="137" t="s">
        <v>193</v>
      </c>
      <c r="F52" s="138" t="s">
        <v>82</v>
      </c>
      <c r="G52" s="139">
        <v>0</v>
      </c>
      <c r="H52" s="139">
        <v>0</v>
      </c>
      <c r="I52" s="139">
        <v>0</v>
      </c>
      <c r="J52" s="139">
        <v>0</v>
      </c>
      <c r="K52" s="139">
        <v>0</v>
      </c>
      <c r="L52" s="139">
        <v>37450</v>
      </c>
      <c r="M52" s="139">
        <v>0</v>
      </c>
      <c r="N52" s="139">
        <v>0</v>
      </c>
      <c r="O52" s="139">
        <v>0</v>
      </c>
      <c r="P52" s="139">
        <v>0</v>
      </c>
      <c r="Q52" s="139">
        <v>0</v>
      </c>
      <c r="R52" s="139">
        <v>0</v>
      </c>
      <c r="S52" s="139">
        <v>0</v>
      </c>
      <c r="T52" s="139">
        <f t="shared" si="6"/>
        <v>37450</v>
      </c>
    </row>
    <row r="53" spans="1:20" ht="14.25" customHeight="1" x14ac:dyDescent="0.2">
      <c r="A53" s="218"/>
      <c r="B53" s="221"/>
      <c r="C53" s="135" t="s">
        <v>142</v>
      </c>
      <c r="D53" s="136" t="s">
        <v>194</v>
      </c>
      <c r="E53" s="137" t="s">
        <v>195</v>
      </c>
      <c r="F53" s="138" t="s">
        <v>82</v>
      </c>
      <c r="G53" s="139">
        <v>0</v>
      </c>
      <c r="H53" s="139">
        <v>0</v>
      </c>
      <c r="I53" s="139">
        <v>0</v>
      </c>
      <c r="J53" s="139">
        <v>0</v>
      </c>
      <c r="K53" s="139">
        <v>0</v>
      </c>
      <c r="L53" s="139">
        <v>85200</v>
      </c>
      <c r="M53" s="139">
        <v>0</v>
      </c>
      <c r="N53" s="139">
        <v>0</v>
      </c>
      <c r="O53" s="139">
        <v>0</v>
      </c>
      <c r="P53" s="139">
        <v>0</v>
      </c>
      <c r="Q53" s="139">
        <v>0</v>
      </c>
      <c r="R53" s="139">
        <v>0</v>
      </c>
      <c r="S53" s="139">
        <v>0</v>
      </c>
      <c r="T53" s="139">
        <f t="shared" si="6"/>
        <v>85200</v>
      </c>
    </row>
    <row r="54" spans="1:20" ht="14.25" customHeight="1" x14ac:dyDescent="0.2">
      <c r="A54" s="218"/>
      <c r="B54" s="221"/>
      <c r="C54" s="135" t="s">
        <v>142</v>
      </c>
      <c r="D54" s="136" t="s">
        <v>196</v>
      </c>
      <c r="E54" s="137" t="s">
        <v>197</v>
      </c>
      <c r="F54" s="138" t="s">
        <v>82</v>
      </c>
      <c r="G54" s="139">
        <v>15590</v>
      </c>
      <c r="H54" s="139">
        <v>0</v>
      </c>
      <c r="I54" s="139">
        <v>0</v>
      </c>
      <c r="J54" s="139">
        <v>0</v>
      </c>
      <c r="K54" s="139">
        <v>0</v>
      </c>
      <c r="L54" s="139">
        <v>20000</v>
      </c>
      <c r="M54" s="139">
        <v>0</v>
      </c>
      <c r="N54" s="139">
        <v>0</v>
      </c>
      <c r="O54" s="139">
        <v>0</v>
      </c>
      <c r="P54" s="139">
        <v>0</v>
      </c>
      <c r="Q54" s="139">
        <v>0</v>
      </c>
      <c r="R54" s="139">
        <v>0</v>
      </c>
      <c r="S54" s="139">
        <v>0</v>
      </c>
      <c r="T54" s="139">
        <f t="shared" si="6"/>
        <v>35590</v>
      </c>
    </row>
    <row r="55" spans="1:20" ht="14.25" customHeight="1" x14ac:dyDescent="0.2">
      <c r="A55" s="218"/>
      <c r="B55" s="221"/>
      <c r="C55" s="135" t="s">
        <v>142</v>
      </c>
      <c r="D55" s="136" t="s">
        <v>198</v>
      </c>
      <c r="E55" s="137" t="s">
        <v>199</v>
      </c>
      <c r="F55" s="138" t="s">
        <v>82</v>
      </c>
      <c r="G55" s="139">
        <v>0</v>
      </c>
      <c r="H55" s="139">
        <v>0</v>
      </c>
      <c r="I55" s="139">
        <v>0</v>
      </c>
      <c r="J55" s="139">
        <v>0</v>
      </c>
      <c r="K55" s="139">
        <v>0</v>
      </c>
      <c r="L55" s="139">
        <v>0</v>
      </c>
      <c r="M55" s="139">
        <v>0</v>
      </c>
      <c r="N55" s="139">
        <v>0</v>
      </c>
      <c r="O55" s="139">
        <v>0</v>
      </c>
      <c r="P55" s="139">
        <v>0</v>
      </c>
      <c r="Q55" s="139">
        <v>0</v>
      </c>
      <c r="R55" s="139">
        <v>2000</v>
      </c>
      <c r="S55" s="139">
        <v>0</v>
      </c>
      <c r="T55" s="139">
        <f t="shared" si="6"/>
        <v>2000</v>
      </c>
    </row>
    <row r="56" spans="1:20" ht="14.25" customHeight="1" x14ac:dyDescent="0.2">
      <c r="A56" s="218"/>
      <c r="B56" s="221"/>
      <c r="C56" s="135" t="s">
        <v>142</v>
      </c>
      <c r="D56" s="136" t="s">
        <v>200</v>
      </c>
      <c r="E56" s="137" t="s">
        <v>201</v>
      </c>
      <c r="F56" s="138" t="s">
        <v>82</v>
      </c>
      <c r="G56" s="139">
        <v>26010</v>
      </c>
      <c r="H56" s="139">
        <v>29400</v>
      </c>
      <c r="I56" s="139">
        <v>0</v>
      </c>
      <c r="J56" s="139">
        <v>0</v>
      </c>
      <c r="K56" s="139">
        <v>0</v>
      </c>
      <c r="L56" s="139">
        <v>0</v>
      </c>
      <c r="M56" s="139">
        <v>0</v>
      </c>
      <c r="N56" s="139">
        <v>0</v>
      </c>
      <c r="O56" s="139">
        <v>0</v>
      </c>
      <c r="P56" s="139">
        <v>0</v>
      </c>
      <c r="Q56" s="139">
        <v>0</v>
      </c>
      <c r="R56" s="139">
        <v>0</v>
      </c>
      <c r="S56" s="139">
        <v>0</v>
      </c>
      <c r="T56" s="139">
        <f t="shared" si="6"/>
        <v>55410</v>
      </c>
    </row>
    <row r="57" spans="1:20" s="131" customFormat="1" x14ac:dyDescent="0.2">
      <c r="A57" s="219"/>
      <c r="B57" s="222"/>
      <c r="C57" s="215" t="s">
        <v>153</v>
      </c>
      <c r="D57" s="216"/>
      <c r="E57" s="216"/>
      <c r="F57" s="216"/>
      <c r="G57" s="140">
        <f t="shared" ref="G57:T57" si="7">SUM(G48:G56)</f>
        <v>47424</v>
      </c>
      <c r="H57" s="140">
        <f t="shared" si="7"/>
        <v>29400</v>
      </c>
      <c r="I57" s="140">
        <f t="shared" si="7"/>
        <v>0</v>
      </c>
      <c r="J57" s="140">
        <f t="shared" si="7"/>
        <v>0</v>
      </c>
      <c r="K57" s="140">
        <f t="shared" si="7"/>
        <v>0</v>
      </c>
      <c r="L57" s="140">
        <f t="shared" si="7"/>
        <v>142650</v>
      </c>
      <c r="M57" s="140">
        <f t="shared" si="7"/>
        <v>0</v>
      </c>
      <c r="N57" s="140">
        <f t="shared" si="7"/>
        <v>0</v>
      </c>
      <c r="O57" s="140">
        <f t="shared" si="7"/>
        <v>0</v>
      </c>
      <c r="P57" s="140">
        <f t="shared" si="7"/>
        <v>0</v>
      </c>
      <c r="Q57" s="140">
        <f t="shared" si="7"/>
        <v>0</v>
      </c>
      <c r="R57" s="140">
        <f t="shared" si="7"/>
        <v>2000</v>
      </c>
      <c r="S57" s="140">
        <f t="shared" si="7"/>
        <v>0</v>
      </c>
      <c r="T57" s="140">
        <f t="shared" si="7"/>
        <v>221474</v>
      </c>
    </row>
    <row r="58" spans="1:20" s="131" customFormat="1" x14ac:dyDescent="0.2">
      <c r="A58" s="215" t="s">
        <v>250</v>
      </c>
      <c r="B58" s="216"/>
      <c r="C58" s="216"/>
      <c r="D58" s="216"/>
      <c r="E58" s="216"/>
      <c r="F58" s="216"/>
      <c r="G58" s="140">
        <v>138778.63</v>
      </c>
      <c r="H58" s="140">
        <v>82170</v>
      </c>
      <c r="I58" s="140">
        <v>0</v>
      </c>
      <c r="J58" s="140">
        <v>0</v>
      </c>
      <c r="K58" s="140">
        <v>349923.24</v>
      </c>
      <c r="L58" s="140">
        <v>428564</v>
      </c>
      <c r="M58" s="140">
        <v>0</v>
      </c>
      <c r="N58" s="140">
        <v>0</v>
      </c>
      <c r="O58" s="140">
        <v>0</v>
      </c>
      <c r="P58" s="140">
        <v>0</v>
      </c>
      <c r="Q58" s="140">
        <v>0</v>
      </c>
      <c r="R58" s="140">
        <v>2000</v>
      </c>
      <c r="S58" s="140">
        <v>0</v>
      </c>
      <c r="T58" s="140">
        <v>1001435.87</v>
      </c>
    </row>
    <row r="59" spans="1:20" ht="14.25" customHeight="1" x14ac:dyDescent="0.2">
      <c r="A59" s="217" t="s">
        <v>202</v>
      </c>
      <c r="B59" s="220" t="s">
        <v>203</v>
      </c>
      <c r="C59" s="135" t="s">
        <v>142</v>
      </c>
      <c r="D59" s="136" t="s">
        <v>204</v>
      </c>
      <c r="E59" s="137" t="s">
        <v>205</v>
      </c>
      <c r="F59" s="138" t="s">
        <v>82</v>
      </c>
      <c r="G59" s="139">
        <v>22045.77</v>
      </c>
      <c r="H59" s="139">
        <v>0</v>
      </c>
      <c r="I59" s="139">
        <v>0</v>
      </c>
      <c r="J59" s="139">
        <v>0</v>
      </c>
      <c r="K59" s="139">
        <v>0</v>
      </c>
      <c r="L59" s="139">
        <v>0</v>
      </c>
      <c r="M59" s="139">
        <v>0</v>
      </c>
      <c r="N59" s="139">
        <v>0</v>
      </c>
      <c r="O59" s="139">
        <v>0</v>
      </c>
      <c r="P59" s="139">
        <v>0</v>
      </c>
      <c r="Q59" s="139">
        <v>0</v>
      </c>
      <c r="R59" s="139">
        <v>0</v>
      </c>
      <c r="S59" s="139">
        <v>0</v>
      </c>
      <c r="T59" s="139">
        <f>SUM(G59:S59)</f>
        <v>22045.77</v>
      </c>
    </row>
    <row r="60" spans="1:20" ht="14.25" customHeight="1" x14ac:dyDescent="0.2">
      <c r="A60" s="218"/>
      <c r="B60" s="221"/>
      <c r="C60" s="135" t="s">
        <v>142</v>
      </c>
      <c r="D60" s="136" t="s">
        <v>206</v>
      </c>
      <c r="E60" s="137" t="s">
        <v>207</v>
      </c>
      <c r="F60" s="138" t="s">
        <v>82</v>
      </c>
      <c r="G60" s="139">
        <v>0</v>
      </c>
      <c r="H60" s="139">
        <v>0</v>
      </c>
      <c r="I60" s="139">
        <v>0</v>
      </c>
      <c r="J60" s="139">
        <v>0</v>
      </c>
      <c r="K60" s="139">
        <v>0</v>
      </c>
      <c r="L60" s="139">
        <v>0</v>
      </c>
      <c r="M60" s="139">
        <v>0</v>
      </c>
      <c r="N60" s="139">
        <v>0</v>
      </c>
      <c r="O60" s="139">
        <v>0</v>
      </c>
      <c r="P60" s="139">
        <v>0</v>
      </c>
      <c r="Q60" s="139">
        <v>0</v>
      </c>
      <c r="R60" s="139">
        <v>0</v>
      </c>
      <c r="S60" s="139">
        <v>0</v>
      </c>
      <c r="T60" s="139">
        <f>SUM(G60:S60)</f>
        <v>0</v>
      </c>
    </row>
    <row r="61" spans="1:20" ht="14.25" customHeight="1" x14ac:dyDescent="0.2">
      <c r="A61" s="218"/>
      <c r="B61" s="221"/>
      <c r="C61" s="135" t="s">
        <v>142</v>
      </c>
      <c r="D61" s="136" t="s">
        <v>208</v>
      </c>
      <c r="E61" s="137" t="s">
        <v>209</v>
      </c>
      <c r="F61" s="138" t="s">
        <v>82</v>
      </c>
      <c r="G61" s="139">
        <v>0</v>
      </c>
      <c r="H61" s="139">
        <v>0</v>
      </c>
      <c r="I61" s="139">
        <v>0</v>
      </c>
      <c r="J61" s="139">
        <v>0</v>
      </c>
      <c r="K61" s="139">
        <v>0</v>
      </c>
      <c r="L61" s="139">
        <v>0</v>
      </c>
      <c r="M61" s="139">
        <v>0</v>
      </c>
      <c r="N61" s="139">
        <v>0</v>
      </c>
      <c r="O61" s="139">
        <v>0</v>
      </c>
      <c r="P61" s="139">
        <v>0</v>
      </c>
      <c r="Q61" s="139">
        <v>0</v>
      </c>
      <c r="R61" s="139">
        <v>0</v>
      </c>
      <c r="S61" s="139">
        <v>0</v>
      </c>
      <c r="T61" s="139">
        <f>SUM(G61:S61)</f>
        <v>0</v>
      </c>
    </row>
    <row r="62" spans="1:20" ht="14.25" customHeight="1" x14ac:dyDescent="0.2">
      <c r="A62" s="218"/>
      <c r="B62" s="221"/>
      <c r="C62" s="135" t="s">
        <v>142</v>
      </c>
      <c r="D62" s="136" t="s">
        <v>210</v>
      </c>
      <c r="E62" s="137" t="s">
        <v>211</v>
      </c>
      <c r="F62" s="138" t="s">
        <v>82</v>
      </c>
      <c r="G62" s="139">
        <v>0</v>
      </c>
      <c r="H62" s="139">
        <v>0</v>
      </c>
      <c r="I62" s="139">
        <v>0</v>
      </c>
      <c r="J62" s="139">
        <v>0</v>
      </c>
      <c r="K62" s="139">
        <v>0</v>
      </c>
      <c r="L62" s="139">
        <v>0</v>
      </c>
      <c r="M62" s="139">
        <v>0</v>
      </c>
      <c r="N62" s="139">
        <v>0</v>
      </c>
      <c r="O62" s="139">
        <v>0</v>
      </c>
      <c r="P62" s="139">
        <v>0</v>
      </c>
      <c r="Q62" s="139">
        <v>0</v>
      </c>
      <c r="R62" s="139">
        <v>0</v>
      </c>
      <c r="S62" s="139">
        <v>0</v>
      </c>
      <c r="T62" s="139">
        <f>SUM(G62:S62)</f>
        <v>0</v>
      </c>
    </row>
    <row r="63" spans="1:20" ht="14.25" customHeight="1" x14ac:dyDescent="0.2">
      <c r="A63" s="218"/>
      <c r="B63" s="221"/>
      <c r="C63" s="135" t="s">
        <v>142</v>
      </c>
      <c r="D63" s="136" t="s">
        <v>212</v>
      </c>
      <c r="E63" s="137" t="s">
        <v>213</v>
      </c>
      <c r="F63" s="138" t="s">
        <v>82</v>
      </c>
      <c r="G63" s="139">
        <v>5210.8999999999996</v>
      </c>
      <c r="H63" s="139">
        <v>0</v>
      </c>
      <c r="I63" s="139">
        <v>0</v>
      </c>
      <c r="J63" s="139">
        <v>0</v>
      </c>
      <c r="K63" s="139">
        <v>0</v>
      </c>
      <c r="L63" s="139">
        <v>0</v>
      </c>
      <c r="M63" s="139">
        <v>0</v>
      </c>
      <c r="N63" s="139">
        <v>0</v>
      </c>
      <c r="O63" s="139">
        <v>0</v>
      </c>
      <c r="P63" s="139">
        <v>0</v>
      </c>
      <c r="Q63" s="139">
        <v>0</v>
      </c>
      <c r="R63" s="139">
        <v>0</v>
      </c>
      <c r="S63" s="139">
        <v>0</v>
      </c>
      <c r="T63" s="139">
        <f>SUM(G63:S63)</f>
        <v>5210.8999999999996</v>
      </c>
    </row>
    <row r="64" spans="1:20" s="131" customFormat="1" x14ac:dyDescent="0.2">
      <c r="A64" s="219"/>
      <c r="B64" s="222"/>
      <c r="C64" s="215" t="s">
        <v>153</v>
      </c>
      <c r="D64" s="216"/>
      <c r="E64" s="216"/>
      <c r="F64" s="216"/>
      <c r="G64" s="140">
        <f t="shared" ref="G64:T64" si="8">SUM(G59:G63)</f>
        <v>27256.67</v>
      </c>
      <c r="H64" s="140">
        <f t="shared" si="8"/>
        <v>0</v>
      </c>
      <c r="I64" s="140">
        <f t="shared" si="8"/>
        <v>0</v>
      </c>
      <c r="J64" s="140">
        <f t="shared" si="8"/>
        <v>0</v>
      </c>
      <c r="K64" s="140">
        <f t="shared" si="8"/>
        <v>0</v>
      </c>
      <c r="L64" s="140">
        <f t="shared" si="8"/>
        <v>0</v>
      </c>
      <c r="M64" s="140">
        <f t="shared" si="8"/>
        <v>0</v>
      </c>
      <c r="N64" s="140">
        <f t="shared" si="8"/>
        <v>0</v>
      </c>
      <c r="O64" s="140">
        <f t="shared" si="8"/>
        <v>0</v>
      </c>
      <c r="P64" s="140">
        <f t="shared" si="8"/>
        <v>0</v>
      </c>
      <c r="Q64" s="140">
        <f t="shared" si="8"/>
        <v>0</v>
      </c>
      <c r="R64" s="140">
        <f t="shared" si="8"/>
        <v>0</v>
      </c>
      <c r="S64" s="140">
        <f t="shared" si="8"/>
        <v>0</v>
      </c>
      <c r="T64" s="140">
        <f t="shared" si="8"/>
        <v>27256.67</v>
      </c>
    </row>
    <row r="65" spans="1:21" s="131" customFormat="1" x14ac:dyDescent="0.2">
      <c r="A65" s="215" t="s">
        <v>250</v>
      </c>
      <c r="B65" s="216"/>
      <c r="C65" s="216"/>
      <c r="D65" s="216"/>
      <c r="E65" s="216"/>
      <c r="F65" s="216"/>
      <c r="G65" s="140">
        <v>194048.24</v>
      </c>
      <c r="H65" s="140">
        <v>0</v>
      </c>
      <c r="I65" s="140">
        <v>0</v>
      </c>
      <c r="J65" s="140">
        <v>0</v>
      </c>
      <c r="K65" s="140">
        <v>0</v>
      </c>
      <c r="L65" s="140">
        <v>0</v>
      </c>
      <c r="M65" s="140">
        <v>0</v>
      </c>
      <c r="N65" s="140">
        <v>0</v>
      </c>
      <c r="O65" s="140">
        <v>0</v>
      </c>
      <c r="P65" s="140">
        <v>0</v>
      </c>
      <c r="Q65" s="140">
        <v>0</v>
      </c>
      <c r="R65" s="140">
        <v>0</v>
      </c>
      <c r="S65" s="140">
        <v>0</v>
      </c>
      <c r="T65" s="140">
        <v>194048.24</v>
      </c>
    </row>
    <row r="66" spans="1:21" ht="14.25" customHeight="1" x14ac:dyDescent="0.2">
      <c r="A66" s="217" t="s">
        <v>214</v>
      </c>
      <c r="B66" s="220" t="s">
        <v>215</v>
      </c>
      <c r="C66" s="135" t="s">
        <v>142</v>
      </c>
      <c r="D66" s="136" t="s">
        <v>216</v>
      </c>
      <c r="E66" s="137" t="s">
        <v>217</v>
      </c>
      <c r="F66" s="138" t="s">
        <v>82</v>
      </c>
      <c r="G66" s="139">
        <v>0</v>
      </c>
      <c r="H66" s="139">
        <v>0</v>
      </c>
      <c r="I66" s="139">
        <v>0</v>
      </c>
      <c r="J66" s="139">
        <v>0</v>
      </c>
      <c r="K66" s="139">
        <v>0</v>
      </c>
      <c r="L66" s="139">
        <v>0</v>
      </c>
      <c r="M66" s="139">
        <v>0</v>
      </c>
      <c r="N66" s="139">
        <v>0</v>
      </c>
      <c r="O66" s="139">
        <v>0</v>
      </c>
      <c r="P66" s="139">
        <v>0</v>
      </c>
      <c r="Q66" s="139">
        <v>0</v>
      </c>
      <c r="R66" s="139">
        <v>0</v>
      </c>
      <c r="S66" s="139">
        <v>0</v>
      </c>
      <c r="T66" s="139">
        <f>SUM(G66:S66)</f>
        <v>0</v>
      </c>
    </row>
    <row r="67" spans="1:21" ht="14.25" customHeight="1" x14ac:dyDescent="0.2">
      <c r="A67" s="218"/>
      <c r="B67" s="221"/>
      <c r="C67" s="135" t="s">
        <v>142</v>
      </c>
      <c r="D67" s="136" t="s">
        <v>218</v>
      </c>
      <c r="E67" s="137" t="s">
        <v>219</v>
      </c>
      <c r="F67" s="138" t="s">
        <v>82</v>
      </c>
      <c r="G67" s="139">
        <v>0</v>
      </c>
      <c r="H67" s="139">
        <v>0</v>
      </c>
      <c r="I67" s="139">
        <v>0</v>
      </c>
      <c r="J67" s="139">
        <v>0</v>
      </c>
      <c r="K67" s="139">
        <v>0</v>
      </c>
      <c r="L67" s="139">
        <v>0</v>
      </c>
      <c r="M67" s="139">
        <v>0</v>
      </c>
      <c r="N67" s="139">
        <v>0</v>
      </c>
      <c r="O67" s="139">
        <v>0</v>
      </c>
      <c r="P67" s="139">
        <v>190000</v>
      </c>
      <c r="Q67" s="139">
        <v>0</v>
      </c>
      <c r="R67" s="139">
        <v>0</v>
      </c>
      <c r="S67" s="139">
        <v>0</v>
      </c>
      <c r="T67" s="139">
        <f>SUM(G67:S67)</f>
        <v>190000</v>
      </c>
    </row>
    <row r="68" spans="1:21" ht="14.25" customHeight="1" x14ac:dyDescent="0.2">
      <c r="A68" s="218"/>
      <c r="B68" s="221"/>
      <c r="C68" s="135" t="s">
        <v>142</v>
      </c>
      <c r="D68" s="136" t="s">
        <v>220</v>
      </c>
      <c r="E68" s="137" t="s">
        <v>221</v>
      </c>
      <c r="F68" s="138" t="s">
        <v>82</v>
      </c>
      <c r="G68" s="139">
        <v>5800</v>
      </c>
      <c r="H68" s="139">
        <v>0</v>
      </c>
      <c r="I68" s="139">
        <v>0</v>
      </c>
      <c r="J68" s="139">
        <v>0</v>
      </c>
      <c r="K68" s="139">
        <v>0</v>
      </c>
      <c r="L68" s="139">
        <v>0</v>
      </c>
      <c r="M68" s="139">
        <v>0</v>
      </c>
      <c r="N68" s="139">
        <v>0</v>
      </c>
      <c r="O68" s="139">
        <v>0</v>
      </c>
      <c r="P68" s="139">
        <v>0</v>
      </c>
      <c r="Q68" s="139">
        <v>0</v>
      </c>
      <c r="R68" s="139">
        <v>0</v>
      </c>
      <c r="S68" s="139">
        <v>0</v>
      </c>
      <c r="T68" s="139">
        <f>SUM(G68:S68)</f>
        <v>5800</v>
      </c>
    </row>
    <row r="69" spans="1:21" ht="14.25" customHeight="1" x14ac:dyDescent="0.2">
      <c r="A69" s="218"/>
      <c r="B69" s="221"/>
      <c r="C69" s="135" t="s">
        <v>142</v>
      </c>
      <c r="D69" s="136" t="s">
        <v>222</v>
      </c>
      <c r="E69" s="137" t="s">
        <v>223</v>
      </c>
      <c r="F69" s="138" t="s">
        <v>82</v>
      </c>
      <c r="G69" s="139">
        <v>0</v>
      </c>
      <c r="H69" s="139">
        <v>0</v>
      </c>
      <c r="I69" s="139">
        <v>0</v>
      </c>
      <c r="J69" s="139">
        <v>0</v>
      </c>
      <c r="K69" s="139">
        <v>0</v>
      </c>
      <c r="L69" s="139">
        <v>700</v>
      </c>
      <c r="M69" s="139">
        <v>0</v>
      </c>
      <c r="N69" s="139">
        <v>0</v>
      </c>
      <c r="O69" s="139">
        <v>0</v>
      </c>
      <c r="P69" s="139">
        <v>0</v>
      </c>
      <c r="Q69" s="139">
        <v>0</v>
      </c>
      <c r="R69" s="139">
        <v>0</v>
      </c>
      <c r="S69" s="139">
        <v>0</v>
      </c>
      <c r="T69" s="139">
        <f>SUM(G69:S69)</f>
        <v>700</v>
      </c>
    </row>
    <row r="70" spans="1:21" s="131" customFormat="1" x14ac:dyDescent="0.2">
      <c r="A70" s="219"/>
      <c r="B70" s="222"/>
      <c r="C70" s="215" t="s">
        <v>153</v>
      </c>
      <c r="D70" s="216"/>
      <c r="E70" s="216"/>
      <c r="F70" s="216"/>
      <c r="G70" s="140">
        <f t="shared" ref="G70:T70" si="9">SUM(G66:G69)</f>
        <v>5800</v>
      </c>
      <c r="H70" s="140">
        <f t="shared" si="9"/>
        <v>0</v>
      </c>
      <c r="I70" s="140">
        <f t="shared" si="9"/>
        <v>0</v>
      </c>
      <c r="J70" s="140">
        <f t="shared" si="9"/>
        <v>0</v>
      </c>
      <c r="K70" s="140">
        <f t="shared" si="9"/>
        <v>0</v>
      </c>
      <c r="L70" s="140">
        <f t="shared" si="9"/>
        <v>700</v>
      </c>
      <c r="M70" s="140">
        <f t="shared" si="9"/>
        <v>0</v>
      </c>
      <c r="N70" s="140">
        <f t="shared" si="9"/>
        <v>0</v>
      </c>
      <c r="O70" s="140">
        <f t="shared" si="9"/>
        <v>0</v>
      </c>
      <c r="P70" s="140">
        <f t="shared" si="9"/>
        <v>190000</v>
      </c>
      <c r="Q70" s="140">
        <f t="shared" si="9"/>
        <v>0</v>
      </c>
      <c r="R70" s="140">
        <f t="shared" si="9"/>
        <v>0</v>
      </c>
      <c r="S70" s="140">
        <f t="shared" si="9"/>
        <v>0</v>
      </c>
      <c r="T70" s="140">
        <f t="shared" si="9"/>
        <v>196500</v>
      </c>
    </row>
    <row r="71" spans="1:21" s="131" customFormat="1" x14ac:dyDescent="0.2">
      <c r="A71" s="215" t="s">
        <v>250</v>
      </c>
      <c r="B71" s="216"/>
      <c r="C71" s="216"/>
      <c r="D71" s="216"/>
      <c r="E71" s="216"/>
      <c r="F71" s="216"/>
      <c r="G71" s="140">
        <v>35800</v>
      </c>
      <c r="H71" s="140">
        <v>0</v>
      </c>
      <c r="I71" s="140">
        <v>0</v>
      </c>
      <c r="J71" s="140">
        <v>0</v>
      </c>
      <c r="K71" s="140">
        <v>0</v>
      </c>
      <c r="L71" s="140">
        <v>186014.9</v>
      </c>
      <c r="M71" s="140">
        <v>0</v>
      </c>
      <c r="N71" s="140">
        <v>0</v>
      </c>
      <c r="O71" s="140">
        <v>0</v>
      </c>
      <c r="P71" s="140">
        <v>190000</v>
      </c>
      <c r="Q71" s="140">
        <v>0</v>
      </c>
      <c r="R71" s="140">
        <v>0</v>
      </c>
      <c r="S71" s="140">
        <v>0</v>
      </c>
      <c r="T71" s="140">
        <v>411814.9</v>
      </c>
    </row>
    <row r="72" spans="1:21" ht="14.25" customHeight="1" x14ac:dyDescent="0.2">
      <c r="A72" s="217" t="s">
        <v>16</v>
      </c>
      <c r="B72" s="220" t="s">
        <v>230</v>
      </c>
      <c r="C72" s="135" t="s">
        <v>142</v>
      </c>
      <c r="D72" s="136" t="s">
        <v>281</v>
      </c>
      <c r="E72" s="137" t="s">
        <v>280</v>
      </c>
      <c r="F72" s="138" t="s">
        <v>279</v>
      </c>
      <c r="G72" s="139">
        <v>0</v>
      </c>
      <c r="H72" s="139">
        <v>0</v>
      </c>
      <c r="I72" s="139">
        <v>0</v>
      </c>
      <c r="J72" s="139">
        <v>0</v>
      </c>
      <c r="K72" s="139">
        <v>0</v>
      </c>
      <c r="L72" s="139">
        <v>0</v>
      </c>
      <c r="M72" s="139">
        <v>1717204</v>
      </c>
      <c r="N72" s="139">
        <v>0</v>
      </c>
      <c r="O72" s="139">
        <v>0</v>
      </c>
      <c r="P72" s="139">
        <v>0</v>
      </c>
      <c r="Q72" s="139">
        <v>0</v>
      </c>
      <c r="R72" s="139">
        <v>0</v>
      </c>
      <c r="S72" s="139">
        <v>0</v>
      </c>
      <c r="T72" s="139">
        <f>SUM(G72:S72)</f>
        <v>1717204</v>
      </c>
    </row>
    <row r="73" spans="1:21" ht="25.5" customHeight="1" x14ac:dyDescent="0.2">
      <c r="A73" s="218"/>
      <c r="B73" s="221"/>
      <c r="C73" s="135" t="s">
        <v>142</v>
      </c>
      <c r="D73" s="136" t="s">
        <v>233</v>
      </c>
      <c r="E73" s="137" t="s">
        <v>234</v>
      </c>
      <c r="F73" s="138" t="s">
        <v>82</v>
      </c>
      <c r="G73" s="139">
        <v>0</v>
      </c>
      <c r="H73" s="139">
        <v>0</v>
      </c>
      <c r="I73" s="139">
        <v>0</v>
      </c>
      <c r="J73" s="139">
        <v>0</v>
      </c>
      <c r="K73" s="139">
        <v>0</v>
      </c>
      <c r="L73" s="139">
        <v>0</v>
      </c>
      <c r="M73" s="139">
        <v>0</v>
      </c>
      <c r="N73" s="139">
        <v>0</v>
      </c>
      <c r="O73" s="139">
        <v>0</v>
      </c>
      <c r="P73" s="139">
        <v>0</v>
      </c>
      <c r="Q73" s="139">
        <v>0</v>
      </c>
      <c r="R73" s="139">
        <v>0</v>
      </c>
      <c r="S73" s="139">
        <v>0</v>
      </c>
      <c r="T73" s="139">
        <f>SUM(G73:S73)</f>
        <v>0</v>
      </c>
    </row>
    <row r="74" spans="1:21" s="131" customFormat="1" x14ac:dyDescent="0.2">
      <c r="A74" s="219"/>
      <c r="B74" s="222"/>
      <c r="C74" s="215" t="s">
        <v>153</v>
      </c>
      <c r="D74" s="216"/>
      <c r="E74" s="216"/>
      <c r="F74" s="216"/>
      <c r="G74" s="140">
        <f t="shared" ref="G74:T74" si="10">SUM(G72:G73)</f>
        <v>0</v>
      </c>
      <c r="H74" s="140">
        <f t="shared" si="10"/>
        <v>0</v>
      </c>
      <c r="I74" s="140">
        <f t="shared" si="10"/>
        <v>0</v>
      </c>
      <c r="J74" s="140">
        <f t="shared" si="10"/>
        <v>0</v>
      </c>
      <c r="K74" s="140">
        <f t="shared" si="10"/>
        <v>0</v>
      </c>
      <c r="L74" s="140">
        <f t="shared" si="10"/>
        <v>0</v>
      </c>
      <c r="M74" s="140">
        <f t="shared" si="10"/>
        <v>1717204</v>
      </c>
      <c r="N74" s="140">
        <f t="shared" si="10"/>
        <v>0</v>
      </c>
      <c r="O74" s="140">
        <f t="shared" si="10"/>
        <v>0</v>
      </c>
      <c r="P74" s="140">
        <f t="shared" si="10"/>
        <v>0</v>
      </c>
      <c r="Q74" s="140">
        <f t="shared" si="10"/>
        <v>0</v>
      </c>
      <c r="R74" s="140">
        <f t="shared" si="10"/>
        <v>0</v>
      </c>
      <c r="S74" s="140">
        <f t="shared" si="10"/>
        <v>0</v>
      </c>
      <c r="T74" s="140">
        <f t="shared" si="10"/>
        <v>1717204</v>
      </c>
    </row>
    <row r="75" spans="1:21" s="131" customFormat="1" x14ac:dyDescent="0.2">
      <c r="A75" s="215" t="s">
        <v>250</v>
      </c>
      <c r="B75" s="216"/>
      <c r="C75" s="216"/>
      <c r="D75" s="216"/>
      <c r="E75" s="216"/>
      <c r="F75" s="216"/>
      <c r="G75" s="140">
        <v>0</v>
      </c>
      <c r="H75" s="140">
        <v>0</v>
      </c>
      <c r="I75" s="140">
        <v>0</v>
      </c>
      <c r="J75" s="140">
        <v>0</v>
      </c>
      <c r="K75" s="140">
        <v>0</v>
      </c>
      <c r="L75" s="140">
        <v>0</v>
      </c>
      <c r="M75" s="140">
        <v>1870341.25</v>
      </c>
      <c r="N75" s="140">
        <v>0</v>
      </c>
      <c r="O75" s="140">
        <v>0</v>
      </c>
      <c r="P75" s="140">
        <v>0</v>
      </c>
      <c r="Q75" s="140">
        <v>0</v>
      </c>
      <c r="R75" s="140">
        <v>0</v>
      </c>
      <c r="S75" s="140">
        <v>0</v>
      </c>
      <c r="T75" s="140">
        <v>1870341.25</v>
      </c>
    </row>
    <row r="76" spans="1:21" ht="25.5" customHeight="1" x14ac:dyDescent="0.2">
      <c r="A76" s="217" t="s">
        <v>224</v>
      </c>
      <c r="B76" s="220" t="s">
        <v>225</v>
      </c>
      <c r="C76" s="135" t="s">
        <v>142</v>
      </c>
      <c r="D76" s="136" t="s">
        <v>226</v>
      </c>
      <c r="E76" s="137" t="s">
        <v>227</v>
      </c>
      <c r="F76" s="138" t="s">
        <v>82</v>
      </c>
      <c r="G76" s="139">
        <v>30000</v>
      </c>
      <c r="H76" s="139">
        <v>0</v>
      </c>
      <c r="I76" s="139">
        <v>0</v>
      </c>
      <c r="J76" s="139">
        <v>0</v>
      </c>
      <c r="K76" s="139">
        <v>0</v>
      </c>
      <c r="L76" s="139">
        <v>0</v>
      </c>
      <c r="M76" s="139">
        <v>0</v>
      </c>
      <c r="N76" s="139">
        <v>0</v>
      </c>
      <c r="O76" s="139">
        <v>0</v>
      </c>
      <c r="P76" s="139">
        <v>0</v>
      </c>
      <c r="Q76" s="139">
        <v>0</v>
      </c>
      <c r="R76" s="139">
        <v>0</v>
      </c>
      <c r="S76" s="139">
        <v>0</v>
      </c>
      <c r="T76" s="139">
        <f>SUM(G76:S76)</f>
        <v>30000</v>
      </c>
    </row>
    <row r="77" spans="1:21" ht="14.25" customHeight="1" x14ac:dyDescent="0.2">
      <c r="A77" s="218"/>
      <c r="B77" s="221"/>
      <c r="C77" s="135" t="s">
        <v>142</v>
      </c>
      <c r="D77" s="136" t="s">
        <v>228</v>
      </c>
      <c r="E77" s="137" t="s">
        <v>229</v>
      </c>
      <c r="F77" s="138" t="s">
        <v>82</v>
      </c>
      <c r="G77" s="139">
        <v>0</v>
      </c>
      <c r="H77" s="139">
        <v>0</v>
      </c>
      <c r="I77" s="139">
        <v>0</v>
      </c>
      <c r="J77" s="139">
        <v>0</v>
      </c>
      <c r="K77" s="139">
        <v>349320</v>
      </c>
      <c r="L77" s="139">
        <v>0</v>
      </c>
      <c r="M77" s="139">
        <v>0</v>
      </c>
      <c r="N77" s="139">
        <v>0</v>
      </c>
      <c r="O77" s="139">
        <v>0</v>
      </c>
      <c r="P77" s="139">
        <v>0</v>
      </c>
      <c r="Q77" s="139">
        <v>0</v>
      </c>
      <c r="R77" s="139">
        <v>0</v>
      </c>
      <c r="S77" s="139">
        <v>0</v>
      </c>
      <c r="T77" s="139">
        <f>SUM(G77:S77)</f>
        <v>349320</v>
      </c>
    </row>
    <row r="78" spans="1:21" s="131" customFormat="1" x14ac:dyDescent="0.2">
      <c r="A78" s="219"/>
      <c r="B78" s="222"/>
      <c r="C78" s="215" t="s">
        <v>153</v>
      </c>
      <c r="D78" s="216"/>
      <c r="E78" s="216"/>
      <c r="F78" s="216"/>
      <c r="G78" s="140">
        <f t="shared" ref="G78:T78" si="11">SUM(G76:G77)</f>
        <v>30000</v>
      </c>
      <c r="H78" s="140">
        <f t="shared" si="11"/>
        <v>0</v>
      </c>
      <c r="I78" s="140">
        <f t="shared" si="11"/>
        <v>0</v>
      </c>
      <c r="J78" s="140">
        <f t="shared" si="11"/>
        <v>0</v>
      </c>
      <c r="K78" s="140">
        <f t="shared" si="11"/>
        <v>349320</v>
      </c>
      <c r="L78" s="140">
        <f t="shared" si="11"/>
        <v>0</v>
      </c>
      <c r="M78" s="140">
        <f t="shared" si="11"/>
        <v>0</v>
      </c>
      <c r="N78" s="140">
        <f t="shared" si="11"/>
        <v>0</v>
      </c>
      <c r="O78" s="140">
        <f t="shared" si="11"/>
        <v>0</v>
      </c>
      <c r="P78" s="140">
        <f t="shared" si="11"/>
        <v>0</v>
      </c>
      <c r="Q78" s="140">
        <f t="shared" si="11"/>
        <v>0</v>
      </c>
      <c r="R78" s="140">
        <f t="shared" si="11"/>
        <v>0</v>
      </c>
      <c r="S78" s="140">
        <f t="shared" si="11"/>
        <v>0</v>
      </c>
      <c r="T78" s="140">
        <f t="shared" si="11"/>
        <v>379320</v>
      </c>
    </row>
    <row r="79" spans="1:21" s="131" customFormat="1" x14ac:dyDescent="0.2">
      <c r="A79" s="215" t="s">
        <v>250</v>
      </c>
      <c r="B79" s="216"/>
      <c r="C79" s="216"/>
      <c r="D79" s="216"/>
      <c r="E79" s="216"/>
      <c r="F79" s="216"/>
      <c r="G79" s="140">
        <v>30000</v>
      </c>
      <c r="H79" s="140">
        <v>0</v>
      </c>
      <c r="I79" s="140">
        <v>0</v>
      </c>
      <c r="J79" s="140">
        <v>0</v>
      </c>
      <c r="K79" s="140">
        <v>1083320</v>
      </c>
      <c r="L79" s="140">
        <v>0</v>
      </c>
      <c r="M79" s="140">
        <v>0</v>
      </c>
      <c r="N79" s="140">
        <v>0</v>
      </c>
      <c r="O79" s="140">
        <v>1000</v>
      </c>
      <c r="P79" s="140">
        <v>0</v>
      </c>
      <c r="Q79" s="140">
        <v>3000</v>
      </c>
      <c r="R79" s="140">
        <v>0</v>
      </c>
      <c r="S79" s="140">
        <v>0</v>
      </c>
      <c r="T79" s="140">
        <v>1117320</v>
      </c>
    </row>
    <row r="80" spans="1:21" s="143" customFormat="1" x14ac:dyDescent="0.2">
      <c r="A80" s="225" t="s">
        <v>254</v>
      </c>
      <c r="B80" s="226"/>
      <c r="C80" s="226"/>
      <c r="D80" s="226"/>
      <c r="E80" s="226"/>
      <c r="F80" s="226"/>
      <c r="G80" s="141">
        <f t="shared" ref="G80:S80" si="12">SUM(G21,G28,G34,G40,G46,G57,G64,G70,G74,G78)</f>
        <v>743705.67</v>
      </c>
      <c r="H80" s="141">
        <f t="shared" si="12"/>
        <v>266081</v>
      </c>
      <c r="I80" s="141">
        <f t="shared" si="12"/>
        <v>9400</v>
      </c>
      <c r="J80" s="141">
        <f t="shared" si="12"/>
        <v>31555</v>
      </c>
      <c r="K80" s="141">
        <f t="shared" si="12"/>
        <v>349320</v>
      </c>
      <c r="L80" s="141">
        <f t="shared" si="12"/>
        <v>229815</v>
      </c>
      <c r="M80" s="141">
        <f t="shared" si="12"/>
        <v>1717204</v>
      </c>
      <c r="N80" s="141">
        <f t="shared" si="12"/>
        <v>0</v>
      </c>
      <c r="O80" s="141">
        <f t="shared" si="12"/>
        <v>0</v>
      </c>
      <c r="P80" s="141">
        <f t="shared" si="12"/>
        <v>190000</v>
      </c>
      <c r="Q80" s="141">
        <f t="shared" si="12"/>
        <v>0</v>
      </c>
      <c r="R80" s="141">
        <f t="shared" si="12"/>
        <v>2000</v>
      </c>
      <c r="S80" s="141">
        <f t="shared" si="12"/>
        <v>1116211</v>
      </c>
      <c r="T80" s="141">
        <f>SUM(G80:S80)</f>
        <v>4655291.67</v>
      </c>
      <c r="U80" s="142">
        <f>SUM(T21,T28,T34,T40,T46,T57,T64,T70,T74,T78)</f>
        <v>4655291.67</v>
      </c>
    </row>
    <row r="81" spans="1:21" s="143" customFormat="1" x14ac:dyDescent="0.2">
      <c r="A81" s="225" t="s">
        <v>255</v>
      </c>
      <c r="B81" s="226"/>
      <c r="C81" s="226"/>
      <c r="D81" s="226"/>
      <c r="E81" s="226"/>
      <c r="F81" s="226"/>
      <c r="G81" s="141">
        <f t="shared" ref="G81:S81" si="13">SUM(G22,G29,G35,G41,G47,G58,G65,G71,G75,G79)</f>
        <v>4769075.29</v>
      </c>
      <c r="H81" s="141">
        <f t="shared" si="13"/>
        <v>1613298</v>
      </c>
      <c r="I81" s="141">
        <f t="shared" si="13"/>
        <v>9400</v>
      </c>
      <c r="J81" s="141">
        <f t="shared" si="13"/>
        <v>252440</v>
      </c>
      <c r="K81" s="141">
        <f t="shared" si="13"/>
        <v>1527843.24</v>
      </c>
      <c r="L81" s="141">
        <f t="shared" si="13"/>
        <v>1396205.9</v>
      </c>
      <c r="M81" s="141">
        <f t="shared" si="13"/>
        <v>1870341.25</v>
      </c>
      <c r="N81" s="141">
        <f t="shared" si="13"/>
        <v>17070</v>
      </c>
      <c r="O81" s="141">
        <f t="shared" si="13"/>
        <v>1000</v>
      </c>
      <c r="P81" s="141">
        <f t="shared" si="13"/>
        <v>190000</v>
      </c>
      <c r="Q81" s="141">
        <f t="shared" si="13"/>
        <v>352512</v>
      </c>
      <c r="R81" s="141">
        <f t="shared" si="13"/>
        <v>2000</v>
      </c>
      <c r="S81" s="141">
        <f t="shared" si="13"/>
        <v>9722537.4600000009</v>
      </c>
      <c r="T81" s="141">
        <f>SUM(G81:S81)</f>
        <v>21723723.140000001</v>
      </c>
      <c r="U81" s="142">
        <f>SUM(T22,T29,T35,T41,T47,T58,T65,T71,T75,T79)</f>
        <v>21723723.140000001</v>
      </c>
    </row>
  </sheetData>
  <mergeCells count="75">
    <mergeCell ref="A75:F75"/>
    <mergeCell ref="A72:A74"/>
    <mergeCell ref="A80:F80"/>
    <mergeCell ref="A81:F81"/>
    <mergeCell ref="A79:F79"/>
    <mergeCell ref="A76:A78"/>
    <mergeCell ref="B76:B78"/>
    <mergeCell ref="C78:F78"/>
    <mergeCell ref="B72:B74"/>
    <mergeCell ref="C74:F74"/>
    <mergeCell ref="A71:F71"/>
    <mergeCell ref="A66:A70"/>
    <mergeCell ref="B66:B70"/>
    <mergeCell ref="C70:F70"/>
    <mergeCell ref="A36:A40"/>
    <mergeCell ref="B36:B40"/>
    <mergeCell ref="C40:F40"/>
    <mergeCell ref="C64:F64"/>
    <mergeCell ref="A65:F65"/>
    <mergeCell ref="A59:A64"/>
    <mergeCell ref="B59:B64"/>
    <mergeCell ref="C57:F57"/>
    <mergeCell ref="A48:A57"/>
    <mergeCell ref="B48:B57"/>
    <mergeCell ref="A58:F58"/>
    <mergeCell ref="A47:F47"/>
    <mergeCell ref="A42:A46"/>
    <mergeCell ref="B42:B46"/>
    <mergeCell ref="C46:F46"/>
    <mergeCell ref="A41:F41"/>
    <mergeCell ref="A35:F35"/>
    <mergeCell ref="A30:A34"/>
    <mergeCell ref="B30:B34"/>
    <mergeCell ref="C34:F34"/>
    <mergeCell ref="C28:F28"/>
    <mergeCell ref="A29:F29"/>
    <mergeCell ref="A23:A28"/>
    <mergeCell ref="B23:B28"/>
    <mergeCell ref="C21:F21"/>
    <mergeCell ref="A14:A21"/>
    <mergeCell ref="B14:B21"/>
    <mergeCell ref="A22:F22"/>
    <mergeCell ref="R9:R12"/>
    <mergeCell ref="A11:B11"/>
    <mergeCell ref="M9:M12"/>
    <mergeCell ref="N9:N12"/>
    <mergeCell ref="O9:O12"/>
    <mergeCell ref="A13:B13"/>
    <mergeCell ref="L9:L12"/>
    <mergeCell ref="P9:P12"/>
    <mergeCell ref="Q9:Q12"/>
    <mergeCell ref="O6:Q7"/>
    <mergeCell ref="R6:R7"/>
    <mergeCell ref="G9:G12"/>
    <mergeCell ref="H9:H12"/>
    <mergeCell ref="I9:I12"/>
    <mergeCell ref="J9:J12"/>
    <mergeCell ref="K9:K12"/>
    <mergeCell ref="N6:N7"/>
    <mergeCell ref="A1:E1"/>
    <mergeCell ref="A2:T2"/>
    <mergeCell ref="A3:T3"/>
    <mergeCell ref="A4:T4"/>
    <mergeCell ref="G8:H8"/>
    <mergeCell ref="J8:K8"/>
    <mergeCell ref="L8:M8"/>
    <mergeCell ref="O8:Q8"/>
    <mergeCell ref="S6:S7"/>
    <mergeCell ref="T6:T13"/>
    <mergeCell ref="S9:S12"/>
    <mergeCell ref="E6:F6"/>
    <mergeCell ref="G6:H7"/>
    <mergeCell ref="I6:I7"/>
    <mergeCell ref="J6:K7"/>
    <mergeCell ref="L6:M7"/>
  </mergeCells>
  <pageMargins left="0.15748031496062992" right="0.15748031496062992" top="0.27559055118110237" bottom="0.15748031496062992" header="0.31496062992125984" footer="0.23622047244094491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workbookViewId="0">
      <pane ySplit="1" topLeftCell="A2" activePane="bottomLeft" state="frozen"/>
      <selection pane="bottomLeft" activeCell="G15" sqref="G15:I15"/>
    </sheetView>
  </sheetViews>
  <sheetFormatPr defaultRowHeight="18.75" x14ac:dyDescent="0.3"/>
  <cols>
    <col min="1" max="1" width="1.375" style="93" customWidth="1"/>
    <col min="2" max="2" width="14.5" style="93" customWidth="1"/>
    <col min="3" max="3" width="2.625" style="93" customWidth="1"/>
    <col min="4" max="4" width="6.875" style="93" customWidth="1"/>
    <col min="5" max="5" width="8.875" style="93" customWidth="1"/>
    <col min="6" max="6" width="13.875" style="93" customWidth="1"/>
    <col min="7" max="7" width="1" style="93" customWidth="1"/>
    <col min="8" max="8" width="12.25" style="93" customWidth="1"/>
    <col min="9" max="9" width="0.25" style="93" customWidth="1"/>
    <col min="10" max="10" width="11.125" style="93" customWidth="1"/>
    <col min="11" max="11" width="3.125" style="93" customWidth="1"/>
    <col min="12" max="13" width="14.25" style="93" customWidth="1"/>
    <col min="14" max="14" width="4.25" style="93" customWidth="1"/>
    <col min="15" max="15" width="10" style="93" customWidth="1"/>
    <col min="16" max="16" width="12" style="93" customWidth="1"/>
    <col min="17" max="17" width="2.25" style="93" customWidth="1"/>
    <col min="18" max="18" width="11.5" style="93" customWidth="1"/>
    <col min="19" max="19" width="0.125" style="93" customWidth="1"/>
    <col min="20" max="16384" width="9" style="93"/>
  </cols>
  <sheetData>
    <row r="1" spans="1:19" ht="18.2" customHeight="1" x14ac:dyDescent="0.3">
      <c r="A1" s="193"/>
      <c r="B1" s="163"/>
      <c r="C1" s="163"/>
      <c r="D1" s="163"/>
      <c r="E1" s="163"/>
      <c r="F1" s="163"/>
      <c r="Q1" s="227"/>
      <c r="R1" s="163"/>
    </row>
    <row r="2" spans="1:19" ht="16.899999999999999" customHeight="1" x14ac:dyDescent="0.3">
      <c r="A2" s="228" t="s">
        <v>256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</row>
    <row r="3" spans="1:19" ht="16.899999999999999" customHeight="1" x14ac:dyDescent="0.3">
      <c r="A3" s="230" t="s">
        <v>257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</row>
    <row r="4" spans="1:19" ht="18" customHeight="1" x14ac:dyDescent="0.3">
      <c r="A4" s="230" t="s">
        <v>546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</row>
    <row r="5" spans="1:19" ht="18" customHeight="1" x14ac:dyDescent="0.3">
      <c r="A5" s="230" t="s">
        <v>258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</row>
    <row r="6" spans="1:19" ht="8.25" customHeight="1" x14ac:dyDescent="0.3"/>
    <row r="7" spans="1:19" x14ac:dyDescent="0.3">
      <c r="B7" s="56"/>
      <c r="C7" s="57"/>
      <c r="D7" s="57"/>
      <c r="E7" s="57"/>
      <c r="F7" s="57"/>
      <c r="G7" s="57"/>
      <c r="H7" s="242" t="s">
        <v>102</v>
      </c>
      <c r="I7" s="58"/>
      <c r="J7" s="244" t="s">
        <v>109</v>
      </c>
      <c r="K7" s="245"/>
      <c r="L7" s="234"/>
      <c r="M7" s="244" t="s">
        <v>112</v>
      </c>
      <c r="N7" s="244" t="s">
        <v>116</v>
      </c>
      <c r="O7" s="234"/>
      <c r="P7" s="244" t="s">
        <v>17</v>
      </c>
      <c r="Q7" s="234"/>
    </row>
    <row r="8" spans="1:19" x14ac:dyDescent="0.3">
      <c r="B8" s="250" t="s">
        <v>126</v>
      </c>
      <c r="C8" s="243"/>
      <c r="D8" s="96"/>
      <c r="E8" s="96"/>
      <c r="F8" s="96"/>
      <c r="G8" s="96"/>
      <c r="H8" s="243"/>
      <c r="I8" s="59"/>
      <c r="J8" s="246"/>
      <c r="K8" s="235"/>
      <c r="L8" s="236"/>
      <c r="M8" s="247"/>
      <c r="N8" s="246"/>
      <c r="O8" s="236"/>
      <c r="P8" s="248"/>
      <c r="Q8" s="249"/>
    </row>
    <row r="9" spans="1:19" x14ac:dyDescent="0.3">
      <c r="B9" s="248"/>
      <c r="C9" s="243"/>
      <c r="D9" s="96"/>
      <c r="E9" s="96"/>
      <c r="F9" s="96"/>
      <c r="G9" s="96"/>
      <c r="H9" s="243"/>
      <c r="I9" s="59"/>
      <c r="J9" s="244" t="s">
        <v>127</v>
      </c>
      <c r="K9" s="234"/>
      <c r="L9" s="244" t="s">
        <v>128</v>
      </c>
      <c r="M9" s="244" t="s">
        <v>132</v>
      </c>
      <c r="N9" s="244" t="s">
        <v>139</v>
      </c>
      <c r="O9" s="234"/>
      <c r="P9" s="248"/>
      <c r="Q9" s="249"/>
    </row>
    <row r="10" spans="1:19" x14ac:dyDescent="0.3">
      <c r="B10" s="248"/>
      <c r="C10" s="243"/>
      <c r="D10" s="96"/>
      <c r="E10" s="96"/>
      <c r="F10" s="96"/>
      <c r="G10" s="96"/>
      <c r="H10" s="96"/>
      <c r="I10" s="59"/>
      <c r="J10" s="248"/>
      <c r="K10" s="249"/>
      <c r="L10" s="251"/>
      <c r="M10" s="251"/>
      <c r="N10" s="248"/>
      <c r="O10" s="249"/>
      <c r="P10" s="248"/>
      <c r="Q10" s="249"/>
    </row>
    <row r="11" spans="1:19" x14ac:dyDescent="0.3">
      <c r="B11" s="97"/>
      <c r="C11" s="60"/>
      <c r="D11" s="60"/>
      <c r="E11" s="60"/>
      <c r="F11" s="60"/>
      <c r="G11" s="60"/>
      <c r="H11" s="60"/>
      <c r="I11" s="61"/>
      <c r="J11" s="246"/>
      <c r="K11" s="236"/>
      <c r="L11" s="247"/>
      <c r="M11" s="247"/>
      <c r="N11" s="246"/>
      <c r="O11" s="236"/>
      <c r="P11" s="246"/>
      <c r="Q11" s="236"/>
    </row>
    <row r="12" spans="1:19" x14ac:dyDescent="0.3">
      <c r="B12" s="231" t="s">
        <v>125</v>
      </c>
      <c r="C12" s="233" t="s">
        <v>235</v>
      </c>
      <c r="D12" s="234"/>
      <c r="E12" s="237" t="s">
        <v>246</v>
      </c>
      <c r="F12" s="238"/>
      <c r="G12" s="239" t="s">
        <v>247</v>
      </c>
      <c r="H12" s="240"/>
      <c r="I12" s="238"/>
      <c r="J12" s="241" t="s">
        <v>142</v>
      </c>
      <c r="K12" s="238"/>
      <c r="L12" s="95" t="s">
        <v>142</v>
      </c>
      <c r="M12" s="95" t="s">
        <v>142</v>
      </c>
      <c r="N12" s="241" t="s">
        <v>545</v>
      </c>
      <c r="O12" s="238"/>
      <c r="P12" s="252" t="s">
        <v>545</v>
      </c>
      <c r="Q12" s="238"/>
    </row>
    <row r="13" spans="1:19" x14ac:dyDescent="0.3">
      <c r="B13" s="232"/>
      <c r="C13" s="235"/>
      <c r="D13" s="236"/>
      <c r="E13" s="253" t="s">
        <v>259</v>
      </c>
      <c r="F13" s="240"/>
      <c r="G13" s="240"/>
      <c r="H13" s="240"/>
      <c r="I13" s="238"/>
      <c r="J13" s="252" t="s">
        <v>142</v>
      </c>
      <c r="K13" s="238"/>
      <c r="L13" s="94" t="s">
        <v>142</v>
      </c>
      <c r="M13" s="94" t="s">
        <v>142</v>
      </c>
      <c r="N13" s="252" t="s">
        <v>545</v>
      </c>
      <c r="O13" s="238"/>
      <c r="P13" s="252" t="s">
        <v>545</v>
      </c>
      <c r="Q13" s="238"/>
    </row>
    <row r="14" spans="1:19" x14ac:dyDescent="0.3">
      <c r="B14" s="231" t="s">
        <v>154</v>
      </c>
      <c r="C14" s="233" t="s">
        <v>155</v>
      </c>
      <c r="D14" s="234"/>
      <c r="E14" s="237" t="s">
        <v>160</v>
      </c>
      <c r="F14" s="238"/>
      <c r="G14" s="239" t="s">
        <v>161</v>
      </c>
      <c r="H14" s="240"/>
      <c r="I14" s="238"/>
      <c r="J14" s="241" t="s">
        <v>544</v>
      </c>
      <c r="K14" s="238"/>
      <c r="L14" s="95" t="s">
        <v>142</v>
      </c>
      <c r="M14" s="95" t="s">
        <v>142</v>
      </c>
      <c r="N14" s="241" t="s">
        <v>142</v>
      </c>
      <c r="O14" s="238"/>
      <c r="P14" s="252" t="s">
        <v>544</v>
      </c>
      <c r="Q14" s="238"/>
    </row>
    <row r="15" spans="1:19" x14ac:dyDescent="0.3">
      <c r="B15" s="254"/>
      <c r="C15" s="163"/>
      <c r="D15" s="249"/>
      <c r="E15" s="237" t="s">
        <v>156</v>
      </c>
      <c r="F15" s="238"/>
      <c r="G15" s="239" t="s">
        <v>157</v>
      </c>
      <c r="H15" s="240"/>
      <c r="I15" s="238"/>
      <c r="J15" s="241" t="s">
        <v>543</v>
      </c>
      <c r="K15" s="238"/>
      <c r="L15" s="95" t="s">
        <v>142</v>
      </c>
      <c r="M15" s="95" t="s">
        <v>142</v>
      </c>
      <c r="N15" s="241" t="s">
        <v>142</v>
      </c>
      <c r="O15" s="238"/>
      <c r="P15" s="252" t="s">
        <v>543</v>
      </c>
      <c r="Q15" s="238"/>
    </row>
    <row r="16" spans="1:19" x14ac:dyDescent="0.3">
      <c r="B16" s="232"/>
      <c r="C16" s="235"/>
      <c r="D16" s="236"/>
      <c r="E16" s="253" t="s">
        <v>260</v>
      </c>
      <c r="F16" s="240"/>
      <c r="G16" s="240"/>
      <c r="H16" s="240"/>
      <c r="I16" s="238"/>
      <c r="J16" s="252" t="s">
        <v>542</v>
      </c>
      <c r="K16" s="238"/>
      <c r="L16" s="94" t="s">
        <v>142</v>
      </c>
      <c r="M16" s="94" t="s">
        <v>142</v>
      </c>
      <c r="N16" s="252" t="s">
        <v>142</v>
      </c>
      <c r="O16" s="238"/>
      <c r="P16" s="252" t="s">
        <v>542</v>
      </c>
      <c r="Q16" s="238"/>
    </row>
    <row r="17" spans="2:17" ht="63" customHeight="1" x14ac:dyDescent="0.3">
      <c r="B17" s="231" t="s">
        <v>15</v>
      </c>
      <c r="C17" s="233" t="s">
        <v>164</v>
      </c>
      <c r="D17" s="234"/>
      <c r="E17" s="237" t="s">
        <v>83</v>
      </c>
      <c r="F17" s="238"/>
      <c r="G17" s="239" t="s">
        <v>165</v>
      </c>
      <c r="H17" s="240"/>
      <c r="I17" s="238"/>
      <c r="J17" s="241" t="s">
        <v>142</v>
      </c>
      <c r="K17" s="238"/>
      <c r="L17" s="95" t="s">
        <v>541</v>
      </c>
      <c r="M17" s="95" t="s">
        <v>540</v>
      </c>
      <c r="N17" s="241" t="s">
        <v>142</v>
      </c>
      <c r="O17" s="238"/>
      <c r="P17" s="252" t="s">
        <v>261</v>
      </c>
      <c r="Q17" s="238"/>
    </row>
    <row r="18" spans="2:17" x14ac:dyDescent="0.3">
      <c r="B18" s="232"/>
      <c r="C18" s="235"/>
      <c r="D18" s="236"/>
      <c r="E18" s="253" t="s">
        <v>262</v>
      </c>
      <c r="F18" s="240"/>
      <c r="G18" s="240"/>
      <c r="H18" s="240"/>
      <c r="I18" s="238"/>
      <c r="J18" s="252" t="s">
        <v>142</v>
      </c>
      <c r="K18" s="238"/>
      <c r="L18" s="94" t="s">
        <v>541</v>
      </c>
      <c r="M18" s="94" t="s">
        <v>540</v>
      </c>
      <c r="N18" s="252" t="s">
        <v>142</v>
      </c>
      <c r="O18" s="238"/>
      <c r="P18" s="252" t="s">
        <v>261</v>
      </c>
      <c r="Q18" s="238"/>
    </row>
    <row r="19" spans="2:17" ht="62.25" customHeight="1" x14ac:dyDescent="0.3">
      <c r="B19" s="231" t="s">
        <v>172</v>
      </c>
      <c r="C19" s="233" t="s">
        <v>173</v>
      </c>
      <c r="D19" s="234"/>
      <c r="E19" s="237" t="s">
        <v>178</v>
      </c>
      <c r="F19" s="238"/>
      <c r="G19" s="239" t="s">
        <v>179</v>
      </c>
      <c r="H19" s="240"/>
      <c r="I19" s="238"/>
      <c r="J19" s="241" t="s">
        <v>539</v>
      </c>
      <c r="K19" s="238"/>
      <c r="L19" s="95" t="s">
        <v>538</v>
      </c>
      <c r="M19" s="95" t="s">
        <v>537</v>
      </c>
      <c r="N19" s="241" t="s">
        <v>142</v>
      </c>
      <c r="O19" s="238"/>
      <c r="P19" s="252" t="s">
        <v>536</v>
      </c>
      <c r="Q19" s="238"/>
    </row>
    <row r="20" spans="2:17" x14ac:dyDescent="0.3">
      <c r="B20" s="254"/>
      <c r="C20" s="163"/>
      <c r="D20" s="249"/>
      <c r="E20" s="237" t="s">
        <v>174</v>
      </c>
      <c r="F20" s="238"/>
      <c r="G20" s="239" t="s">
        <v>175</v>
      </c>
      <c r="H20" s="240"/>
      <c r="I20" s="238"/>
      <c r="J20" s="241" t="s">
        <v>535</v>
      </c>
      <c r="K20" s="238"/>
      <c r="L20" s="95" t="s">
        <v>534</v>
      </c>
      <c r="M20" s="95" t="s">
        <v>533</v>
      </c>
      <c r="N20" s="241" t="s">
        <v>142</v>
      </c>
      <c r="O20" s="238"/>
      <c r="P20" s="252" t="s">
        <v>532</v>
      </c>
      <c r="Q20" s="238"/>
    </row>
    <row r="21" spans="2:17" x14ac:dyDescent="0.3">
      <c r="B21" s="232"/>
      <c r="C21" s="235"/>
      <c r="D21" s="236"/>
      <c r="E21" s="253" t="s">
        <v>263</v>
      </c>
      <c r="F21" s="240"/>
      <c r="G21" s="240"/>
      <c r="H21" s="240"/>
      <c r="I21" s="238"/>
      <c r="J21" s="252" t="s">
        <v>261</v>
      </c>
      <c r="K21" s="238"/>
      <c r="L21" s="94" t="s">
        <v>261</v>
      </c>
      <c r="M21" s="94" t="s">
        <v>261</v>
      </c>
      <c r="N21" s="252" t="s">
        <v>142</v>
      </c>
      <c r="O21" s="238"/>
      <c r="P21" s="252" t="s">
        <v>261</v>
      </c>
      <c r="Q21" s="238"/>
    </row>
    <row r="22" spans="2:17" ht="0" hidden="1" customHeight="1" x14ac:dyDescent="0.3"/>
  </sheetData>
  <mergeCells count="70">
    <mergeCell ref="N21:O21"/>
    <mergeCell ref="P21:Q21"/>
    <mergeCell ref="N19:O19"/>
    <mergeCell ref="P19:Q19"/>
    <mergeCell ref="E20:F20"/>
    <mergeCell ref="G20:I20"/>
    <mergeCell ref="J20:K20"/>
    <mergeCell ref="N20:O20"/>
    <mergeCell ref="P20:Q20"/>
    <mergeCell ref="B19:B21"/>
    <mergeCell ref="C19:D21"/>
    <mergeCell ref="E19:F19"/>
    <mergeCell ref="G19:I19"/>
    <mergeCell ref="J19:K19"/>
    <mergeCell ref="E21:I21"/>
    <mergeCell ref="J21:K21"/>
    <mergeCell ref="B17:B18"/>
    <mergeCell ref="C17:D18"/>
    <mergeCell ref="E17:F17"/>
    <mergeCell ref="G17:I17"/>
    <mergeCell ref="J17:K17"/>
    <mergeCell ref="E18:I18"/>
    <mergeCell ref="J18:K18"/>
    <mergeCell ref="N18:O18"/>
    <mergeCell ref="P18:Q18"/>
    <mergeCell ref="N14:O14"/>
    <mergeCell ref="P14:Q14"/>
    <mergeCell ref="J15:K15"/>
    <mergeCell ref="N15:O15"/>
    <mergeCell ref="P15:Q15"/>
    <mergeCell ref="N16:O16"/>
    <mergeCell ref="P16:Q16"/>
    <mergeCell ref="N17:O17"/>
    <mergeCell ref="P17:Q17"/>
    <mergeCell ref="B14:B16"/>
    <mergeCell ref="C14:D16"/>
    <mergeCell ref="E14:F14"/>
    <mergeCell ref="G14:I14"/>
    <mergeCell ref="J14:K14"/>
    <mergeCell ref="E16:I16"/>
    <mergeCell ref="J16:K16"/>
    <mergeCell ref="E15:F15"/>
    <mergeCell ref="G15:I15"/>
    <mergeCell ref="N12:O12"/>
    <mergeCell ref="P12:Q12"/>
    <mergeCell ref="E13:I13"/>
    <mergeCell ref="J13:K13"/>
    <mergeCell ref="N13:O13"/>
    <mergeCell ref="P13:Q13"/>
    <mergeCell ref="A5:S5"/>
    <mergeCell ref="H7:H9"/>
    <mergeCell ref="J7:L8"/>
    <mergeCell ref="M7:M8"/>
    <mergeCell ref="N7:O8"/>
    <mergeCell ref="P7:Q11"/>
    <mergeCell ref="B8:C10"/>
    <mergeCell ref="J9:K11"/>
    <mergeCell ref="L9:L11"/>
    <mergeCell ref="M9:M11"/>
    <mergeCell ref="N9:O11"/>
    <mergeCell ref="B12:B13"/>
    <mergeCell ref="C12:D13"/>
    <mergeCell ref="E12:F12"/>
    <mergeCell ref="G12:I12"/>
    <mergeCell ref="J12:K12"/>
    <mergeCell ref="A1:F1"/>
    <mergeCell ref="Q1:R1"/>
    <mergeCell ref="A2:S2"/>
    <mergeCell ref="A3:S3"/>
    <mergeCell ref="A4:S4"/>
  </mergeCells>
  <pageMargins left="0.35433070866141736" right="0.15748031496062992" top="0.23" bottom="0.26" header="0.24" footer="0.28000000000000003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workbookViewId="0">
      <pane ySplit="1" topLeftCell="A2" activePane="bottomLeft" state="frozen"/>
      <selection pane="bottomLeft" activeCell="J26" sqref="J26"/>
    </sheetView>
  </sheetViews>
  <sheetFormatPr defaultRowHeight="18.75" x14ac:dyDescent="0.3"/>
  <cols>
    <col min="1" max="1" width="1.375" style="72" customWidth="1"/>
    <col min="2" max="2" width="16.25" style="72" customWidth="1"/>
    <col min="3" max="3" width="2.625" style="72" customWidth="1"/>
    <col min="4" max="4" width="6.875" style="72" customWidth="1"/>
    <col min="5" max="5" width="8.875" style="72" customWidth="1"/>
    <col min="6" max="6" width="11.25" style="72" customWidth="1"/>
    <col min="7" max="7" width="1" style="72" customWidth="1"/>
    <col min="8" max="8" width="12.25" style="72" customWidth="1"/>
    <col min="9" max="9" width="0.25" style="72" customWidth="1"/>
    <col min="10" max="10" width="11.125" style="72" customWidth="1"/>
    <col min="11" max="11" width="3.25" style="72" customWidth="1"/>
    <col min="12" max="13" width="14.25" style="72" customWidth="1"/>
    <col min="14" max="14" width="4.25" style="72" customWidth="1"/>
    <col min="15" max="15" width="10" style="72" customWidth="1"/>
    <col min="16" max="16" width="12" style="72" customWidth="1"/>
    <col min="17" max="17" width="2.25" style="72" customWidth="1"/>
    <col min="18" max="18" width="11.5" style="72" customWidth="1"/>
    <col min="19" max="19" width="0.125" style="72" customWidth="1"/>
    <col min="20" max="16384" width="9" style="72"/>
  </cols>
  <sheetData>
    <row r="1" spans="1:19" ht="18.2" customHeight="1" x14ac:dyDescent="0.3">
      <c r="A1" s="193"/>
      <c r="B1" s="163"/>
      <c r="C1" s="163"/>
      <c r="D1" s="163"/>
      <c r="E1" s="163"/>
      <c r="F1" s="163"/>
      <c r="Q1" s="227"/>
      <c r="R1" s="163"/>
    </row>
    <row r="2" spans="1:19" ht="16.899999999999999" customHeight="1" x14ac:dyDescent="0.3">
      <c r="A2" s="228" t="s">
        <v>256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</row>
    <row r="3" spans="1:19" ht="16.899999999999999" customHeight="1" x14ac:dyDescent="0.3">
      <c r="A3" s="230" t="s">
        <v>257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</row>
    <row r="4" spans="1:19" ht="18" customHeight="1" x14ac:dyDescent="0.3">
      <c r="A4" s="230" t="s">
        <v>282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</row>
    <row r="5" spans="1:19" ht="18" customHeight="1" x14ac:dyDescent="0.3">
      <c r="A5" s="230" t="s">
        <v>258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</row>
    <row r="6" spans="1:19" ht="8.25" customHeight="1" x14ac:dyDescent="0.3"/>
    <row r="7" spans="1:19" x14ac:dyDescent="0.3">
      <c r="B7" s="56"/>
      <c r="C7" s="57"/>
      <c r="D7" s="57"/>
      <c r="E7" s="57"/>
      <c r="F7" s="57"/>
      <c r="G7" s="57"/>
      <c r="H7" s="242" t="s">
        <v>102</v>
      </c>
      <c r="I7" s="58"/>
      <c r="J7" s="244" t="s">
        <v>109</v>
      </c>
      <c r="K7" s="245"/>
      <c r="L7" s="234"/>
      <c r="M7" s="244" t="s">
        <v>112</v>
      </c>
      <c r="N7" s="244" t="s">
        <v>116</v>
      </c>
      <c r="O7" s="234"/>
      <c r="P7" s="244" t="s">
        <v>17</v>
      </c>
      <c r="Q7" s="234"/>
    </row>
    <row r="8" spans="1:19" x14ac:dyDescent="0.3">
      <c r="B8" s="250" t="s">
        <v>126</v>
      </c>
      <c r="C8" s="243"/>
      <c r="D8" s="75"/>
      <c r="E8" s="75"/>
      <c r="F8" s="75"/>
      <c r="G8" s="75"/>
      <c r="H8" s="243"/>
      <c r="I8" s="59"/>
      <c r="J8" s="246"/>
      <c r="K8" s="235"/>
      <c r="L8" s="236"/>
      <c r="M8" s="247"/>
      <c r="N8" s="246"/>
      <c r="O8" s="236"/>
      <c r="P8" s="248"/>
      <c r="Q8" s="249"/>
    </row>
    <row r="9" spans="1:19" x14ac:dyDescent="0.3">
      <c r="B9" s="248"/>
      <c r="C9" s="243"/>
      <c r="D9" s="75"/>
      <c r="E9" s="75"/>
      <c r="F9" s="75"/>
      <c r="G9" s="75"/>
      <c r="H9" s="243"/>
      <c r="I9" s="59"/>
      <c r="J9" s="244" t="s">
        <v>127</v>
      </c>
      <c r="K9" s="234"/>
      <c r="L9" s="244" t="s">
        <v>128</v>
      </c>
      <c r="M9" s="244" t="s">
        <v>132</v>
      </c>
      <c r="N9" s="244" t="s">
        <v>139</v>
      </c>
      <c r="O9" s="234"/>
      <c r="P9" s="248"/>
      <c r="Q9" s="249"/>
    </row>
    <row r="10" spans="1:19" x14ac:dyDescent="0.3">
      <c r="B10" s="248"/>
      <c r="C10" s="243"/>
      <c r="D10" s="75"/>
      <c r="E10" s="75"/>
      <c r="F10" s="75"/>
      <c r="G10" s="75"/>
      <c r="H10" s="75"/>
      <c r="I10" s="59"/>
      <c r="J10" s="248"/>
      <c r="K10" s="249"/>
      <c r="L10" s="251"/>
      <c r="M10" s="251"/>
      <c r="N10" s="248"/>
      <c r="O10" s="249"/>
      <c r="P10" s="248"/>
      <c r="Q10" s="249"/>
    </row>
    <row r="11" spans="1:19" x14ac:dyDescent="0.3">
      <c r="B11" s="79"/>
      <c r="C11" s="60"/>
      <c r="D11" s="60"/>
      <c r="E11" s="60"/>
      <c r="F11" s="60"/>
      <c r="G11" s="60"/>
      <c r="H11" s="60"/>
      <c r="I11" s="61"/>
      <c r="J11" s="246"/>
      <c r="K11" s="236"/>
      <c r="L11" s="247"/>
      <c r="M11" s="247"/>
      <c r="N11" s="246"/>
      <c r="O11" s="236"/>
      <c r="P11" s="246"/>
      <c r="Q11" s="236"/>
    </row>
    <row r="12" spans="1:19" x14ac:dyDescent="0.3">
      <c r="B12" s="237" t="s">
        <v>125</v>
      </c>
      <c r="C12" s="257" t="s">
        <v>235</v>
      </c>
      <c r="D12" s="258"/>
      <c r="E12" s="237" t="s">
        <v>246</v>
      </c>
      <c r="F12" s="238"/>
      <c r="G12" s="239" t="s">
        <v>247</v>
      </c>
      <c r="H12" s="240"/>
      <c r="I12" s="238"/>
      <c r="J12" s="241" t="s">
        <v>142</v>
      </c>
      <c r="K12" s="238"/>
      <c r="L12" s="80" t="s">
        <v>142</v>
      </c>
      <c r="M12" s="80" t="s">
        <v>142</v>
      </c>
      <c r="N12" s="241" t="s">
        <v>261</v>
      </c>
      <c r="O12" s="238"/>
      <c r="P12" s="252" t="s">
        <v>261</v>
      </c>
      <c r="Q12" s="238"/>
    </row>
    <row r="13" spans="1:19" x14ac:dyDescent="0.3">
      <c r="B13" s="256"/>
      <c r="C13" s="261"/>
      <c r="D13" s="262"/>
      <c r="E13" s="253" t="s">
        <v>259</v>
      </c>
      <c r="F13" s="240"/>
      <c r="G13" s="240"/>
      <c r="H13" s="240"/>
      <c r="I13" s="238"/>
      <c r="J13" s="252" t="s">
        <v>142</v>
      </c>
      <c r="K13" s="238"/>
      <c r="L13" s="81" t="s">
        <v>142</v>
      </c>
      <c r="M13" s="81" t="s">
        <v>142</v>
      </c>
      <c r="N13" s="252" t="s">
        <v>261</v>
      </c>
      <c r="O13" s="238"/>
      <c r="P13" s="252" t="s">
        <v>261</v>
      </c>
      <c r="Q13" s="238"/>
    </row>
    <row r="14" spans="1:19" x14ac:dyDescent="0.3">
      <c r="B14" s="237" t="s">
        <v>154</v>
      </c>
      <c r="C14" s="257" t="s">
        <v>155</v>
      </c>
      <c r="D14" s="258"/>
      <c r="E14" s="237" t="s">
        <v>160</v>
      </c>
      <c r="F14" s="238"/>
      <c r="G14" s="239" t="s">
        <v>161</v>
      </c>
      <c r="H14" s="240"/>
      <c r="I14" s="238"/>
      <c r="J14" s="241" t="s">
        <v>261</v>
      </c>
      <c r="K14" s="238"/>
      <c r="L14" s="80" t="s">
        <v>142</v>
      </c>
      <c r="M14" s="80" t="s">
        <v>142</v>
      </c>
      <c r="N14" s="241" t="s">
        <v>142</v>
      </c>
      <c r="O14" s="238"/>
      <c r="P14" s="252" t="s">
        <v>261</v>
      </c>
      <c r="Q14" s="238"/>
    </row>
    <row r="15" spans="1:19" x14ac:dyDescent="0.3">
      <c r="B15" s="255"/>
      <c r="C15" s="259"/>
      <c r="D15" s="260"/>
      <c r="E15" s="237" t="s">
        <v>156</v>
      </c>
      <c r="F15" s="238"/>
      <c r="G15" s="239" t="s">
        <v>157</v>
      </c>
      <c r="H15" s="240"/>
      <c r="I15" s="238"/>
      <c r="J15" s="241" t="s">
        <v>261</v>
      </c>
      <c r="K15" s="238"/>
      <c r="L15" s="80" t="s">
        <v>142</v>
      </c>
      <c r="M15" s="80" t="s">
        <v>142</v>
      </c>
      <c r="N15" s="241" t="s">
        <v>142</v>
      </c>
      <c r="O15" s="238"/>
      <c r="P15" s="252" t="s">
        <v>261</v>
      </c>
      <c r="Q15" s="238"/>
    </row>
    <row r="16" spans="1:19" x14ac:dyDescent="0.3">
      <c r="B16" s="256"/>
      <c r="C16" s="261"/>
      <c r="D16" s="262"/>
      <c r="E16" s="253" t="s">
        <v>260</v>
      </c>
      <c r="F16" s="240"/>
      <c r="G16" s="240"/>
      <c r="H16" s="240"/>
      <c r="I16" s="238"/>
      <c r="J16" s="252" t="s">
        <v>261</v>
      </c>
      <c r="K16" s="238"/>
      <c r="L16" s="81" t="s">
        <v>142</v>
      </c>
      <c r="M16" s="81" t="s">
        <v>142</v>
      </c>
      <c r="N16" s="252" t="s">
        <v>142</v>
      </c>
      <c r="O16" s="238"/>
      <c r="P16" s="252" t="s">
        <v>261</v>
      </c>
      <c r="Q16" s="238"/>
    </row>
    <row r="17" spans="2:17" x14ac:dyDescent="0.3">
      <c r="B17" s="237" t="s">
        <v>15</v>
      </c>
      <c r="C17" s="257" t="s">
        <v>164</v>
      </c>
      <c r="D17" s="258"/>
      <c r="E17" s="237" t="s">
        <v>83</v>
      </c>
      <c r="F17" s="238"/>
      <c r="G17" s="239" t="s">
        <v>165</v>
      </c>
      <c r="H17" s="240"/>
      <c r="I17" s="238"/>
      <c r="J17" s="241" t="s">
        <v>142</v>
      </c>
      <c r="K17" s="238"/>
      <c r="L17" s="80" t="s">
        <v>261</v>
      </c>
      <c r="M17" s="80" t="s">
        <v>261</v>
      </c>
      <c r="N17" s="241" t="s">
        <v>142</v>
      </c>
      <c r="O17" s="238"/>
      <c r="P17" s="252" t="s">
        <v>261</v>
      </c>
      <c r="Q17" s="238"/>
    </row>
    <row r="18" spans="2:17" x14ac:dyDescent="0.3">
      <c r="B18" s="256"/>
      <c r="C18" s="261"/>
      <c r="D18" s="262"/>
      <c r="E18" s="253" t="s">
        <v>262</v>
      </c>
      <c r="F18" s="240"/>
      <c r="G18" s="240"/>
      <c r="H18" s="240"/>
      <c r="I18" s="238"/>
      <c r="J18" s="252" t="s">
        <v>142</v>
      </c>
      <c r="K18" s="238"/>
      <c r="L18" s="81" t="s">
        <v>261</v>
      </c>
      <c r="M18" s="81" t="s">
        <v>261</v>
      </c>
      <c r="N18" s="252" t="s">
        <v>142</v>
      </c>
      <c r="O18" s="238"/>
      <c r="P18" s="252" t="s">
        <v>261</v>
      </c>
      <c r="Q18" s="238"/>
    </row>
    <row r="19" spans="2:17" x14ac:dyDescent="0.3">
      <c r="B19" s="237" t="s">
        <v>172</v>
      </c>
      <c r="C19" s="257" t="s">
        <v>173</v>
      </c>
      <c r="D19" s="258"/>
      <c r="E19" s="237" t="s">
        <v>178</v>
      </c>
      <c r="F19" s="238"/>
      <c r="G19" s="239" t="s">
        <v>179</v>
      </c>
      <c r="H19" s="240"/>
      <c r="I19" s="238"/>
      <c r="J19" s="241" t="s">
        <v>261</v>
      </c>
      <c r="K19" s="238"/>
      <c r="L19" s="80" t="s">
        <v>261</v>
      </c>
      <c r="M19" s="80" t="s">
        <v>261</v>
      </c>
      <c r="N19" s="241" t="s">
        <v>142</v>
      </c>
      <c r="O19" s="238"/>
      <c r="P19" s="252" t="s">
        <v>261</v>
      </c>
      <c r="Q19" s="238"/>
    </row>
    <row r="20" spans="2:17" x14ac:dyDescent="0.3">
      <c r="B20" s="255"/>
      <c r="C20" s="259"/>
      <c r="D20" s="260"/>
      <c r="E20" s="237" t="s">
        <v>174</v>
      </c>
      <c r="F20" s="238"/>
      <c r="G20" s="239" t="s">
        <v>175</v>
      </c>
      <c r="H20" s="240"/>
      <c r="I20" s="238"/>
      <c r="J20" s="241" t="s">
        <v>261</v>
      </c>
      <c r="K20" s="238"/>
      <c r="L20" s="80" t="s">
        <v>261</v>
      </c>
      <c r="M20" s="80" t="s">
        <v>261</v>
      </c>
      <c r="N20" s="241" t="s">
        <v>142</v>
      </c>
      <c r="O20" s="238"/>
      <c r="P20" s="252" t="s">
        <v>261</v>
      </c>
      <c r="Q20" s="238"/>
    </row>
    <row r="21" spans="2:17" x14ac:dyDescent="0.3">
      <c r="B21" s="256"/>
      <c r="C21" s="261"/>
      <c r="D21" s="262"/>
      <c r="E21" s="253" t="s">
        <v>263</v>
      </c>
      <c r="F21" s="240"/>
      <c r="G21" s="240"/>
      <c r="H21" s="240"/>
      <c r="I21" s="238"/>
      <c r="J21" s="252" t="s">
        <v>261</v>
      </c>
      <c r="K21" s="238"/>
      <c r="L21" s="81" t="s">
        <v>261</v>
      </c>
      <c r="M21" s="81" t="s">
        <v>261</v>
      </c>
      <c r="N21" s="252" t="s">
        <v>142</v>
      </c>
      <c r="O21" s="238"/>
      <c r="P21" s="252" t="s">
        <v>261</v>
      </c>
      <c r="Q21" s="238"/>
    </row>
    <row r="22" spans="2:17" ht="0" hidden="1" customHeight="1" x14ac:dyDescent="0.3"/>
  </sheetData>
  <mergeCells count="70">
    <mergeCell ref="A5:S5"/>
    <mergeCell ref="A1:F1"/>
    <mergeCell ref="Q1:R1"/>
    <mergeCell ref="A2:S2"/>
    <mergeCell ref="A3:S3"/>
    <mergeCell ref="A4:S4"/>
    <mergeCell ref="N9:O11"/>
    <mergeCell ref="H7:H9"/>
    <mergeCell ref="J7:L8"/>
    <mergeCell ref="M7:M8"/>
    <mergeCell ref="N7:O8"/>
    <mergeCell ref="P7:Q11"/>
    <mergeCell ref="B12:B13"/>
    <mergeCell ref="C12:D13"/>
    <mergeCell ref="E12:F12"/>
    <mergeCell ref="G12:I12"/>
    <mergeCell ref="J12:K12"/>
    <mergeCell ref="P12:Q12"/>
    <mergeCell ref="E13:I13"/>
    <mergeCell ref="J13:K13"/>
    <mergeCell ref="N13:O13"/>
    <mergeCell ref="P13:Q13"/>
    <mergeCell ref="N12:O12"/>
    <mergeCell ref="B8:C10"/>
    <mergeCell ref="J9:K11"/>
    <mergeCell ref="L9:L11"/>
    <mergeCell ref="M9:M11"/>
    <mergeCell ref="N14:O14"/>
    <mergeCell ref="P14:Q14"/>
    <mergeCell ref="E15:F15"/>
    <mergeCell ref="G15:I15"/>
    <mergeCell ref="J15:K15"/>
    <mergeCell ref="N15:O15"/>
    <mergeCell ref="P15:Q15"/>
    <mergeCell ref="E14:F14"/>
    <mergeCell ref="G14:I14"/>
    <mergeCell ref="J14:K14"/>
    <mergeCell ref="E16:I16"/>
    <mergeCell ref="J16:K16"/>
    <mergeCell ref="N16:O16"/>
    <mergeCell ref="P16:Q16"/>
    <mergeCell ref="B17:B18"/>
    <mergeCell ref="C17:D18"/>
    <mergeCell ref="E17:F17"/>
    <mergeCell ref="G17:I17"/>
    <mergeCell ref="J17:K17"/>
    <mergeCell ref="N17:O17"/>
    <mergeCell ref="B14:B16"/>
    <mergeCell ref="C14:D16"/>
    <mergeCell ref="P17:Q17"/>
    <mergeCell ref="E18:I18"/>
    <mergeCell ref="J18:K18"/>
    <mergeCell ref="N18:O18"/>
    <mergeCell ref="B19:B21"/>
    <mergeCell ref="C19:D21"/>
    <mergeCell ref="E19:F19"/>
    <mergeCell ref="G19:I19"/>
    <mergeCell ref="J19:K19"/>
    <mergeCell ref="P18:Q18"/>
    <mergeCell ref="E21:I21"/>
    <mergeCell ref="J21:K21"/>
    <mergeCell ref="N21:O21"/>
    <mergeCell ref="P21:Q21"/>
    <mergeCell ref="N19:O19"/>
    <mergeCell ref="P19:Q19"/>
    <mergeCell ref="E20:F20"/>
    <mergeCell ref="G20:I20"/>
    <mergeCell ref="J20:K20"/>
    <mergeCell ref="N20:O20"/>
    <mergeCell ref="P20:Q20"/>
  </mergeCells>
  <pageMargins left="0.35433070866141736" right="0.1968503937007874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showGridLines="0" tabSelected="1" topLeftCell="A67" zoomScale="180" zoomScaleNormal="180" workbookViewId="0">
      <selection activeCell="E79" sqref="E79"/>
    </sheetView>
  </sheetViews>
  <sheetFormatPr defaultRowHeight="11.25" x14ac:dyDescent="0.2"/>
  <cols>
    <col min="1" max="1" width="10.875" style="111" customWidth="1"/>
    <col min="2" max="2" width="1.125" style="111" customWidth="1"/>
    <col min="3" max="3" width="4" style="121" customWidth="1"/>
    <col min="4" max="4" width="0.375" style="111" customWidth="1"/>
    <col min="5" max="5" width="18.625" style="111" customWidth="1"/>
    <col min="6" max="6" width="0.75" style="111" customWidth="1"/>
    <col min="7" max="7" width="3.25" style="111" customWidth="1"/>
    <col min="8" max="8" width="0.5" style="111" customWidth="1"/>
    <col min="9" max="9" width="4.75" style="112" customWidth="1"/>
    <col min="10" max="10" width="5.875" style="111" customWidth="1"/>
    <col min="11" max="11" width="5.75" style="111" customWidth="1"/>
    <col min="12" max="12" width="5.375" style="111" customWidth="1"/>
    <col min="13" max="14" width="6.125" style="111" customWidth="1"/>
    <col min="15" max="15" width="5.25" style="111" customWidth="1"/>
    <col min="16" max="16" width="5.125" style="111" customWidth="1"/>
    <col min="17" max="17" width="5.75" style="111" customWidth="1"/>
    <col min="18" max="18" width="6.125" style="111" customWidth="1"/>
    <col min="19" max="20" width="5.625" style="111" customWidth="1"/>
    <col min="21" max="21" width="5.5" style="111" customWidth="1"/>
    <col min="22" max="22" width="5.625" style="111" customWidth="1"/>
    <col min="23" max="23" width="5.375" style="111" customWidth="1"/>
    <col min="24" max="25" width="6.125" style="111" customWidth="1"/>
    <col min="26" max="16384" width="9" style="111"/>
  </cols>
  <sheetData>
    <row r="1" spans="1:25" ht="9.75" customHeight="1" x14ac:dyDescent="0.2">
      <c r="A1" s="195"/>
      <c r="B1" s="195"/>
      <c r="C1" s="195"/>
      <c r="D1" s="195"/>
      <c r="E1" s="195"/>
    </row>
    <row r="2" spans="1:25" ht="13.5" customHeight="1" x14ac:dyDescent="0.2">
      <c r="A2" s="196" t="s">
        <v>18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</row>
    <row r="3" spans="1:25" ht="13.5" customHeight="1" x14ac:dyDescent="0.2">
      <c r="A3" s="196" t="s">
        <v>528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</row>
    <row r="4" spans="1:25" ht="13.5" customHeight="1" x14ac:dyDescent="0.2">
      <c r="A4" s="196" t="s">
        <v>531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</row>
    <row r="5" spans="1:25" ht="9" customHeight="1" x14ac:dyDescent="0.2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</row>
    <row r="6" spans="1:25" ht="22.5" x14ac:dyDescent="0.2">
      <c r="A6" s="113"/>
      <c r="B6" s="113"/>
      <c r="C6" s="113"/>
      <c r="D6" s="113"/>
      <c r="E6" s="113"/>
      <c r="F6" s="113"/>
      <c r="G6" s="113"/>
      <c r="H6" s="113"/>
      <c r="I6" s="114" t="s">
        <v>249</v>
      </c>
      <c r="J6" s="201" t="s">
        <v>76</v>
      </c>
      <c r="K6" s="212"/>
      <c r="L6" s="201" t="s">
        <v>103</v>
      </c>
      <c r="M6" s="201" t="s">
        <v>104</v>
      </c>
      <c r="N6" s="212"/>
      <c r="O6" s="201" t="s">
        <v>527</v>
      </c>
      <c r="P6" s="201" t="s">
        <v>526</v>
      </c>
      <c r="Q6" s="201" t="s">
        <v>77</v>
      </c>
      <c r="R6" s="209"/>
      <c r="S6" s="201" t="s">
        <v>105</v>
      </c>
      <c r="T6" s="201" t="s">
        <v>106</v>
      </c>
      <c r="U6" s="212"/>
      <c r="V6" s="209"/>
      <c r="W6" s="201" t="s">
        <v>107</v>
      </c>
      <c r="X6" s="201" t="s">
        <v>108</v>
      </c>
      <c r="Y6" s="203" t="s">
        <v>17</v>
      </c>
    </row>
    <row r="7" spans="1:25" x14ac:dyDescent="0.2">
      <c r="A7" s="115"/>
      <c r="B7" s="115"/>
      <c r="C7" s="115"/>
      <c r="D7" s="115"/>
      <c r="E7" s="115"/>
      <c r="F7" s="115"/>
      <c r="G7" s="115"/>
      <c r="H7" s="115"/>
      <c r="I7" s="116"/>
      <c r="J7" s="210"/>
      <c r="K7" s="213"/>
      <c r="L7" s="202"/>
      <c r="M7" s="210"/>
      <c r="N7" s="213"/>
      <c r="O7" s="202"/>
      <c r="P7" s="202"/>
      <c r="Q7" s="210"/>
      <c r="R7" s="211"/>
      <c r="S7" s="202"/>
      <c r="T7" s="210"/>
      <c r="U7" s="213"/>
      <c r="V7" s="211"/>
      <c r="W7" s="202"/>
      <c r="X7" s="202"/>
      <c r="Y7" s="204"/>
    </row>
    <row r="8" spans="1:25" ht="40.5" customHeight="1" x14ac:dyDescent="0.2">
      <c r="A8" s="115"/>
      <c r="B8" s="115"/>
      <c r="C8" s="115"/>
      <c r="D8" s="115"/>
      <c r="E8" s="115"/>
      <c r="F8" s="115"/>
      <c r="G8" s="293" t="s">
        <v>102</v>
      </c>
      <c r="H8" s="293"/>
      <c r="I8" s="294"/>
      <c r="J8" s="198" t="s">
        <v>109</v>
      </c>
      <c r="K8" s="200"/>
      <c r="L8" s="117" t="s">
        <v>110</v>
      </c>
      <c r="M8" s="198" t="s">
        <v>111</v>
      </c>
      <c r="N8" s="200"/>
      <c r="O8" s="117" t="s">
        <v>525</v>
      </c>
      <c r="P8" s="117" t="s">
        <v>524</v>
      </c>
      <c r="Q8" s="198" t="s">
        <v>112</v>
      </c>
      <c r="R8" s="199"/>
      <c r="S8" s="117" t="s">
        <v>113</v>
      </c>
      <c r="T8" s="198" t="s">
        <v>114</v>
      </c>
      <c r="U8" s="200"/>
      <c r="V8" s="199"/>
      <c r="W8" s="117" t="s">
        <v>115</v>
      </c>
      <c r="X8" s="117" t="s">
        <v>116</v>
      </c>
      <c r="Y8" s="204"/>
    </row>
    <row r="9" spans="1:25" ht="63" customHeight="1" x14ac:dyDescent="0.2">
      <c r="A9" s="115"/>
      <c r="B9" s="115"/>
      <c r="C9" s="115"/>
      <c r="D9" s="115"/>
      <c r="E9" s="115"/>
      <c r="F9" s="115"/>
      <c r="G9" s="115"/>
      <c r="H9" s="115"/>
      <c r="I9" s="116"/>
      <c r="J9" s="206" t="s">
        <v>78</v>
      </c>
      <c r="K9" s="206" t="s">
        <v>79</v>
      </c>
      <c r="L9" s="206" t="s">
        <v>117</v>
      </c>
      <c r="M9" s="206" t="s">
        <v>118</v>
      </c>
      <c r="N9" s="206" t="s">
        <v>119</v>
      </c>
      <c r="O9" s="206" t="s">
        <v>523</v>
      </c>
      <c r="P9" s="206" t="s">
        <v>522</v>
      </c>
      <c r="Q9" s="206" t="s">
        <v>80</v>
      </c>
      <c r="R9" s="206" t="s">
        <v>81</v>
      </c>
      <c r="S9" s="206" t="s">
        <v>120</v>
      </c>
      <c r="T9" s="206" t="s">
        <v>121</v>
      </c>
      <c r="U9" s="206" t="s">
        <v>122</v>
      </c>
      <c r="V9" s="206" t="s">
        <v>123</v>
      </c>
      <c r="W9" s="206" t="s">
        <v>124</v>
      </c>
      <c r="X9" s="206" t="s">
        <v>125</v>
      </c>
      <c r="Y9" s="204"/>
    </row>
    <row r="10" spans="1:25" x14ac:dyDescent="0.2">
      <c r="A10" s="285" t="s">
        <v>530</v>
      </c>
      <c r="B10" s="285"/>
      <c r="C10" s="115"/>
      <c r="D10" s="115"/>
      <c r="E10" s="115"/>
      <c r="F10" s="115"/>
      <c r="G10" s="115"/>
      <c r="H10" s="115"/>
      <c r="I10" s="116"/>
      <c r="J10" s="202"/>
      <c r="K10" s="210"/>
      <c r="L10" s="202"/>
      <c r="M10" s="210"/>
      <c r="N10" s="210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4"/>
    </row>
    <row r="11" spans="1:25" x14ac:dyDescent="0.2">
      <c r="A11" s="286"/>
      <c r="B11" s="286"/>
      <c r="C11" s="118"/>
      <c r="D11" s="118"/>
      <c r="E11" s="118"/>
      <c r="F11" s="118"/>
      <c r="G11" s="118"/>
      <c r="H11" s="118"/>
      <c r="I11" s="119"/>
      <c r="J11" s="120" t="s">
        <v>127</v>
      </c>
      <c r="K11" s="120" t="s">
        <v>128</v>
      </c>
      <c r="L11" s="120" t="s">
        <v>129</v>
      </c>
      <c r="M11" s="120" t="s">
        <v>130</v>
      </c>
      <c r="N11" s="120" t="s">
        <v>131</v>
      </c>
      <c r="O11" s="120" t="s">
        <v>521</v>
      </c>
      <c r="P11" s="120" t="s">
        <v>520</v>
      </c>
      <c r="Q11" s="120" t="s">
        <v>132</v>
      </c>
      <c r="R11" s="120" t="s">
        <v>133</v>
      </c>
      <c r="S11" s="120" t="s">
        <v>134</v>
      </c>
      <c r="T11" s="120" t="s">
        <v>135</v>
      </c>
      <c r="U11" s="120" t="s">
        <v>136</v>
      </c>
      <c r="V11" s="120" t="s">
        <v>137</v>
      </c>
      <c r="W11" s="120" t="s">
        <v>138</v>
      </c>
      <c r="X11" s="120" t="s">
        <v>139</v>
      </c>
      <c r="Y11" s="205"/>
    </row>
    <row r="12" spans="1:25" ht="0" hidden="1" customHeight="1" x14ac:dyDescent="0.2"/>
    <row r="13" spans="1:25" x14ac:dyDescent="0.2">
      <c r="A13" s="265" t="s">
        <v>140</v>
      </c>
      <c r="B13" s="287" t="s">
        <v>141</v>
      </c>
      <c r="C13" s="288"/>
      <c r="D13" s="122" t="s">
        <v>142</v>
      </c>
      <c r="E13" s="275" t="s">
        <v>143</v>
      </c>
      <c r="F13" s="276"/>
      <c r="G13" s="277"/>
      <c r="H13" s="278" t="s">
        <v>144</v>
      </c>
      <c r="I13" s="279"/>
      <c r="J13" s="123">
        <v>171360</v>
      </c>
      <c r="K13" s="123">
        <v>0</v>
      </c>
      <c r="L13" s="123">
        <v>0</v>
      </c>
      <c r="M13" s="123">
        <v>0</v>
      </c>
      <c r="N13" s="123">
        <v>0</v>
      </c>
      <c r="O13" s="123">
        <v>0</v>
      </c>
      <c r="P13" s="123">
        <v>0</v>
      </c>
      <c r="Q13" s="123">
        <v>0</v>
      </c>
      <c r="R13" s="123">
        <v>0</v>
      </c>
      <c r="S13" s="123">
        <v>0</v>
      </c>
      <c r="T13" s="123">
        <v>0</v>
      </c>
      <c r="U13" s="123">
        <v>0</v>
      </c>
      <c r="V13" s="123">
        <v>0</v>
      </c>
      <c r="W13" s="123">
        <v>0</v>
      </c>
      <c r="X13" s="123">
        <v>0</v>
      </c>
      <c r="Y13" s="123">
        <f>SUM(J13:X13)</f>
        <v>171360</v>
      </c>
    </row>
    <row r="14" spans="1:25" x14ac:dyDescent="0.2">
      <c r="A14" s="266"/>
      <c r="B14" s="289"/>
      <c r="C14" s="290"/>
      <c r="D14" s="122" t="s">
        <v>142</v>
      </c>
      <c r="E14" s="275" t="s">
        <v>145</v>
      </c>
      <c r="F14" s="276"/>
      <c r="G14" s="277"/>
      <c r="H14" s="278" t="s">
        <v>146</v>
      </c>
      <c r="I14" s="279"/>
      <c r="J14" s="123">
        <v>14040</v>
      </c>
      <c r="K14" s="123">
        <v>0</v>
      </c>
      <c r="L14" s="123">
        <v>0</v>
      </c>
      <c r="M14" s="123">
        <v>0</v>
      </c>
      <c r="N14" s="123">
        <v>0</v>
      </c>
      <c r="O14" s="123">
        <v>0</v>
      </c>
      <c r="P14" s="123">
        <v>0</v>
      </c>
      <c r="Q14" s="123">
        <v>0</v>
      </c>
      <c r="R14" s="123">
        <v>0</v>
      </c>
      <c r="S14" s="123">
        <v>0</v>
      </c>
      <c r="T14" s="123">
        <v>0</v>
      </c>
      <c r="U14" s="123">
        <v>0</v>
      </c>
      <c r="V14" s="123">
        <v>0</v>
      </c>
      <c r="W14" s="123">
        <v>0</v>
      </c>
      <c r="X14" s="123">
        <v>0</v>
      </c>
      <c r="Y14" s="123">
        <f t="shared" ref="Y14:Y17" si="0">SUM(J14:X14)</f>
        <v>14040</v>
      </c>
    </row>
    <row r="15" spans="1:25" x14ac:dyDescent="0.2">
      <c r="A15" s="266"/>
      <c r="B15" s="289"/>
      <c r="C15" s="290"/>
      <c r="D15" s="122" t="s">
        <v>142</v>
      </c>
      <c r="E15" s="275" t="s">
        <v>147</v>
      </c>
      <c r="F15" s="276"/>
      <c r="G15" s="277"/>
      <c r="H15" s="278" t="s">
        <v>148</v>
      </c>
      <c r="I15" s="279"/>
      <c r="J15" s="123">
        <v>14040</v>
      </c>
      <c r="K15" s="123">
        <v>0</v>
      </c>
      <c r="L15" s="123">
        <v>0</v>
      </c>
      <c r="M15" s="123">
        <v>0</v>
      </c>
      <c r="N15" s="123">
        <v>0</v>
      </c>
      <c r="O15" s="123">
        <v>0</v>
      </c>
      <c r="P15" s="123">
        <v>0</v>
      </c>
      <c r="Q15" s="123">
        <v>0</v>
      </c>
      <c r="R15" s="123">
        <v>0</v>
      </c>
      <c r="S15" s="123">
        <v>0</v>
      </c>
      <c r="T15" s="123">
        <v>0</v>
      </c>
      <c r="U15" s="123">
        <v>0</v>
      </c>
      <c r="V15" s="123">
        <v>0</v>
      </c>
      <c r="W15" s="123">
        <v>0</v>
      </c>
      <c r="X15" s="123">
        <v>0</v>
      </c>
      <c r="Y15" s="123">
        <f t="shared" si="0"/>
        <v>14040</v>
      </c>
    </row>
    <row r="16" spans="1:25" ht="30" customHeight="1" x14ac:dyDescent="0.2">
      <c r="A16" s="266"/>
      <c r="B16" s="289"/>
      <c r="C16" s="290"/>
      <c r="D16" s="122" t="s">
        <v>142</v>
      </c>
      <c r="E16" s="275" t="s">
        <v>149</v>
      </c>
      <c r="F16" s="276"/>
      <c r="G16" s="277"/>
      <c r="H16" s="278" t="s">
        <v>150</v>
      </c>
      <c r="I16" s="279"/>
      <c r="J16" s="123">
        <v>28800</v>
      </c>
      <c r="K16" s="123">
        <v>0</v>
      </c>
      <c r="L16" s="123">
        <v>0</v>
      </c>
      <c r="M16" s="123">
        <v>0</v>
      </c>
      <c r="N16" s="123">
        <v>0</v>
      </c>
      <c r="O16" s="123">
        <v>0</v>
      </c>
      <c r="P16" s="123">
        <v>0</v>
      </c>
      <c r="Q16" s="123">
        <v>0</v>
      </c>
      <c r="R16" s="123">
        <v>0</v>
      </c>
      <c r="S16" s="123">
        <v>0</v>
      </c>
      <c r="T16" s="123">
        <v>0</v>
      </c>
      <c r="U16" s="123">
        <v>0</v>
      </c>
      <c r="V16" s="123">
        <v>0</v>
      </c>
      <c r="W16" s="123">
        <v>0</v>
      </c>
      <c r="X16" s="123">
        <v>0</v>
      </c>
      <c r="Y16" s="123">
        <f t="shared" si="0"/>
        <v>28800</v>
      </c>
    </row>
    <row r="17" spans="1:26" ht="29.25" customHeight="1" x14ac:dyDescent="0.2">
      <c r="A17" s="266"/>
      <c r="B17" s="289"/>
      <c r="C17" s="290"/>
      <c r="D17" s="122" t="s">
        <v>142</v>
      </c>
      <c r="E17" s="275" t="s">
        <v>151</v>
      </c>
      <c r="F17" s="276"/>
      <c r="G17" s="277"/>
      <c r="H17" s="278" t="s">
        <v>152</v>
      </c>
      <c r="I17" s="279"/>
      <c r="J17" s="123">
        <v>715200</v>
      </c>
      <c r="K17" s="123">
        <v>0</v>
      </c>
      <c r="L17" s="123">
        <v>0</v>
      </c>
      <c r="M17" s="123">
        <v>0</v>
      </c>
      <c r="N17" s="123">
        <v>0</v>
      </c>
      <c r="O17" s="123">
        <v>0</v>
      </c>
      <c r="P17" s="123">
        <v>0</v>
      </c>
      <c r="Q17" s="123">
        <v>0</v>
      </c>
      <c r="R17" s="123">
        <v>0</v>
      </c>
      <c r="S17" s="123">
        <v>0</v>
      </c>
      <c r="T17" s="123">
        <v>0</v>
      </c>
      <c r="U17" s="123">
        <v>0</v>
      </c>
      <c r="V17" s="123">
        <v>0</v>
      </c>
      <c r="W17" s="123">
        <v>0</v>
      </c>
      <c r="X17" s="123">
        <v>0</v>
      </c>
      <c r="Y17" s="123">
        <f t="shared" si="0"/>
        <v>715200</v>
      </c>
    </row>
    <row r="18" spans="1:26" s="126" customFormat="1" x14ac:dyDescent="0.2">
      <c r="A18" s="267"/>
      <c r="B18" s="291"/>
      <c r="C18" s="292"/>
      <c r="D18" s="272" t="s">
        <v>153</v>
      </c>
      <c r="E18" s="273"/>
      <c r="F18" s="273"/>
      <c r="G18" s="273"/>
      <c r="H18" s="273"/>
      <c r="I18" s="274"/>
      <c r="J18" s="124">
        <f>SUM(J13:J17)</f>
        <v>943440</v>
      </c>
      <c r="K18" s="124">
        <f t="shared" ref="K18:Y18" si="1">SUM(K13:K17)</f>
        <v>0</v>
      </c>
      <c r="L18" s="124">
        <f t="shared" si="1"/>
        <v>0</v>
      </c>
      <c r="M18" s="124">
        <f t="shared" si="1"/>
        <v>0</v>
      </c>
      <c r="N18" s="124">
        <f t="shared" si="1"/>
        <v>0</v>
      </c>
      <c r="O18" s="124">
        <f t="shared" si="1"/>
        <v>0</v>
      </c>
      <c r="P18" s="124">
        <f t="shared" si="1"/>
        <v>0</v>
      </c>
      <c r="Q18" s="124">
        <f t="shared" si="1"/>
        <v>0</v>
      </c>
      <c r="R18" s="124">
        <f t="shared" si="1"/>
        <v>0</v>
      </c>
      <c r="S18" s="124">
        <f t="shared" si="1"/>
        <v>0</v>
      </c>
      <c r="T18" s="124">
        <f t="shared" si="1"/>
        <v>0</v>
      </c>
      <c r="U18" s="124">
        <f t="shared" si="1"/>
        <v>0</v>
      </c>
      <c r="V18" s="124">
        <f t="shared" si="1"/>
        <v>0</v>
      </c>
      <c r="W18" s="124">
        <f t="shared" si="1"/>
        <v>0</v>
      </c>
      <c r="X18" s="124">
        <f t="shared" si="1"/>
        <v>0</v>
      </c>
      <c r="Y18" s="124">
        <f t="shared" si="1"/>
        <v>943440</v>
      </c>
      <c r="Z18" s="125">
        <f>SUM(Y13:Y17)</f>
        <v>943440</v>
      </c>
    </row>
    <row r="19" spans="1:26" x14ac:dyDescent="0.2">
      <c r="A19" s="265" t="s">
        <v>154</v>
      </c>
      <c r="B19" s="268" t="s">
        <v>155</v>
      </c>
      <c r="C19" s="209"/>
      <c r="D19" s="122" t="s">
        <v>142</v>
      </c>
      <c r="E19" s="275" t="s">
        <v>156</v>
      </c>
      <c r="F19" s="276"/>
      <c r="G19" s="277"/>
      <c r="H19" s="278" t="s">
        <v>157</v>
      </c>
      <c r="I19" s="279"/>
      <c r="J19" s="123">
        <v>868660</v>
      </c>
      <c r="K19" s="123">
        <v>524380</v>
      </c>
      <c r="L19" s="123">
        <v>0</v>
      </c>
      <c r="M19" s="123">
        <v>83040</v>
      </c>
      <c r="N19" s="123">
        <v>0</v>
      </c>
      <c r="O19" s="123">
        <v>0</v>
      </c>
      <c r="P19" s="123">
        <v>0</v>
      </c>
      <c r="Q19" s="123">
        <v>363700</v>
      </c>
      <c r="R19" s="123">
        <v>0</v>
      </c>
      <c r="S19" s="123">
        <v>0</v>
      </c>
      <c r="T19" s="123">
        <v>0</v>
      </c>
      <c r="U19" s="123">
        <v>0</v>
      </c>
      <c r="V19" s="123">
        <v>0</v>
      </c>
      <c r="W19" s="123">
        <v>0</v>
      </c>
      <c r="X19" s="123">
        <v>0</v>
      </c>
      <c r="Y19" s="123">
        <f>SUM(J19:X19)</f>
        <v>1839780</v>
      </c>
    </row>
    <row r="20" spans="1:26" x14ac:dyDescent="0.2">
      <c r="A20" s="266"/>
      <c r="B20" s="195"/>
      <c r="C20" s="269"/>
      <c r="D20" s="122" t="s">
        <v>142</v>
      </c>
      <c r="E20" s="275" t="s">
        <v>519</v>
      </c>
      <c r="F20" s="276"/>
      <c r="G20" s="277"/>
      <c r="H20" s="278" t="s">
        <v>518</v>
      </c>
      <c r="I20" s="279"/>
      <c r="J20" s="123">
        <v>0</v>
      </c>
      <c r="K20" s="123">
        <v>0</v>
      </c>
      <c r="L20" s="123">
        <v>0</v>
      </c>
      <c r="M20" s="123">
        <v>0</v>
      </c>
      <c r="N20" s="123">
        <v>0</v>
      </c>
      <c r="O20" s="123">
        <v>0</v>
      </c>
      <c r="P20" s="123">
        <v>0</v>
      </c>
      <c r="Q20" s="123">
        <v>24000</v>
      </c>
      <c r="R20" s="123">
        <v>0</v>
      </c>
      <c r="S20" s="123">
        <v>0</v>
      </c>
      <c r="T20" s="123">
        <v>0</v>
      </c>
      <c r="U20" s="123">
        <v>0</v>
      </c>
      <c r="V20" s="123">
        <v>0</v>
      </c>
      <c r="W20" s="123">
        <v>0</v>
      </c>
      <c r="X20" s="123">
        <v>0</v>
      </c>
      <c r="Y20" s="123">
        <f t="shared" ref="Y20:Y23" si="2">SUM(J20:X20)</f>
        <v>24000</v>
      </c>
    </row>
    <row r="21" spans="1:26" x14ac:dyDescent="0.2">
      <c r="A21" s="266"/>
      <c r="B21" s="195"/>
      <c r="C21" s="269"/>
      <c r="D21" s="122" t="s">
        <v>142</v>
      </c>
      <c r="E21" s="275" t="s">
        <v>158</v>
      </c>
      <c r="F21" s="276"/>
      <c r="G21" s="277"/>
      <c r="H21" s="278" t="s">
        <v>159</v>
      </c>
      <c r="I21" s="279"/>
      <c r="J21" s="123">
        <v>70000</v>
      </c>
      <c r="K21" s="123">
        <v>14000</v>
      </c>
      <c r="L21" s="123">
        <v>0</v>
      </c>
      <c r="M21" s="123">
        <v>0</v>
      </c>
      <c r="N21" s="123">
        <v>0</v>
      </c>
      <c r="O21" s="123">
        <v>0</v>
      </c>
      <c r="P21" s="123">
        <v>0</v>
      </c>
      <c r="Q21" s="123">
        <v>14000</v>
      </c>
      <c r="R21" s="123">
        <v>0</v>
      </c>
      <c r="S21" s="123">
        <v>0</v>
      </c>
      <c r="T21" s="123">
        <v>0</v>
      </c>
      <c r="U21" s="123">
        <v>0</v>
      </c>
      <c r="V21" s="123">
        <v>0</v>
      </c>
      <c r="W21" s="123">
        <v>0</v>
      </c>
      <c r="X21" s="123">
        <v>0</v>
      </c>
      <c r="Y21" s="123">
        <f t="shared" si="2"/>
        <v>98000</v>
      </c>
    </row>
    <row r="22" spans="1:26" x14ac:dyDescent="0.2">
      <c r="A22" s="266"/>
      <c r="B22" s="195"/>
      <c r="C22" s="269"/>
      <c r="D22" s="122" t="s">
        <v>142</v>
      </c>
      <c r="E22" s="275" t="s">
        <v>160</v>
      </c>
      <c r="F22" s="276"/>
      <c r="G22" s="277"/>
      <c r="H22" s="278" t="s">
        <v>161</v>
      </c>
      <c r="I22" s="279"/>
      <c r="J22" s="123">
        <v>177270</v>
      </c>
      <c r="K22" s="123">
        <v>117680</v>
      </c>
      <c r="L22" s="123">
        <v>0</v>
      </c>
      <c r="M22" s="123">
        <v>51120</v>
      </c>
      <c r="N22" s="123">
        <v>0</v>
      </c>
      <c r="O22" s="123">
        <v>0</v>
      </c>
      <c r="P22" s="123">
        <v>0</v>
      </c>
      <c r="Q22" s="123">
        <v>88920</v>
      </c>
      <c r="R22" s="123">
        <v>0</v>
      </c>
      <c r="S22" s="123">
        <v>0</v>
      </c>
      <c r="T22" s="123">
        <v>0</v>
      </c>
      <c r="U22" s="123">
        <v>0</v>
      </c>
      <c r="V22" s="123">
        <v>0</v>
      </c>
      <c r="W22" s="123">
        <v>0</v>
      </c>
      <c r="X22" s="123">
        <v>0</v>
      </c>
      <c r="Y22" s="123">
        <f t="shared" si="2"/>
        <v>434990</v>
      </c>
    </row>
    <row r="23" spans="1:26" x14ac:dyDescent="0.2">
      <c r="A23" s="266"/>
      <c r="B23" s="195"/>
      <c r="C23" s="269"/>
      <c r="D23" s="122" t="s">
        <v>142</v>
      </c>
      <c r="E23" s="275" t="s">
        <v>162</v>
      </c>
      <c r="F23" s="276"/>
      <c r="G23" s="277"/>
      <c r="H23" s="278" t="s">
        <v>163</v>
      </c>
      <c r="I23" s="279"/>
      <c r="J23" s="123">
        <v>19080</v>
      </c>
      <c r="K23" s="123">
        <v>2200</v>
      </c>
      <c r="L23" s="123">
        <v>0</v>
      </c>
      <c r="M23" s="123">
        <v>16360</v>
      </c>
      <c r="N23" s="123">
        <v>0</v>
      </c>
      <c r="O23" s="123">
        <v>0</v>
      </c>
      <c r="P23" s="123">
        <v>0</v>
      </c>
      <c r="Q23" s="123">
        <v>6600</v>
      </c>
      <c r="R23" s="123">
        <v>0</v>
      </c>
      <c r="S23" s="123">
        <v>0</v>
      </c>
      <c r="T23" s="123">
        <v>0</v>
      </c>
      <c r="U23" s="123">
        <v>0</v>
      </c>
      <c r="V23" s="123">
        <v>0</v>
      </c>
      <c r="W23" s="123">
        <v>0</v>
      </c>
      <c r="X23" s="123">
        <v>0</v>
      </c>
      <c r="Y23" s="123">
        <f t="shared" si="2"/>
        <v>44240</v>
      </c>
    </row>
    <row r="24" spans="1:26" s="126" customFormat="1" ht="22.5" x14ac:dyDescent="0.2">
      <c r="A24" s="267"/>
      <c r="B24" s="270"/>
      <c r="C24" s="271"/>
      <c r="D24" s="272" t="s">
        <v>153</v>
      </c>
      <c r="E24" s="273"/>
      <c r="F24" s="273"/>
      <c r="G24" s="273"/>
      <c r="H24" s="273"/>
      <c r="I24" s="274"/>
      <c r="J24" s="124">
        <f>SUM(J19:J23)</f>
        <v>1135010</v>
      </c>
      <c r="K24" s="124">
        <f t="shared" ref="K24:Y24" si="3">SUM(K19:K23)</f>
        <v>658260</v>
      </c>
      <c r="L24" s="124">
        <f t="shared" si="3"/>
        <v>0</v>
      </c>
      <c r="M24" s="124">
        <f t="shared" si="3"/>
        <v>150520</v>
      </c>
      <c r="N24" s="124">
        <f t="shared" si="3"/>
        <v>0</v>
      </c>
      <c r="O24" s="124">
        <f t="shared" si="3"/>
        <v>0</v>
      </c>
      <c r="P24" s="124">
        <f t="shared" si="3"/>
        <v>0</v>
      </c>
      <c r="Q24" s="124">
        <f t="shared" si="3"/>
        <v>497220</v>
      </c>
      <c r="R24" s="124">
        <f t="shared" si="3"/>
        <v>0</v>
      </c>
      <c r="S24" s="124">
        <f t="shared" si="3"/>
        <v>0</v>
      </c>
      <c r="T24" s="124">
        <f t="shared" si="3"/>
        <v>0</v>
      </c>
      <c r="U24" s="124">
        <f t="shared" si="3"/>
        <v>0</v>
      </c>
      <c r="V24" s="124">
        <f t="shared" si="3"/>
        <v>0</v>
      </c>
      <c r="W24" s="124">
        <f t="shared" si="3"/>
        <v>0</v>
      </c>
      <c r="X24" s="124">
        <f t="shared" si="3"/>
        <v>0</v>
      </c>
      <c r="Y24" s="124">
        <f t="shared" si="3"/>
        <v>2441010</v>
      </c>
      <c r="Z24" s="125">
        <f>SUM(Y19:Y23)</f>
        <v>2441010</v>
      </c>
    </row>
    <row r="25" spans="1:26" s="128" customFormat="1" ht="27" customHeight="1" x14ac:dyDescent="0.2">
      <c r="A25" s="265" t="s">
        <v>15</v>
      </c>
      <c r="B25" s="268" t="s">
        <v>164</v>
      </c>
      <c r="C25" s="209"/>
      <c r="D25" s="127" t="s">
        <v>142</v>
      </c>
      <c r="E25" s="280" t="s">
        <v>83</v>
      </c>
      <c r="F25" s="281"/>
      <c r="G25" s="282"/>
      <c r="H25" s="283" t="s">
        <v>165</v>
      </c>
      <c r="I25" s="284"/>
      <c r="J25" s="123">
        <v>170000</v>
      </c>
      <c r="K25" s="123">
        <v>265000</v>
      </c>
      <c r="L25" s="123">
        <v>20600</v>
      </c>
      <c r="M25" s="123">
        <v>0</v>
      </c>
      <c r="N25" s="123">
        <v>0</v>
      </c>
      <c r="O25" s="123">
        <v>0</v>
      </c>
      <c r="P25" s="123">
        <v>0</v>
      </c>
      <c r="Q25" s="123">
        <v>70000</v>
      </c>
      <c r="R25" s="123">
        <v>0</v>
      </c>
      <c r="S25" s="123">
        <v>0</v>
      </c>
      <c r="T25" s="123">
        <v>0</v>
      </c>
      <c r="U25" s="123">
        <v>0</v>
      </c>
      <c r="V25" s="123">
        <v>0</v>
      </c>
      <c r="W25" s="123">
        <v>0</v>
      </c>
      <c r="X25" s="123">
        <v>0</v>
      </c>
      <c r="Y25" s="123">
        <f>SUM(J25:X25)</f>
        <v>525600</v>
      </c>
    </row>
    <row r="26" spans="1:26" s="128" customFormat="1" ht="19.5" customHeight="1" x14ac:dyDescent="0.2">
      <c r="A26" s="266"/>
      <c r="B26" s="195"/>
      <c r="C26" s="269"/>
      <c r="D26" s="127" t="s">
        <v>142</v>
      </c>
      <c r="E26" s="280" t="s">
        <v>166</v>
      </c>
      <c r="F26" s="281"/>
      <c r="G26" s="282"/>
      <c r="H26" s="283" t="s">
        <v>167</v>
      </c>
      <c r="I26" s="284"/>
      <c r="J26" s="123">
        <v>16200</v>
      </c>
      <c r="K26" s="123">
        <v>24980</v>
      </c>
      <c r="L26" s="123">
        <v>0</v>
      </c>
      <c r="M26" s="123">
        <v>0</v>
      </c>
      <c r="N26" s="123">
        <v>0</v>
      </c>
      <c r="O26" s="123">
        <v>0</v>
      </c>
      <c r="P26" s="123">
        <v>0</v>
      </c>
      <c r="Q26" s="123">
        <v>18720</v>
      </c>
      <c r="R26" s="123">
        <v>0</v>
      </c>
      <c r="S26" s="123">
        <v>0</v>
      </c>
      <c r="T26" s="123">
        <v>0</v>
      </c>
      <c r="U26" s="123">
        <v>0</v>
      </c>
      <c r="V26" s="123">
        <v>0</v>
      </c>
      <c r="W26" s="123">
        <v>0</v>
      </c>
      <c r="X26" s="123">
        <v>0</v>
      </c>
      <c r="Y26" s="123">
        <f t="shared" ref="Y26:Y28" si="4">SUM(J26:X26)</f>
        <v>59900</v>
      </c>
    </row>
    <row r="27" spans="1:26" x14ac:dyDescent="0.2">
      <c r="A27" s="266"/>
      <c r="B27" s="195"/>
      <c r="C27" s="269"/>
      <c r="D27" s="122" t="s">
        <v>142</v>
      </c>
      <c r="E27" s="275" t="s">
        <v>168</v>
      </c>
      <c r="F27" s="276"/>
      <c r="G27" s="277"/>
      <c r="H27" s="278" t="s">
        <v>169</v>
      </c>
      <c r="I27" s="279"/>
      <c r="J27" s="123">
        <v>3000</v>
      </c>
      <c r="K27" s="123">
        <v>22300</v>
      </c>
      <c r="L27" s="123">
        <v>0</v>
      </c>
      <c r="M27" s="123">
        <v>0</v>
      </c>
      <c r="N27" s="123">
        <v>0</v>
      </c>
      <c r="O27" s="123">
        <v>0</v>
      </c>
      <c r="P27" s="123">
        <v>0</v>
      </c>
      <c r="Q27" s="123">
        <v>14000</v>
      </c>
      <c r="R27" s="123">
        <v>0</v>
      </c>
      <c r="S27" s="123">
        <v>0</v>
      </c>
      <c r="T27" s="123">
        <v>0</v>
      </c>
      <c r="U27" s="123">
        <v>0</v>
      </c>
      <c r="V27" s="123">
        <v>0</v>
      </c>
      <c r="W27" s="123">
        <v>0</v>
      </c>
      <c r="X27" s="123">
        <v>0</v>
      </c>
      <c r="Y27" s="123">
        <f t="shared" si="4"/>
        <v>39300</v>
      </c>
    </row>
    <row r="28" spans="1:26" x14ac:dyDescent="0.2">
      <c r="A28" s="266"/>
      <c r="B28" s="195"/>
      <c r="C28" s="269"/>
      <c r="D28" s="122" t="s">
        <v>142</v>
      </c>
      <c r="E28" s="275" t="s">
        <v>170</v>
      </c>
      <c r="F28" s="276"/>
      <c r="G28" s="277"/>
      <c r="H28" s="278" t="s">
        <v>171</v>
      </c>
      <c r="I28" s="279"/>
      <c r="J28" s="123">
        <v>19600</v>
      </c>
      <c r="K28" s="123">
        <v>22800</v>
      </c>
      <c r="L28" s="123">
        <v>0</v>
      </c>
      <c r="M28" s="123">
        <v>0</v>
      </c>
      <c r="N28" s="123">
        <v>0</v>
      </c>
      <c r="O28" s="123">
        <v>0</v>
      </c>
      <c r="P28" s="123">
        <v>0</v>
      </c>
      <c r="Q28" s="123">
        <v>0</v>
      </c>
      <c r="R28" s="123">
        <v>0</v>
      </c>
      <c r="S28" s="123">
        <v>0</v>
      </c>
      <c r="T28" s="123">
        <v>0</v>
      </c>
      <c r="U28" s="123">
        <v>0</v>
      </c>
      <c r="V28" s="123">
        <v>0</v>
      </c>
      <c r="W28" s="123">
        <v>0</v>
      </c>
      <c r="X28" s="123">
        <v>0</v>
      </c>
      <c r="Y28" s="123">
        <f t="shared" si="4"/>
        <v>42400</v>
      </c>
    </row>
    <row r="29" spans="1:26" s="126" customFormat="1" x14ac:dyDescent="0.2">
      <c r="A29" s="267"/>
      <c r="B29" s="270"/>
      <c r="C29" s="271"/>
      <c r="D29" s="272" t="s">
        <v>153</v>
      </c>
      <c r="E29" s="273"/>
      <c r="F29" s="273"/>
      <c r="G29" s="273"/>
      <c r="H29" s="273"/>
      <c r="I29" s="274"/>
      <c r="J29" s="124">
        <f>SUM(J25:J28)</f>
        <v>208800</v>
      </c>
      <c r="K29" s="124">
        <f t="shared" ref="K29:Y29" si="5">SUM(K25:K28)</f>
        <v>335080</v>
      </c>
      <c r="L29" s="124">
        <f t="shared" si="5"/>
        <v>20600</v>
      </c>
      <c r="M29" s="124">
        <f t="shared" si="5"/>
        <v>0</v>
      </c>
      <c r="N29" s="124">
        <f t="shared" si="5"/>
        <v>0</v>
      </c>
      <c r="O29" s="124">
        <f t="shared" si="5"/>
        <v>0</v>
      </c>
      <c r="P29" s="124">
        <f t="shared" si="5"/>
        <v>0</v>
      </c>
      <c r="Q29" s="124">
        <f t="shared" si="5"/>
        <v>102720</v>
      </c>
      <c r="R29" s="124">
        <f t="shared" si="5"/>
        <v>0</v>
      </c>
      <c r="S29" s="124">
        <f t="shared" si="5"/>
        <v>0</v>
      </c>
      <c r="T29" s="124">
        <f t="shared" si="5"/>
        <v>0</v>
      </c>
      <c r="U29" s="124">
        <f t="shared" si="5"/>
        <v>0</v>
      </c>
      <c r="V29" s="124">
        <f t="shared" si="5"/>
        <v>0</v>
      </c>
      <c r="W29" s="124">
        <f t="shared" si="5"/>
        <v>0</v>
      </c>
      <c r="X29" s="124">
        <f t="shared" si="5"/>
        <v>0</v>
      </c>
      <c r="Y29" s="124">
        <f t="shared" si="5"/>
        <v>667200</v>
      </c>
      <c r="Z29" s="125">
        <f>SUM(Y25:Y28)</f>
        <v>667200</v>
      </c>
    </row>
    <row r="30" spans="1:26" x14ac:dyDescent="0.2">
      <c r="A30" s="265" t="s">
        <v>172</v>
      </c>
      <c r="B30" s="268" t="s">
        <v>173</v>
      </c>
      <c r="C30" s="209"/>
      <c r="D30" s="122" t="s">
        <v>142</v>
      </c>
      <c r="E30" s="275" t="s">
        <v>174</v>
      </c>
      <c r="F30" s="276"/>
      <c r="G30" s="277"/>
      <c r="H30" s="278" t="s">
        <v>175</v>
      </c>
      <c r="I30" s="279"/>
      <c r="J30" s="123">
        <v>106416.74</v>
      </c>
      <c r="K30" s="123">
        <v>140752</v>
      </c>
      <c r="L30" s="123">
        <v>0</v>
      </c>
      <c r="M30" s="123">
        <v>0</v>
      </c>
      <c r="N30" s="123">
        <v>0</v>
      </c>
      <c r="O30" s="123">
        <v>0</v>
      </c>
      <c r="P30" s="123">
        <v>0</v>
      </c>
      <c r="Q30" s="123">
        <v>976269</v>
      </c>
      <c r="R30" s="123">
        <v>0</v>
      </c>
      <c r="S30" s="123">
        <v>0</v>
      </c>
      <c r="T30" s="123">
        <v>0</v>
      </c>
      <c r="U30" s="123">
        <v>0</v>
      </c>
      <c r="V30" s="123">
        <v>0</v>
      </c>
      <c r="W30" s="123">
        <v>0</v>
      </c>
      <c r="X30" s="123">
        <v>0</v>
      </c>
      <c r="Y30" s="123">
        <f>SUM(J30:X30)</f>
        <v>1223437.74</v>
      </c>
    </row>
    <row r="31" spans="1:26" x14ac:dyDescent="0.2">
      <c r="A31" s="266"/>
      <c r="B31" s="195"/>
      <c r="C31" s="269"/>
      <c r="D31" s="122" t="s">
        <v>142</v>
      </c>
      <c r="E31" s="275" t="s">
        <v>176</v>
      </c>
      <c r="F31" s="276"/>
      <c r="G31" s="277"/>
      <c r="H31" s="278" t="s">
        <v>177</v>
      </c>
      <c r="I31" s="279"/>
      <c r="J31" s="123">
        <v>11700</v>
      </c>
      <c r="K31" s="123">
        <v>0</v>
      </c>
      <c r="L31" s="123">
        <v>0</v>
      </c>
      <c r="M31" s="123">
        <v>0</v>
      </c>
      <c r="N31" s="123">
        <v>0</v>
      </c>
      <c r="O31" s="123">
        <v>0</v>
      </c>
      <c r="P31" s="123">
        <v>0</v>
      </c>
      <c r="Q31" s="123">
        <v>0</v>
      </c>
      <c r="R31" s="123">
        <v>0</v>
      </c>
      <c r="S31" s="123">
        <v>0</v>
      </c>
      <c r="T31" s="123">
        <v>0</v>
      </c>
      <c r="U31" s="123">
        <v>0</v>
      </c>
      <c r="V31" s="123">
        <v>0</v>
      </c>
      <c r="W31" s="123">
        <v>0</v>
      </c>
      <c r="X31" s="123">
        <v>0</v>
      </c>
      <c r="Y31" s="123">
        <f t="shared" ref="Y31:Y33" si="6">SUM(J31:X31)</f>
        <v>11700</v>
      </c>
    </row>
    <row r="32" spans="1:26" s="128" customFormat="1" ht="33" customHeight="1" x14ac:dyDescent="0.2">
      <c r="A32" s="266"/>
      <c r="B32" s="195"/>
      <c r="C32" s="269"/>
      <c r="D32" s="127" t="s">
        <v>142</v>
      </c>
      <c r="E32" s="280" t="s">
        <v>178</v>
      </c>
      <c r="F32" s="281"/>
      <c r="G32" s="282"/>
      <c r="H32" s="283" t="s">
        <v>179</v>
      </c>
      <c r="I32" s="284"/>
      <c r="J32" s="123">
        <v>783634.3</v>
      </c>
      <c r="K32" s="123">
        <v>74210</v>
      </c>
      <c r="L32" s="123">
        <v>10000</v>
      </c>
      <c r="M32" s="123">
        <v>0</v>
      </c>
      <c r="N32" s="123">
        <v>225460</v>
      </c>
      <c r="O32" s="123">
        <v>340000</v>
      </c>
      <c r="P32" s="123">
        <v>15000</v>
      </c>
      <c r="Q32" s="123">
        <v>59964</v>
      </c>
      <c r="R32" s="123">
        <v>0</v>
      </c>
      <c r="S32" s="123">
        <v>197930</v>
      </c>
      <c r="T32" s="123">
        <v>0</v>
      </c>
      <c r="U32" s="123">
        <v>680000</v>
      </c>
      <c r="V32" s="123">
        <v>100488</v>
      </c>
      <c r="W32" s="123">
        <v>0</v>
      </c>
      <c r="X32" s="123">
        <v>0</v>
      </c>
      <c r="Y32" s="123">
        <f t="shared" si="6"/>
        <v>2486686.2999999998</v>
      </c>
    </row>
    <row r="33" spans="1:26" x14ac:dyDescent="0.2">
      <c r="A33" s="266"/>
      <c r="B33" s="195"/>
      <c r="C33" s="269"/>
      <c r="D33" s="122" t="s">
        <v>142</v>
      </c>
      <c r="E33" s="275" t="s">
        <v>180</v>
      </c>
      <c r="F33" s="276"/>
      <c r="G33" s="277"/>
      <c r="H33" s="278" t="s">
        <v>181</v>
      </c>
      <c r="I33" s="279"/>
      <c r="J33" s="123">
        <v>123701.78</v>
      </c>
      <c r="K33" s="123">
        <v>95570</v>
      </c>
      <c r="L33" s="123">
        <v>0</v>
      </c>
      <c r="M33" s="123">
        <v>0</v>
      </c>
      <c r="N33" s="123">
        <v>0</v>
      </c>
      <c r="O33" s="123">
        <v>0</v>
      </c>
      <c r="P33" s="123">
        <v>0</v>
      </c>
      <c r="Q33" s="123">
        <v>450000</v>
      </c>
      <c r="R33" s="123">
        <v>0</v>
      </c>
      <c r="S33" s="123">
        <v>0</v>
      </c>
      <c r="T33" s="123">
        <v>0</v>
      </c>
      <c r="U33" s="123">
        <v>0</v>
      </c>
      <c r="V33" s="123">
        <v>0</v>
      </c>
      <c r="W33" s="123">
        <v>0</v>
      </c>
      <c r="X33" s="123">
        <v>0</v>
      </c>
      <c r="Y33" s="123">
        <f t="shared" si="6"/>
        <v>669271.78</v>
      </c>
    </row>
    <row r="34" spans="1:26" s="126" customFormat="1" ht="13.5" customHeight="1" x14ac:dyDescent="0.2">
      <c r="A34" s="267"/>
      <c r="B34" s="270"/>
      <c r="C34" s="271"/>
      <c r="D34" s="272" t="s">
        <v>153</v>
      </c>
      <c r="E34" s="273"/>
      <c r="F34" s="273"/>
      <c r="G34" s="273"/>
      <c r="H34" s="273"/>
      <c r="I34" s="274"/>
      <c r="J34" s="124">
        <f>SUM(J30:J33)</f>
        <v>1025452.8200000001</v>
      </c>
      <c r="K34" s="124">
        <f t="shared" ref="K34:Y34" si="7">SUM(K30:K33)</f>
        <v>310532</v>
      </c>
      <c r="L34" s="124">
        <f t="shared" si="7"/>
        <v>10000</v>
      </c>
      <c r="M34" s="124">
        <f t="shared" si="7"/>
        <v>0</v>
      </c>
      <c r="N34" s="124">
        <f t="shared" si="7"/>
        <v>225460</v>
      </c>
      <c r="O34" s="124">
        <f t="shared" si="7"/>
        <v>340000</v>
      </c>
      <c r="P34" s="124">
        <f t="shared" si="7"/>
        <v>15000</v>
      </c>
      <c r="Q34" s="124">
        <f t="shared" si="7"/>
        <v>1486233</v>
      </c>
      <c r="R34" s="124">
        <f t="shared" si="7"/>
        <v>0</v>
      </c>
      <c r="S34" s="124">
        <f t="shared" si="7"/>
        <v>197930</v>
      </c>
      <c r="T34" s="124">
        <f t="shared" si="7"/>
        <v>0</v>
      </c>
      <c r="U34" s="124">
        <f t="shared" si="7"/>
        <v>680000</v>
      </c>
      <c r="V34" s="124">
        <f t="shared" si="7"/>
        <v>100488</v>
      </c>
      <c r="W34" s="124">
        <f t="shared" si="7"/>
        <v>0</v>
      </c>
      <c r="X34" s="124">
        <f t="shared" si="7"/>
        <v>0</v>
      </c>
      <c r="Y34" s="124">
        <f t="shared" si="7"/>
        <v>4391095.82</v>
      </c>
      <c r="Z34" s="125">
        <f>SUM(Y30:Y33)</f>
        <v>4391095.82</v>
      </c>
    </row>
    <row r="35" spans="1:26" x14ac:dyDescent="0.2">
      <c r="A35" s="265" t="s">
        <v>182</v>
      </c>
      <c r="B35" s="268" t="s">
        <v>183</v>
      </c>
      <c r="C35" s="209"/>
      <c r="D35" s="122" t="s">
        <v>142</v>
      </c>
      <c r="E35" s="275" t="s">
        <v>184</v>
      </c>
      <c r="F35" s="276"/>
      <c r="G35" s="277"/>
      <c r="H35" s="278" t="s">
        <v>185</v>
      </c>
      <c r="I35" s="279"/>
      <c r="J35" s="123">
        <v>62882</v>
      </c>
      <c r="K35" s="123">
        <v>36384</v>
      </c>
      <c r="L35" s="123">
        <v>0</v>
      </c>
      <c r="M35" s="123">
        <v>0</v>
      </c>
      <c r="N35" s="123">
        <v>0</v>
      </c>
      <c r="O35" s="123">
        <v>0</v>
      </c>
      <c r="P35" s="123">
        <v>0</v>
      </c>
      <c r="Q35" s="123">
        <v>28730</v>
      </c>
      <c r="R35" s="123">
        <v>0</v>
      </c>
      <c r="S35" s="123">
        <v>0</v>
      </c>
      <c r="T35" s="123">
        <v>0</v>
      </c>
      <c r="U35" s="123">
        <v>0</v>
      </c>
      <c r="V35" s="123">
        <v>0</v>
      </c>
      <c r="W35" s="123">
        <v>0</v>
      </c>
      <c r="X35" s="123">
        <v>0</v>
      </c>
      <c r="Y35" s="123">
        <f>SUM(J35:X35)</f>
        <v>127996</v>
      </c>
    </row>
    <row r="36" spans="1:26" x14ac:dyDescent="0.2">
      <c r="A36" s="266"/>
      <c r="B36" s="195"/>
      <c r="C36" s="269"/>
      <c r="D36" s="122" t="s">
        <v>142</v>
      </c>
      <c r="E36" s="275" t="s">
        <v>186</v>
      </c>
      <c r="F36" s="276"/>
      <c r="G36" s="277"/>
      <c r="H36" s="278" t="s">
        <v>187</v>
      </c>
      <c r="I36" s="279"/>
      <c r="J36" s="123">
        <v>0</v>
      </c>
      <c r="K36" s="123">
        <v>0</v>
      </c>
      <c r="L36" s="123">
        <v>0</v>
      </c>
      <c r="M36" s="123">
        <v>0</v>
      </c>
      <c r="N36" s="123">
        <v>0</v>
      </c>
      <c r="O36" s="123">
        <v>0</v>
      </c>
      <c r="P36" s="123">
        <v>0</v>
      </c>
      <c r="Q36" s="123">
        <v>37250</v>
      </c>
      <c r="R36" s="123">
        <v>0</v>
      </c>
      <c r="S36" s="123">
        <v>0</v>
      </c>
      <c r="T36" s="123">
        <v>0</v>
      </c>
      <c r="U36" s="123">
        <v>0</v>
      </c>
      <c r="V36" s="123">
        <v>0</v>
      </c>
      <c r="W36" s="123">
        <v>0</v>
      </c>
      <c r="X36" s="123">
        <v>0</v>
      </c>
      <c r="Y36" s="123">
        <f t="shared" ref="Y36:Y45" si="8">SUM(J36:X36)</f>
        <v>37250</v>
      </c>
    </row>
    <row r="37" spans="1:26" x14ac:dyDescent="0.2">
      <c r="A37" s="266"/>
      <c r="B37" s="195"/>
      <c r="C37" s="269"/>
      <c r="D37" s="122" t="s">
        <v>142</v>
      </c>
      <c r="E37" s="275" t="s">
        <v>188</v>
      </c>
      <c r="F37" s="276"/>
      <c r="G37" s="277"/>
      <c r="H37" s="278" t="s">
        <v>189</v>
      </c>
      <c r="I37" s="279"/>
      <c r="J37" s="123">
        <v>18590</v>
      </c>
      <c r="K37" s="123">
        <v>0</v>
      </c>
      <c r="L37" s="123">
        <v>0</v>
      </c>
      <c r="M37" s="123">
        <v>0</v>
      </c>
      <c r="N37" s="123">
        <v>0</v>
      </c>
      <c r="O37" s="123">
        <v>0</v>
      </c>
      <c r="P37" s="123">
        <v>0</v>
      </c>
      <c r="Q37" s="123">
        <v>0</v>
      </c>
      <c r="R37" s="123">
        <v>0</v>
      </c>
      <c r="S37" s="123">
        <v>0</v>
      </c>
      <c r="T37" s="123">
        <v>0</v>
      </c>
      <c r="U37" s="123">
        <v>0</v>
      </c>
      <c r="V37" s="123">
        <v>0</v>
      </c>
      <c r="W37" s="123">
        <v>0</v>
      </c>
      <c r="X37" s="123">
        <v>0</v>
      </c>
      <c r="Y37" s="123">
        <f t="shared" si="8"/>
        <v>18590</v>
      </c>
    </row>
    <row r="38" spans="1:26" x14ac:dyDescent="0.2">
      <c r="A38" s="266"/>
      <c r="B38" s="195"/>
      <c r="C38" s="269"/>
      <c r="D38" s="122" t="s">
        <v>142</v>
      </c>
      <c r="E38" s="275" t="s">
        <v>190</v>
      </c>
      <c r="F38" s="276"/>
      <c r="G38" s="277"/>
      <c r="H38" s="278" t="s">
        <v>191</v>
      </c>
      <c r="I38" s="279"/>
      <c r="J38" s="123">
        <v>0</v>
      </c>
      <c r="K38" s="123">
        <v>0</v>
      </c>
      <c r="L38" s="123">
        <v>0</v>
      </c>
      <c r="M38" s="123">
        <v>0</v>
      </c>
      <c r="N38" s="123">
        <v>345346.72</v>
      </c>
      <c r="O38" s="123">
        <v>0</v>
      </c>
      <c r="P38" s="123">
        <v>0</v>
      </c>
      <c r="Q38" s="123">
        <v>0</v>
      </c>
      <c r="R38" s="123">
        <v>0</v>
      </c>
      <c r="S38" s="123">
        <v>0</v>
      </c>
      <c r="T38" s="123">
        <v>0</v>
      </c>
      <c r="U38" s="123">
        <v>0</v>
      </c>
      <c r="V38" s="123">
        <v>0</v>
      </c>
      <c r="W38" s="123">
        <v>0</v>
      </c>
      <c r="X38" s="123">
        <v>0</v>
      </c>
      <c r="Y38" s="123">
        <f t="shared" si="8"/>
        <v>345346.72</v>
      </c>
    </row>
    <row r="39" spans="1:26" x14ac:dyDescent="0.2">
      <c r="A39" s="266"/>
      <c r="B39" s="195"/>
      <c r="C39" s="269"/>
      <c r="D39" s="122" t="s">
        <v>142</v>
      </c>
      <c r="E39" s="275" t="s">
        <v>192</v>
      </c>
      <c r="F39" s="276"/>
      <c r="G39" s="277"/>
      <c r="H39" s="278" t="s">
        <v>193</v>
      </c>
      <c r="I39" s="279"/>
      <c r="J39" s="123">
        <v>10000</v>
      </c>
      <c r="K39" s="123">
        <v>0</v>
      </c>
      <c r="L39" s="123">
        <v>0</v>
      </c>
      <c r="M39" s="123">
        <v>0</v>
      </c>
      <c r="N39" s="123">
        <v>0</v>
      </c>
      <c r="O39" s="123">
        <v>0</v>
      </c>
      <c r="P39" s="123">
        <v>0</v>
      </c>
      <c r="Q39" s="123">
        <v>491790</v>
      </c>
      <c r="R39" s="123">
        <v>0</v>
      </c>
      <c r="S39" s="123">
        <v>0</v>
      </c>
      <c r="T39" s="123">
        <v>0</v>
      </c>
      <c r="U39" s="123">
        <v>0</v>
      </c>
      <c r="V39" s="123">
        <v>0</v>
      </c>
      <c r="W39" s="123">
        <v>0</v>
      </c>
      <c r="X39" s="123">
        <v>0</v>
      </c>
      <c r="Y39" s="123">
        <f t="shared" si="8"/>
        <v>501790</v>
      </c>
    </row>
    <row r="40" spans="1:26" x14ac:dyDescent="0.2">
      <c r="A40" s="266"/>
      <c r="B40" s="195"/>
      <c r="C40" s="269"/>
      <c r="D40" s="122" t="s">
        <v>142</v>
      </c>
      <c r="E40" s="275" t="s">
        <v>194</v>
      </c>
      <c r="F40" s="276"/>
      <c r="G40" s="277"/>
      <c r="H40" s="278" t="s">
        <v>195</v>
      </c>
      <c r="I40" s="279"/>
      <c r="J40" s="123">
        <v>50000</v>
      </c>
      <c r="K40" s="123">
        <v>0</v>
      </c>
      <c r="L40" s="123">
        <v>0</v>
      </c>
      <c r="M40" s="123">
        <v>0</v>
      </c>
      <c r="N40" s="123">
        <v>0</v>
      </c>
      <c r="O40" s="123">
        <v>0</v>
      </c>
      <c r="P40" s="123">
        <v>0</v>
      </c>
      <c r="Q40" s="123">
        <v>146000</v>
      </c>
      <c r="R40" s="123">
        <v>0</v>
      </c>
      <c r="S40" s="123">
        <v>0</v>
      </c>
      <c r="T40" s="123">
        <v>0</v>
      </c>
      <c r="U40" s="123">
        <v>0</v>
      </c>
      <c r="V40" s="123">
        <v>0</v>
      </c>
      <c r="W40" s="123">
        <v>0</v>
      </c>
      <c r="X40" s="123">
        <v>0</v>
      </c>
      <c r="Y40" s="123">
        <f t="shared" si="8"/>
        <v>196000</v>
      </c>
    </row>
    <row r="41" spans="1:26" x14ac:dyDescent="0.2">
      <c r="A41" s="266"/>
      <c r="B41" s="195"/>
      <c r="C41" s="269"/>
      <c r="D41" s="122" t="s">
        <v>142</v>
      </c>
      <c r="E41" s="275" t="s">
        <v>196</v>
      </c>
      <c r="F41" s="276"/>
      <c r="G41" s="277"/>
      <c r="H41" s="278" t="s">
        <v>197</v>
      </c>
      <c r="I41" s="279"/>
      <c r="J41" s="123">
        <v>100000</v>
      </c>
      <c r="K41" s="123">
        <v>0</v>
      </c>
      <c r="L41" s="123">
        <v>0</v>
      </c>
      <c r="M41" s="123">
        <v>0</v>
      </c>
      <c r="N41" s="123">
        <v>0</v>
      </c>
      <c r="O41" s="123">
        <v>0</v>
      </c>
      <c r="P41" s="123">
        <v>0</v>
      </c>
      <c r="Q41" s="123">
        <v>90737</v>
      </c>
      <c r="R41" s="123">
        <v>0</v>
      </c>
      <c r="S41" s="123">
        <v>0</v>
      </c>
      <c r="T41" s="123">
        <v>0</v>
      </c>
      <c r="U41" s="123">
        <v>0</v>
      </c>
      <c r="V41" s="123">
        <v>0</v>
      </c>
      <c r="W41" s="123">
        <v>0</v>
      </c>
      <c r="X41" s="123">
        <v>0</v>
      </c>
      <c r="Y41" s="123">
        <f t="shared" si="8"/>
        <v>190737</v>
      </c>
    </row>
    <row r="42" spans="1:26" x14ac:dyDescent="0.2">
      <c r="A42" s="266"/>
      <c r="B42" s="195"/>
      <c r="C42" s="269"/>
      <c r="D42" s="122" t="s">
        <v>142</v>
      </c>
      <c r="E42" s="275" t="s">
        <v>517</v>
      </c>
      <c r="F42" s="276"/>
      <c r="G42" s="277"/>
      <c r="H42" s="278" t="s">
        <v>516</v>
      </c>
      <c r="I42" s="279"/>
      <c r="J42" s="123">
        <v>0</v>
      </c>
      <c r="K42" s="123">
        <v>0</v>
      </c>
      <c r="L42" s="123">
        <v>0</v>
      </c>
      <c r="M42" s="123">
        <v>0</v>
      </c>
      <c r="N42" s="123">
        <v>0</v>
      </c>
      <c r="O42" s="123">
        <v>20000</v>
      </c>
      <c r="P42" s="123">
        <v>0</v>
      </c>
      <c r="Q42" s="123">
        <v>0</v>
      </c>
      <c r="R42" s="123">
        <v>0</v>
      </c>
      <c r="S42" s="123">
        <v>0</v>
      </c>
      <c r="T42" s="123">
        <v>0</v>
      </c>
      <c r="U42" s="123">
        <v>0</v>
      </c>
      <c r="V42" s="123">
        <v>0</v>
      </c>
      <c r="W42" s="123">
        <v>0</v>
      </c>
      <c r="X42" s="123">
        <v>0</v>
      </c>
      <c r="Y42" s="123">
        <f t="shared" si="8"/>
        <v>20000</v>
      </c>
    </row>
    <row r="43" spans="1:26" x14ac:dyDescent="0.2">
      <c r="A43" s="266"/>
      <c r="B43" s="195"/>
      <c r="C43" s="269"/>
      <c r="D43" s="122" t="s">
        <v>142</v>
      </c>
      <c r="E43" s="275" t="s">
        <v>198</v>
      </c>
      <c r="F43" s="276"/>
      <c r="G43" s="277"/>
      <c r="H43" s="278" t="s">
        <v>199</v>
      </c>
      <c r="I43" s="279"/>
      <c r="J43" s="123">
        <v>0</v>
      </c>
      <c r="K43" s="123">
        <v>0</v>
      </c>
      <c r="L43" s="123">
        <v>0</v>
      </c>
      <c r="M43" s="123">
        <v>0</v>
      </c>
      <c r="N43" s="123">
        <v>0</v>
      </c>
      <c r="O43" s="123">
        <v>0</v>
      </c>
      <c r="P43" s="123">
        <v>0</v>
      </c>
      <c r="Q43" s="123">
        <v>0</v>
      </c>
      <c r="R43" s="123">
        <v>0</v>
      </c>
      <c r="S43" s="123">
        <v>0</v>
      </c>
      <c r="T43" s="123">
        <v>0</v>
      </c>
      <c r="U43" s="123">
        <v>0</v>
      </c>
      <c r="V43" s="123">
        <v>0</v>
      </c>
      <c r="W43" s="123">
        <v>18000</v>
      </c>
      <c r="X43" s="123">
        <v>0</v>
      </c>
      <c r="Y43" s="123">
        <f t="shared" si="8"/>
        <v>18000</v>
      </c>
    </row>
    <row r="44" spans="1:26" x14ac:dyDescent="0.2">
      <c r="A44" s="266"/>
      <c r="B44" s="195"/>
      <c r="C44" s="269"/>
      <c r="D44" s="122" t="s">
        <v>142</v>
      </c>
      <c r="E44" s="275" t="s">
        <v>515</v>
      </c>
      <c r="F44" s="276"/>
      <c r="G44" s="277"/>
      <c r="H44" s="278" t="s">
        <v>514</v>
      </c>
      <c r="I44" s="279"/>
      <c r="J44" s="123">
        <v>3000</v>
      </c>
      <c r="K44" s="123">
        <v>0</v>
      </c>
      <c r="L44" s="123">
        <v>0</v>
      </c>
      <c r="M44" s="123">
        <v>0</v>
      </c>
      <c r="N44" s="123">
        <v>0</v>
      </c>
      <c r="O44" s="123">
        <v>0</v>
      </c>
      <c r="P44" s="123">
        <v>0</v>
      </c>
      <c r="Q44" s="123">
        <v>0</v>
      </c>
      <c r="R44" s="123">
        <v>0</v>
      </c>
      <c r="S44" s="123">
        <v>0</v>
      </c>
      <c r="T44" s="123">
        <v>0</v>
      </c>
      <c r="U44" s="123">
        <v>0</v>
      </c>
      <c r="V44" s="123">
        <v>0</v>
      </c>
      <c r="W44" s="123">
        <v>0</v>
      </c>
      <c r="X44" s="123">
        <v>0</v>
      </c>
      <c r="Y44" s="123">
        <f t="shared" si="8"/>
        <v>3000</v>
      </c>
    </row>
    <row r="45" spans="1:26" x14ac:dyDescent="0.2">
      <c r="A45" s="266"/>
      <c r="B45" s="195"/>
      <c r="C45" s="269"/>
      <c r="D45" s="122" t="s">
        <v>142</v>
      </c>
      <c r="E45" s="275" t="s">
        <v>200</v>
      </c>
      <c r="F45" s="276"/>
      <c r="G45" s="277"/>
      <c r="H45" s="278" t="s">
        <v>201</v>
      </c>
      <c r="I45" s="279"/>
      <c r="J45" s="123">
        <v>73990</v>
      </c>
      <c r="K45" s="123">
        <v>41446</v>
      </c>
      <c r="L45" s="123">
        <v>0</v>
      </c>
      <c r="M45" s="123">
        <v>0</v>
      </c>
      <c r="N45" s="123">
        <v>0</v>
      </c>
      <c r="O45" s="123">
        <v>0</v>
      </c>
      <c r="P45" s="123">
        <v>0</v>
      </c>
      <c r="Q45" s="123">
        <v>39711</v>
      </c>
      <c r="R45" s="123">
        <v>0</v>
      </c>
      <c r="S45" s="123">
        <v>0</v>
      </c>
      <c r="T45" s="123">
        <v>0</v>
      </c>
      <c r="U45" s="123">
        <v>0</v>
      </c>
      <c r="V45" s="123">
        <v>0</v>
      </c>
      <c r="W45" s="123">
        <v>0</v>
      </c>
      <c r="X45" s="123">
        <v>0</v>
      </c>
      <c r="Y45" s="123">
        <f t="shared" si="8"/>
        <v>155147</v>
      </c>
    </row>
    <row r="46" spans="1:26" s="126" customFormat="1" ht="22.5" x14ac:dyDescent="0.2">
      <c r="A46" s="267"/>
      <c r="B46" s="270"/>
      <c r="C46" s="271"/>
      <c r="D46" s="272" t="s">
        <v>153</v>
      </c>
      <c r="E46" s="273"/>
      <c r="F46" s="273"/>
      <c r="G46" s="273"/>
      <c r="H46" s="273"/>
      <c r="I46" s="274"/>
      <c r="J46" s="124">
        <f>SUM(J35:J45)</f>
        <v>318462</v>
      </c>
      <c r="K46" s="124">
        <f t="shared" ref="K46:Y46" si="9">SUM(K35:K45)</f>
        <v>77830</v>
      </c>
      <c r="L46" s="124">
        <f t="shared" si="9"/>
        <v>0</v>
      </c>
      <c r="M46" s="124">
        <f t="shared" si="9"/>
        <v>0</v>
      </c>
      <c r="N46" s="124">
        <f t="shared" si="9"/>
        <v>345346.72</v>
      </c>
      <c r="O46" s="124">
        <f t="shared" si="9"/>
        <v>20000</v>
      </c>
      <c r="P46" s="124">
        <f t="shared" si="9"/>
        <v>0</v>
      </c>
      <c r="Q46" s="124">
        <f t="shared" si="9"/>
        <v>834218</v>
      </c>
      <c r="R46" s="124">
        <f t="shared" si="9"/>
        <v>0</v>
      </c>
      <c r="S46" s="124">
        <f t="shared" si="9"/>
        <v>0</v>
      </c>
      <c r="T46" s="124">
        <f t="shared" si="9"/>
        <v>0</v>
      </c>
      <c r="U46" s="124">
        <f t="shared" si="9"/>
        <v>0</v>
      </c>
      <c r="V46" s="124">
        <f t="shared" si="9"/>
        <v>0</v>
      </c>
      <c r="W46" s="124">
        <f t="shared" si="9"/>
        <v>18000</v>
      </c>
      <c r="X46" s="124">
        <f t="shared" si="9"/>
        <v>0</v>
      </c>
      <c r="Y46" s="124">
        <f t="shared" si="9"/>
        <v>1613856.72</v>
      </c>
      <c r="Z46" s="125">
        <f>SUM(Y35:Y45)</f>
        <v>1613856.72</v>
      </c>
    </row>
    <row r="47" spans="1:26" x14ac:dyDescent="0.2">
      <c r="A47" s="265" t="s">
        <v>202</v>
      </c>
      <c r="B47" s="268" t="s">
        <v>203</v>
      </c>
      <c r="C47" s="209"/>
      <c r="D47" s="122" t="s">
        <v>142</v>
      </c>
      <c r="E47" s="275" t="s">
        <v>204</v>
      </c>
      <c r="F47" s="276"/>
      <c r="G47" s="277"/>
      <c r="H47" s="278" t="s">
        <v>205</v>
      </c>
      <c r="I47" s="279"/>
      <c r="J47" s="123">
        <v>85737.88</v>
      </c>
      <c r="K47" s="123">
        <v>0</v>
      </c>
      <c r="L47" s="123">
        <v>0</v>
      </c>
      <c r="M47" s="123">
        <v>0</v>
      </c>
      <c r="N47" s="123">
        <v>0</v>
      </c>
      <c r="O47" s="123">
        <v>0</v>
      </c>
      <c r="P47" s="123">
        <v>0</v>
      </c>
      <c r="Q47" s="123">
        <v>0</v>
      </c>
      <c r="R47" s="123">
        <v>0</v>
      </c>
      <c r="S47" s="123">
        <v>0</v>
      </c>
      <c r="T47" s="123">
        <v>0</v>
      </c>
      <c r="U47" s="123">
        <v>0</v>
      </c>
      <c r="V47" s="123">
        <v>0</v>
      </c>
      <c r="W47" s="123">
        <v>0</v>
      </c>
      <c r="X47" s="123">
        <v>0</v>
      </c>
      <c r="Y47" s="123">
        <f>SUM(J47:X47)</f>
        <v>85737.88</v>
      </c>
    </row>
    <row r="48" spans="1:26" x14ac:dyDescent="0.2">
      <c r="A48" s="266"/>
      <c r="B48" s="195"/>
      <c r="C48" s="269"/>
      <c r="D48" s="122" t="s">
        <v>142</v>
      </c>
      <c r="E48" s="275" t="s">
        <v>206</v>
      </c>
      <c r="F48" s="276"/>
      <c r="G48" s="277"/>
      <c r="H48" s="278" t="s">
        <v>207</v>
      </c>
      <c r="I48" s="279"/>
      <c r="J48" s="123">
        <v>5470</v>
      </c>
      <c r="K48" s="123">
        <v>0</v>
      </c>
      <c r="L48" s="123">
        <v>0</v>
      </c>
      <c r="M48" s="123">
        <v>0</v>
      </c>
      <c r="N48" s="123">
        <v>0</v>
      </c>
      <c r="O48" s="123">
        <v>0</v>
      </c>
      <c r="P48" s="123">
        <v>0</v>
      </c>
      <c r="Q48" s="123">
        <v>0</v>
      </c>
      <c r="R48" s="123">
        <v>0</v>
      </c>
      <c r="S48" s="123">
        <v>0</v>
      </c>
      <c r="T48" s="123">
        <v>0</v>
      </c>
      <c r="U48" s="123">
        <v>0</v>
      </c>
      <c r="V48" s="123">
        <v>0</v>
      </c>
      <c r="W48" s="123">
        <v>0</v>
      </c>
      <c r="X48" s="123">
        <v>0</v>
      </c>
      <c r="Y48" s="123">
        <f t="shared" ref="Y48:Y51" si="10">SUM(J48:X48)</f>
        <v>5470</v>
      </c>
    </row>
    <row r="49" spans="1:26" x14ac:dyDescent="0.2">
      <c r="A49" s="266"/>
      <c r="B49" s="195"/>
      <c r="C49" s="269"/>
      <c r="D49" s="122" t="s">
        <v>142</v>
      </c>
      <c r="E49" s="275" t="s">
        <v>208</v>
      </c>
      <c r="F49" s="276"/>
      <c r="G49" s="277"/>
      <c r="H49" s="278" t="s">
        <v>209</v>
      </c>
      <c r="I49" s="279"/>
      <c r="J49" s="123">
        <v>2372.1799999999998</v>
      </c>
      <c r="K49" s="123">
        <v>0</v>
      </c>
      <c r="L49" s="123">
        <v>0</v>
      </c>
      <c r="M49" s="123">
        <v>0</v>
      </c>
      <c r="N49" s="123">
        <v>0</v>
      </c>
      <c r="O49" s="123">
        <v>0</v>
      </c>
      <c r="P49" s="123">
        <v>0</v>
      </c>
      <c r="Q49" s="123">
        <v>0</v>
      </c>
      <c r="R49" s="123">
        <v>0</v>
      </c>
      <c r="S49" s="123">
        <v>0</v>
      </c>
      <c r="T49" s="123">
        <v>0</v>
      </c>
      <c r="U49" s="123">
        <v>0</v>
      </c>
      <c r="V49" s="123">
        <v>0</v>
      </c>
      <c r="W49" s="123">
        <v>0</v>
      </c>
      <c r="X49" s="123">
        <v>0</v>
      </c>
      <c r="Y49" s="123">
        <f t="shared" si="10"/>
        <v>2372.1799999999998</v>
      </c>
    </row>
    <row r="50" spans="1:26" x14ac:dyDescent="0.2">
      <c r="A50" s="266"/>
      <c r="B50" s="195"/>
      <c r="C50" s="269"/>
      <c r="D50" s="122" t="s">
        <v>142</v>
      </c>
      <c r="E50" s="275" t="s">
        <v>210</v>
      </c>
      <c r="F50" s="276"/>
      <c r="G50" s="277"/>
      <c r="H50" s="278" t="s">
        <v>211</v>
      </c>
      <c r="I50" s="279"/>
      <c r="J50" s="123">
        <v>17248</v>
      </c>
      <c r="K50" s="123">
        <v>0</v>
      </c>
      <c r="L50" s="123">
        <v>0</v>
      </c>
      <c r="M50" s="123">
        <v>0</v>
      </c>
      <c r="N50" s="123">
        <v>0</v>
      </c>
      <c r="O50" s="123">
        <v>0</v>
      </c>
      <c r="P50" s="123">
        <v>0</v>
      </c>
      <c r="Q50" s="123">
        <v>0</v>
      </c>
      <c r="R50" s="123">
        <v>0</v>
      </c>
      <c r="S50" s="123">
        <v>0</v>
      </c>
      <c r="T50" s="123">
        <v>0</v>
      </c>
      <c r="U50" s="123">
        <v>0</v>
      </c>
      <c r="V50" s="123">
        <v>0</v>
      </c>
      <c r="W50" s="123">
        <v>0</v>
      </c>
      <c r="X50" s="123">
        <v>0</v>
      </c>
      <c r="Y50" s="123">
        <f t="shared" si="10"/>
        <v>17248</v>
      </c>
    </row>
    <row r="51" spans="1:26" x14ac:dyDescent="0.2">
      <c r="A51" s="266"/>
      <c r="B51" s="195"/>
      <c r="C51" s="269"/>
      <c r="D51" s="122" t="s">
        <v>142</v>
      </c>
      <c r="E51" s="275" t="s">
        <v>212</v>
      </c>
      <c r="F51" s="276"/>
      <c r="G51" s="277"/>
      <c r="H51" s="278" t="s">
        <v>213</v>
      </c>
      <c r="I51" s="279"/>
      <c r="J51" s="123">
        <v>31523.7</v>
      </c>
      <c r="K51" s="123">
        <v>0</v>
      </c>
      <c r="L51" s="123">
        <v>0</v>
      </c>
      <c r="M51" s="123">
        <v>0</v>
      </c>
      <c r="N51" s="123">
        <v>0</v>
      </c>
      <c r="O51" s="123">
        <v>0</v>
      </c>
      <c r="P51" s="123">
        <v>0</v>
      </c>
      <c r="Q51" s="123">
        <v>0</v>
      </c>
      <c r="R51" s="123">
        <v>0</v>
      </c>
      <c r="S51" s="123">
        <v>0</v>
      </c>
      <c r="T51" s="123">
        <v>0</v>
      </c>
      <c r="U51" s="123">
        <v>0</v>
      </c>
      <c r="V51" s="123">
        <v>0</v>
      </c>
      <c r="W51" s="123">
        <v>0</v>
      </c>
      <c r="X51" s="123">
        <v>0</v>
      </c>
      <c r="Y51" s="123">
        <f t="shared" si="10"/>
        <v>31523.7</v>
      </c>
    </row>
    <row r="52" spans="1:26" s="126" customFormat="1" x14ac:dyDescent="0.2">
      <c r="A52" s="267"/>
      <c r="B52" s="270"/>
      <c r="C52" s="271"/>
      <c r="D52" s="272" t="s">
        <v>153</v>
      </c>
      <c r="E52" s="273"/>
      <c r="F52" s="273"/>
      <c r="G52" s="273"/>
      <c r="H52" s="273"/>
      <c r="I52" s="274"/>
      <c r="J52" s="124">
        <f>SUM(J47:J51)</f>
        <v>142351.76</v>
      </c>
      <c r="K52" s="124">
        <f t="shared" ref="K52:Y52" si="11">SUM(K47:K51)</f>
        <v>0</v>
      </c>
      <c r="L52" s="124">
        <f t="shared" si="11"/>
        <v>0</v>
      </c>
      <c r="M52" s="124">
        <f t="shared" si="11"/>
        <v>0</v>
      </c>
      <c r="N52" s="124">
        <f t="shared" si="11"/>
        <v>0</v>
      </c>
      <c r="O52" s="124">
        <f t="shared" si="11"/>
        <v>0</v>
      </c>
      <c r="P52" s="124">
        <f t="shared" si="11"/>
        <v>0</v>
      </c>
      <c r="Q52" s="124">
        <f t="shared" si="11"/>
        <v>0</v>
      </c>
      <c r="R52" s="124">
        <f t="shared" si="11"/>
        <v>0</v>
      </c>
      <c r="S52" s="124">
        <f t="shared" si="11"/>
        <v>0</v>
      </c>
      <c r="T52" s="124">
        <f t="shared" si="11"/>
        <v>0</v>
      </c>
      <c r="U52" s="124">
        <f t="shared" si="11"/>
        <v>0</v>
      </c>
      <c r="V52" s="124">
        <f t="shared" si="11"/>
        <v>0</v>
      </c>
      <c r="W52" s="124">
        <f t="shared" si="11"/>
        <v>0</v>
      </c>
      <c r="X52" s="124">
        <f t="shared" si="11"/>
        <v>0</v>
      </c>
      <c r="Y52" s="124">
        <f t="shared" si="11"/>
        <v>142351.76</v>
      </c>
      <c r="Z52" s="125">
        <f>SUM(Y47:Y51)</f>
        <v>142351.76</v>
      </c>
    </row>
    <row r="53" spans="1:26" x14ac:dyDescent="0.2">
      <c r="A53" s="265" t="s">
        <v>214</v>
      </c>
      <c r="B53" s="268" t="s">
        <v>215</v>
      </c>
      <c r="C53" s="209"/>
      <c r="D53" s="122" t="s">
        <v>142</v>
      </c>
      <c r="E53" s="275" t="s">
        <v>216</v>
      </c>
      <c r="F53" s="276"/>
      <c r="G53" s="277"/>
      <c r="H53" s="278" t="s">
        <v>217</v>
      </c>
      <c r="I53" s="279"/>
      <c r="J53" s="123">
        <v>200</v>
      </c>
      <c r="K53" s="123">
        <v>37500</v>
      </c>
      <c r="L53" s="123">
        <v>0</v>
      </c>
      <c r="M53" s="123">
        <v>0</v>
      </c>
      <c r="N53" s="123">
        <v>0</v>
      </c>
      <c r="O53" s="123">
        <v>0</v>
      </c>
      <c r="P53" s="123">
        <v>0</v>
      </c>
      <c r="Q53" s="123">
        <v>10000</v>
      </c>
      <c r="R53" s="123">
        <v>0</v>
      </c>
      <c r="S53" s="123">
        <v>0</v>
      </c>
      <c r="T53" s="123">
        <v>0</v>
      </c>
      <c r="U53" s="123">
        <v>0</v>
      </c>
      <c r="V53" s="123">
        <v>0</v>
      </c>
      <c r="W53" s="123">
        <v>0</v>
      </c>
      <c r="X53" s="123">
        <v>0</v>
      </c>
      <c r="Y53" s="123">
        <f>SUM(J53:X53)</f>
        <v>47700</v>
      </c>
    </row>
    <row r="54" spans="1:26" x14ac:dyDescent="0.2">
      <c r="A54" s="266"/>
      <c r="B54" s="195"/>
      <c r="C54" s="269"/>
      <c r="D54" s="122" t="s">
        <v>142</v>
      </c>
      <c r="E54" s="275" t="s">
        <v>513</v>
      </c>
      <c r="F54" s="276"/>
      <c r="G54" s="277"/>
      <c r="H54" s="278" t="s">
        <v>512</v>
      </c>
      <c r="I54" s="279"/>
      <c r="J54" s="123">
        <v>0</v>
      </c>
      <c r="K54" s="123">
        <v>0</v>
      </c>
      <c r="L54" s="123">
        <v>0</v>
      </c>
      <c r="M54" s="123">
        <v>0</v>
      </c>
      <c r="N54" s="123">
        <v>0</v>
      </c>
      <c r="O54" s="123">
        <v>0</v>
      </c>
      <c r="P54" s="123">
        <v>0</v>
      </c>
      <c r="Q54" s="123">
        <v>30000</v>
      </c>
      <c r="R54" s="123">
        <v>0</v>
      </c>
      <c r="S54" s="123">
        <v>0</v>
      </c>
      <c r="T54" s="123">
        <v>0</v>
      </c>
      <c r="U54" s="123">
        <v>0</v>
      </c>
      <c r="V54" s="123">
        <v>0</v>
      </c>
      <c r="W54" s="123">
        <v>0</v>
      </c>
      <c r="X54" s="123">
        <v>0</v>
      </c>
      <c r="Y54" s="123">
        <f t="shared" ref="Y54:Y58" si="12">SUM(J54:X54)</f>
        <v>30000</v>
      </c>
    </row>
    <row r="55" spans="1:26" x14ac:dyDescent="0.2">
      <c r="A55" s="266"/>
      <c r="B55" s="195"/>
      <c r="C55" s="269"/>
      <c r="D55" s="122" t="s">
        <v>142</v>
      </c>
      <c r="E55" s="275" t="s">
        <v>218</v>
      </c>
      <c r="F55" s="276"/>
      <c r="G55" s="277"/>
      <c r="H55" s="278" t="s">
        <v>219</v>
      </c>
      <c r="I55" s="279"/>
      <c r="J55" s="123">
        <v>0</v>
      </c>
      <c r="K55" s="123">
        <v>0</v>
      </c>
      <c r="L55" s="123">
        <v>0</v>
      </c>
      <c r="M55" s="123">
        <v>0</v>
      </c>
      <c r="N55" s="123">
        <v>0</v>
      </c>
      <c r="O55" s="123">
        <v>0</v>
      </c>
      <c r="P55" s="123">
        <v>0</v>
      </c>
      <c r="Q55" s="123">
        <v>0</v>
      </c>
      <c r="R55" s="123">
        <v>0</v>
      </c>
      <c r="S55" s="123">
        <v>0</v>
      </c>
      <c r="T55" s="123">
        <v>0</v>
      </c>
      <c r="U55" s="123">
        <v>10000</v>
      </c>
      <c r="V55" s="123">
        <v>0</v>
      </c>
      <c r="W55" s="123">
        <v>0</v>
      </c>
      <c r="X55" s="123">
        <v>0</v>
      </c>
      <c r="Y55" s="123">
        <f t="shared" si="12"/>
        <v>10000</v>
      </c>
    </row>
    <row r="56" spans="1:26" x14ac:dyDescent="0.2">
      <c r="A56" s="266"/>
      <c r="B56" s="195"/>
      <c r="C56" s="269"/>
      <c r="D56" s="122" t="s">
        <v>142</v>
      </c>
      <c r="E56" s="275" t="s">
        <v>220</v>
      </c>
      <c r="F56" s="276"/>
      <c r="G56" s="277"/>
      <c r="H56" s="278" t="s">
        <v>221</v>
      </c>
      <c r="I56" s="279"/>
      <c r="J56" s="123">
        <v>100</v>
      </c>
      <c r="K56" s="123">
        <v>17000</v>
      </c>
      <c r="L56" s="123">
        <v>0</v>
      </c>
      <c r="M56" s="123">
        <v>0</v>
      </c>
      <c r="N56" s="123">
        <v>0</v>
      </c>
      <c r="O56" s="123">
        <v>0</v>
      </c>
      <c r="P56" s="123">
        <v>0</v>
      </c>
      <c r="Q56" s="123">
        <v>50</v>
      </c>
      <c r="R56" s="123">
        <v>0</v>
      </c>
      <c r="S56" s="123">
        <v>0</v>
      </c>
      <c r="T56" s="123">
        <v>0</v>
      </c>
      <c r="U56" s="123">
        <v>0</v>
      </c>
      <c r="V56" s="123">
        <v>0</v>
      </c>
      <c r="W56" s="123">
        <v>0</v>
      </c>
      <c r="X56" s="123">
        <v>0</v>
      </c>
      <c r="Y56" s="123">
        <f t="shared" si="12"/>
        <v>17150</v>
      </c>
    </row>
    <row r="57" spans="1:26" x14ac:dyDescent="0.2">
      <c r="A57" s="266"/>
      <c r="B57" s="195"/>
      <c r="C57" s="269"/>
      <c r="D57" s="122" t="s">
        <v>142</v>
      </c>
      <c r="E57" s="275" t="s">
        <v>511</v>
      </c>
      <c r="F57" s="276"/>
      <c r="G57" s="277"/>
      <c r="H57" s="278" t="s">
        <v>510</v>
      </c>
      <c r="I57" s="279"/>
      <c r="J57" s="123">
        <v>0</v>
      </c>
      <c r="K57" s="123">
        <v>0</v>
      </c>
      <c r="L57" s="123">
        <v>0</v>
      </c>
      <c r="M57" s="123">
        <v>0</v>
      </c>
      <c r="N57" s="123">
        <v>150000</v>
      </c>
      <c r="O57" s="123">
        <v>0</v>
      </c>
      <c r="P57" s="123">
        <v>0</v>
      </c>
      <c r="Q57" s="123">
        <v>0</v>
      </c>
      <c r="R57" s="123">
        <v>0</v>
      </c>
      <c r="S57" s="123">
        <v>0</v>
      </c>
      <c r="T57" s="123">
        <v>0</v>
      </c>
      <c r="U57" s="123">
        <v>0</v>
      </c>
      <c r="V57" s="123">
        <v>0</v>
      </c>
      <c r="W57" s="123">
        <v>0</v>
      </c>
      <c r="X57" s="123">
        <v>0</v>
      </c>
      <c r="Y57" s="123">
        <f t="shared" si="12"/>
        <v>150000</v>
      </c>
    </row>
    <row r="58" spans="1:26" x14ac:dyDescent="0.2">
      <c r="A58" s="266"/>
      <c r="B58" s="195"/>
      <c r="C58" s="269"/>
      <c r="D58" s="122" t="s">
        <v>142</v>
      </c>
      <c r="E58" s="275" t="s">
        <v>222</v>
      </c>
      <c r="F58" s="276"/>
      <c r="G58" s="277"/>
      <c r="H58" s="278" t="s">
        <v>223</v>
      </c>
      <c r="I58" s="279"/>
      <c r="J58" s="123">
        <v>0</v>
      </c>
      <c r="K58" s="123">
        <v>0</v>
      </c>
      <c r="L58" s="123">
        <v>0</v>
      </c>
      <c r="M58" s="123">
        <v>0</v>
      </c>
      <c r="N58" s="123">
        <v>0</v>
      </c>
      <c r="O58" s="123">
        <v>0</v>
      </c>
      <c r="P58" s="123">
        <v>0</v>
      </c>
      <c r="Q58" s="123">
        <v>295835.09999999998</v>
      </c>
      <c r="R58" s="123">
        <v>0</v>
      </c>
      <c r="S58" s="123">
        <v>0</v>
      </c>
      <c r="T58" s="123">
        <v>0</v>
      </c>
      <c r="U58" s="123">
        <v>0</v>
      </c>
      <c r="V58" s="123">
        <v>0</v>
      </c>
      <c r="W58" s="123">
        <v>0</v>
      </c>
      <c r="X58" s="123">
        <v>0</v>
      </c>
      <c r="Y58" s="123">
        <f t="shared" si="12"/>
        <v>295835.09999999998</v>
      </c>
    </row>
    <row r="59" spans="1:26" s="126" customFormat="1" x14ac:dyDescent="0.2">
      <c r="A59" s="267"/>
      <c r="B59" s="270"/>
      <c r="C59" s="271"/>
      <c r="D59" s="272" t="s">
        <v>153</v>
      </c>
      <c r="E59" s="273"/>
      <c r="F59" s="273"/>
      <c r="G59" s="273"/>
      <c r="H59" s="273"/>
      <c r="I59" s="274"/>
      <c r="J59" s="124">
        <f>SUM(J53:J58)</f>
        <v>300</v>
      </c>
      <c r="K59" s="124">
        <f t="shared" ref="K59:Y59" si="13">SUM(K53:K58)</f>
        <v>54500</v>
      </c>
      <c r="L59" s="124">
        <f t="shared" si="13"/>
        <v>0</v>
      </c>
      <c r="M59" s="124">
        <f t="shared" si="13"/>
        <v>0</v>
      </c>
      <c r="N59" s="124">
        <f t="shared" si="13"/>
        <v>150000</v>
      </c>
      <c r="O59" s="124">
        <f t="shared" si="13"/>
        <v>0</v>
      </c>
      <c r="P59" s="124">
        <f t="shared" si="13"/>
        <v>0</v>
      </c>
      <c r="Q59" s="124">
        <f t="shared" si="13"/>
        <v>335885.1</v>
      </c>
      <c r="R59" s="124">
        <f t="shared" si="13"/>
        <v>0</v>
      </c>
      <c r="S59" s="124">
        <f t="shared" si="13"/>
        <v>0</v>
      </c>
      <c r="T59" s="124">
        <f t="shared" si="13"/>
        <v>0</v>
      </c>
      <c r="U59" s="124">
        <f t="shared" si="13"/>
        <v>10000</v>
      </c>
      <c r="V59" s="124">
        <f t="shared" si="13"/>
        <v>0</v>
      </c>
      <c r="W59" s="124">
        <f t="shared" si="13"/>
        <v>0</v>
      </c>
      <c r="X59" s="124">
        <f t="shared" si="13"/>
        <v>0</v>
      </c>
      <c r="Y59" s="124">
        <f t="shared" si="13"/>
        <v>550685.1</v>
      </c>
      <c r="Z59" s="125">
        <f>SUM(Y53:Y58)</f>
        <v>550685.1</v>
      </c>
    </row>
    <row r="60" spans="1:26" x14ac:dyDescent="0.2">
      <c r="A60" s="265" t="s">
        <v>224</v>
      </c>
      <c r="B60" s="268" t="s">
        <v>225</v>
      </c>
      <c r="C60" s="209"/>
      <c r="D60" s="122" t="s">
        <v>142</v>
      </c>
      <c r="E60" s="275" t="s">
        <v>228</v>
      </c>
      <c r="F60" s="276"/>
      <c r="G60" s="277"/>
      <c r="H60" s="278" t="s">
        <v>229</v>
      </c>
      <c r="I60" s="279"/>
      <c r="J60" s="123">
        <v>0</v>
      </c>
      <c r="K60" s="123">
        <v>0</v>
      </c>
      <c r="L60" s="123">
        <v>0</v>
      </c>
      <c r="M60" s="123">
        <v>0</v>
      </c>
      <c r="N60" s="123">
        <v>376680</v>
      </c>
      <c r="O60" s="123">
        <v>0</v>
      </c>
      <c r="P60" s="123">
        <v>0</v>
      </c>
      <c r="Q60" s="123">
        <v>0</v>
      </c>
      <c r="R60" s="123">
        <v>0</v>
      </c>
      <c r="S60" s="123">
        <v>0</v>
      </c>
      <c r="T60" s="123">
        <v>20000</v>
      </c>
      <c r="U60" s="123">
        <v>20000</v>
      </c>
      <c r="V60" s="123">
        <v>60000</v>
      </c>
      <c r="W60" s="123">
        <v>0</v>
      </c>
      <c r="X60" s="123">
        <v>0</v>
      </c>
      <c r="Y60" s="123">
        <f>SUM(J60:X60)</f>
        <v>476680</v>
      </c>
    </row>
    <row r="61" spans="1:26" s="126" customFormat="1" x14ac:dyDescent="0.2">
      <c r="A61" s="267"/>
      <c r="B61" s="270"/>
      <c r="C61" s="271"/>
      <c r="D61" s="272" t="s">
        <v>153</v>
      </c>
      <c r="E61" s="273"/>
      <c r="F61" s="273"/>
      <c r="G61" s="273"/>
      <c r="H61" s="273"/>
      <c r="I61" s="274"/>
      <c r="J61" s="124">
        <f>SUM(J60)</f>
        <v>0</v>
      </c>
      <c r="K61" s="124">
        <f t="shared" ref="K61:Y61" si="14">SUM(K60)</f>
        <v>0</v>
      </c>
      <c r="L61" s="124">
        <f t="shared" si="14"/>
        <v>0</v>
      </c>
      <c r="M61" s="124">
        <f t="shared" si="14"/>
        <v>0</v>
      </c>
      <c r="N61" s="124">
        <f t="shared" si="14"/>
        <v>376680</v>
      </c>
      <c r="O61" s="124">
        <f t="shared" si="14"/>
        <v>0</v>
      </c>
      <c r="P61" s="124">
        <f t="shared" si="14"/>
        <v>0</v>
      </c>
      <c r="Q61" s="124">
        <f t="shared" si="14"/>
        <v>0</v>
      </c>
      <c r="R61" s="124">
        <f t="shared" si="14"/>
        <v>0</v>
      </c>
      <c r="S61" s="124">
        <f t="shared" si="14"/>
        <v>0</v>
      </c>
      <c r="T61" s="124">
        <f t="shared" si="14"/>
        <v>20000</v>
      </c>
      <c r="U61" s="124">
        <f t="shared" si="14"/>
        <v>20000</v>
      </c>
      <c r="V61" s="124">
        <f t="shared" si="14"/>
        <v>60000</v>
      </c>
      <c r="W61" s="124">
        <f t="shared" si="14"/>
        <v>0</v>
      </c>
      <c r="X61" s="124">
        <f t="shared" si="14"/>
        <v>0</v>
      </c>
      <c r="Y61" s="124">
        <f t="shared" si="14"/>
        <v>476680</v>
      </c>
      <c r="Z61" s="125">
        <f>SUM(Y60)</f>
        <v>476680</v>
      </c>
    </row>
    <row r="62" spans="1:26" x14ac:dyDescent="0.2">
      <c r="A62" s="265" t="s">
        <v>16</v>
      </c>
      <c r="B62" s="268" t="s">
        <v>230</v>
      </c>
      <c r="C62" s="209"/>
      <c r="D62" s="122" t="s">
        <v>142</v>
      </c>
      <c r="E62" s="275" t="s">
        <v>231</v>
      </c>
      <c r="F62" s="276"/>
      <c r="G62" s="277"/>
      <c r="H62" s="278" t="s">
        <v>232</v>
      </c>
      <c r="I62" s="279"/>
      <c r="J62" s="123">
        <v>0</v>
      </c>
      <c r="K62" s="123">
        <v>0</v>
      </c>
      <c r="L62" s="123">
        <v>0</v>
      </c>
      <c r="M62" s="123">
        <v>0</v>
      </c>
      <c r="N62" s="123">
        <v>0</v>
      </c>
      <c r="O62" s="123">
        <v>0</v>
      </c>
      <c r="P62" s="123">
        <v>0</v>
      </c>
      <c r="Q62" s="123">
        <v>0</v>
      </c>
      <c r="R62" s="123">
        <v>4626000</v>
      </c>
      <c r="S62" s="123">
        <v>0</v>
      </c>
      <c r="T62" s="123">
        <v>0</v>
      </c>
      <c r="U62" s="123">
        <v>0</v>
      </c>
      <c r="V62" s="123">
        <v>0</v>
      </c>
      <c r="W62" s="123">
        <v>0</v>
      </c>
      <c r="X62" s="123">
        <v>0</v>
      </c>
      <c r="Y62" s="123">
        <f>SUM(J62:X62)</f>
        <v>4626000</v>
      </c>
      <c r="Z62" s="124"/>
    </row>
    <row r="63" spans="1:26" s="128" customFormat="1" ht="20.25" customHeight="1" x14ac:dyDescent="0.2">
      <c r="A63" s="266"/>
      <c r="B63" s="195"/>
      <c r="C63" s="269"/>
      <c r="D63" s="127" t="s">
        <v>142</v>
      </c>
      <c r="E63" s="280" t="s">
        <v>233</v>
      </c>
      <c r="F63" s="281"/>
      <c r="G63" s="282"/>
      <c r="H63" s="283" t="s">
        <v>234</v>
      </c>
      <c r="I63" s="284"/>
      <c r="J63" s="123">
        <v>0</v>
      </c>
      <c r="K63" s="123">
        <v>0</v>
      </c>
      <c r="L63" s="123">
        <v>0</v>
      </c>
      <c r="M63" s="123">
        <v>0</v>
      </c>
      <c r="N63" s="123">
        <v>0</v>
      </c>
      <c r="O63" s="123">
        <v>0</v>
      </c>
      <c r="P63" s="123">
        <v>0</v>
      </c>
      <c r="Q63" s="123">
        <v>0</v>
      </c>
      <c r="R63" s="123">
        <v>196862.75</v>
      </c>
      <c r="S63" s="123">
        <v>0</v>
      </c>
      <c r="T63" s="123">
        <v>0</v>
      </c>
      <c r="U63" s="123">
        <v>0</v>
      </c>
      <c r="V63" s="123">
        <v>0</v>
      </c>
      <c r="W63" s="123">
        <v>0</v>
      </c>
      <c r="X63" s="123">
        <v>0</v>
      </c>
      <c r="Y63" s="123">
        <f t="shared" ref="Y63:Y64" si="15">SUM(J63:X63)</f>
        <v>196862.75</v>
      </c>
    </row>
    <row r="64" spans="1:26" ht="28.5" customHeight="1" x14ac:dyDescent="0.2">
      <c r="A64" s="266"/>
      <c r="B64" s="195"/>
      <c r="C64" s="269"/>
      <c r="D64" s="122" t="s">
        <v>142</v>
      </c>
      <c r="E64" s="275" t="s">
        <v>509</v>
      </c>
      <c r="F64" s="276"/>
      <c r="G64" s="277"/>
      <c r="H64" s="278" t="s">
        <v>508</v>
      </c>
      <c r="I64" s="279"/>
      <c r="J64" s="123">
        <v>0</v>
      </c>
      <c r="K64" s="123">
        <v>0</v>
      </c>
      <c r="L64" s="123">
        <v>0</v>
      </c>
      <c r="M64" s="123">
        <v>0</v>
      </c>
      <c r="N64" s="123">
        <v>0</v>
      </c>
      <c r="O64" s="123">
        <v>0</v>
      </c>
      <c r="P64" s="123">
        <v>0</v>
      </c>
      <c r="Q64" s="123">
        <v>0</v>
      </c>
      <c r="R64" s="123">
        <v>20000</v>
      </c>
      <c r="S64" s="123">
        <v>0</v>
      </c>
      <c r="T64" s="123">
        <v>0</v>
      </c>
      <c r="U64" s="123">
        <v>0</v>
      </c>
      <c r="V64" s="123">
        <v>0</v>
      </c>
      <c r="W64" s="123">
        <v>0</v>
      </c>
      <c r="X64" s="123">
        <v>0</v>
      </c>
      <c r="Y64" s="123">
        <f t="shared" si="15"/>
        <v>20000</v>
      </c>
    </row>
    <row r="65" spans="1:26" s="126" customFormat="1" ht="13.5" customHeight="1" x14ac:dyDescent="0.2">
      <c r="A65" s="267"/>
      <c r="B65" s="270"/>
      <c r="C65" s="271"/>
      <c r="D65" s="272" t="s">
        <v>153</v>
      </c>
      <c r="E65" s="273"/>
      <c r="F65" s="273"/>
      <c r="G65" s="273"/>
      <c r="H65" s="273"/>
      <c r="I65" s="274"/>
      <c r="J65" s="124">
        <f>SUM(J62:J64)</f>
        <v>0</v>
      </c>
      <c r="K65" s="124">
        <f t="shared" ref="K65:Y65" si="16">SUM(K62:K64)</f>
        <v>0</v>
      </c>
      <c r="L65" s="124">
        <f t="shared" si="16"/>
        <v>0</v>
      </c>
      <c r="M65" s="124">
        <f t="shared" si="16"/>
        <v>0</v>
      </c>
      <c r="N65" s="124">
        <f t="shared" si="16"/>
        <v>0</v>
      </c>
      <c r="O65" s="124">
        <f t="shared" si="16"/>
        <v>0</v>
      </c>
      <c r="P65" s="124">
        <f t="shared" si="16"/>
        <v>0</v>
      </c>
      <c r="Q65" s="124">
        <f t="shared" si="16"/>
        <v>0</v>
      </c>
      <c r="R65" s="124">
        <f t="shared" si="16"/>
        <v>4842862.75</v>
      </c>
      <c r="S65" s="124">
        <f t="shared" si="16"/>
        <v>0</v>
      </c>
      <c r="T65" s="124">
        <f t="shared" si="16"/>
        <v>0</v>
      </c>
      <c r="U65" s="124">
        <f t="shared" si="16"/>
        <v>0</v>
      </c>
      <c r="V65" s="124">
        <f t="shared" si="16"/>
        <v>0</v>
      </c>
      <c r="W65" s="124">
        <f t="shared" si="16"/>
        <v>0</v>
      </c>
      <c r="X65" s="124">
        <f t="shared" si="16"/>
        <v>0</v>
      </c>
      <c r="Y65" s="124">
        <f t="shared" si="16"/>
        <v>4842862.75</v>
      </c>
      <c r="Z65" s="125">
        <f>SUM(Y62:Y64)</f>
        <v>4842862.75</v>
      </c>
    </row>
    <row r="66" spans="1:26" x14ac:dyDescent="0.2">
      <c r="A66" s="265" t="s">
        <v>125</v>
      </c>
      <c r="B66" s="268" t="s">
        <v>235</v>
      </c>
      <c r="C66" s="209"/>
      <c r="D66" s="122" t="s">
        <v>142</v>
      </c>
      <c r="E66" s="275" t="s">
        <v>236</v>
      </c>
      <c r="F66" s="276"/>
      <c r="G66" s="277"/>
      <c r="H66" s="278" t="s">
        <v>237</v>
      </c>
      <c r="I66" s="279"/>
      <c r="J66" s="123">
        <v>0</v>
      </c>
      <c r="K66" s="123">
        <v>0</v>
      </c>
      <c r="L66" s="123">
        <v>0</v>
      </c>
      <c r="M66" s="123">
        <v>0</v>
      </c>
      <c r="N66" s="123">
        <v>0</v>
      </c>
      <c r="O66" s="123">
        <v>0</v>
      </c>
      <c r="P66" s="123">
        <v>0</v>
      </c>
      <c r="Q66" s="123">
        <v>0</v>
      </c>
      <c r="R66" s="123">
        <v>0</v>
      </c>
      <c r="S66" s="123">
        <v>0</v>
      </c>
      <c r="T66" s="123">
        <v>0</v>
      </c>
      <c r="U66" s="123">
        <v>0</v>
      </c>
      <c r="V66" s="123">
        <v>0</v>
      </c>
      <c r="W66" s="123">
        <v>0</v>
      </c>
      <c r="X66" s="123">
        <v>41423</v>
      </c>
      <c r="Y66" s="123">
        <f>SUM(J66:X66)</f>
        <v>41423</v>
      </c>
    </row>
    <row r="67" spans="1:26" x14ac:dyDescent="0.2">
      <c r="A67" s="266"/>
      <c r="B67" s="195"/>
      <c r="C67" s="269"/>
      <c r="D67" s="122" t="s">
        <v>142</v>
      </c>
      <c r="E67" s="275" t="s">
        <v>238</v>
      </c>
      <c r="F67" s="276"/>
      <c r="G67" s="277"/>
      <c r="H67" s="278" t="s">
        <v>239</v>
      </c>
      <c r="I67" s="279"/>
      <c r="J67" s="123">
        <v>0</v>
      </c>
      <c r="K67" s="123">
        <v>0</v>
      </c>
      <c r="L67" s="123">
        <v>0</v>
      </c>
      <c r="M67" s="123">
        <v>0</v>
      </c>
      <c r="N67" s="123">
        <v>0</v>
      </c>
      <c r="O67" s="123">
        <v>0</v>
      </c>
      <c r="P67" s="123">
        <v>0</v>
      </c>
      <c r="Q67" s="123">
        <v>0</v>
      </c>
      <c r="R67" s="123">
        <v>0</v>
      </c>
      <c r="S67" s="123">
        <v>0</v>
      </c>
      <c r="T67" s="123">
        <v>0</v>
      </c>
      <c r="U67" s="123">
        <v>0</v>
      </c>
      <c r="V67" s="123">
        <v>0</v>
      </c>
      <c r="W67" s="123">
        <v>0</v>
      </c>
      <c r="X67" s="123">
        <v>5709200</v>
      </c>
      <c r="Y67" s="123">
        <f t="shared" ref="Y67:Y71" si="17">SUM(J67:X67)</f>
        <v>5709200</v>
      </c>
    </row>
    <row r="68" spans="1:26" x14ac:dyDescent="0.2">
      <c r="A68" s="266"/>
      <c r="B68" s="195"/>
      <c r="C68" s="269"/>
      <c r="D68" s="122" t="s">
        <v>142</v>
      </c>
      <c r="E68" s="275" t="s">
        <v>240</v>
      </c>
      <c r="F68" s="276"/>
      <c r="G68" s="277"/>
      <c r="H68" s="278" t="s">
        <v>241</v>
      </c>
      <c r="I68" s="279"/>
      <c r="J68" s="123">
        <v>0</v>
      </c>
      <c r="K68" s="123">
        <v>0</v>
      </c>
      <c r="L68" s="123">
        <v>0</v>
      </c>
      <c r="M68" s="123">
        <v>0</v>
      </c>
      <c r="N68" s="123">
        <v>0</v>
      </c>
      <c r="O68" s="123">
        <v>0</v>
      </c>
      <c r="P68" s="123">
        <v>0</v>
      </c>
      <c r="Q68" s="123">
        <v>0</v>
      </c>
      <c r="R68" s="123">
        <v>0</v>
      </c>
      <c r="S68" s="123">
        <v>0</v>
      </c>
      <c r="T68" s="123">
        <v>0</v>
      </c>
      <c r="U68" s="123">
        <v>0</v>
      </c>
      <c r="V68" s="123">
        <v>0</v>
      </c>
      <c r="W68" s="123">
        <v>0</v>
      </c>
      <c r="X68" s="123">
        <v>590400</v>
      </c>
      <c r="Y68" s="123">
        <f t="shared" si="17"/>
        <v>590400</v>
      </c>
    </row>
    <row r="69" spans="1:26" x14ac:dyDescent="0.2">
      <c r="A69" s="266"/>
      <c r="B69" s="195"/>
      <c r="C69" s="269"/>
      <c r="D69" s="122" t="s">
        <v>142</v>
      </c>
      <c r="E69" s="275" t="s">
        <v>242</v>
      </c>
      <c r="F69" s="276"/>
      <c r="G69" s="277"/>
      <c r="H69" s="278" t="s">
        <v>243</v>
      </c>
      <c r="I69" s="279"/>
      <c r="J69" s="123">
        <v>0</v>
      </c>
      <c r="K69" s="123">
        <v>0</v>
      </c>
      <c r="L69" s="123">
        <v>0</v>
      </c>
      <c r="M69" s="123">
        <v>0</v>
      </c>
      <c r="N69" s="123">
        <v>0</v>
      </c>
      <c r="O69" s="123">
        <v>0</v>
      </c>
      <c r="P69" s="123">
        <v>0</v>
      </c>
      <c r="Q69" s="123">
        <v>0</v>
      </c>
      <c r="R69" s="123">
        <v>0</v>
      </c>
      <c r="S69" s="123">
        <v>0</v>
      </c>
      <c r="T69" s="123">
        <v>0</v>
      </c>
      <c r="U69" s="123">
        <v>0</v>
      </c>
      <c r="V69" s="123">
        <v>0</v>
      </c>
      <c r="W69" s="123">
        <v>0</v>
      </c>
      <c r="X69" s="123">
        <v>8000</v>
      </c>
      <c r="Y69" s="123">
        <f t="shared" si="17"/>
        <v>8000</v>
      </c>
    </row>
    <row r="70" spans="1:26" x14ac:dyDescent="0.2">
      <c r="A70" s="266"/>
      <c r="B70" s="195"/>
      <c r="C70" s="269"/>
      <c r="D70" s="122" t="s">
        <v>142</v>
      </c>
      <c r="E70" s="275" t="s">
        <v>244</v>
      </c>
      <c r="F70" s="276"/>
      <c r="G70" s="277"/>
      <c r="H70" s="278" t="s">
        <v>245</v>
      </c>
      <c r="I70" s="279"/>
      <c r="J70" s="123">
        <v>0</v>
      </c>
      <c r="K70" s="123">
        <v>0</v>
      </c>
      <c r="L70" s="123">
        <v>0</v>
      </c>
      <c r="M70" s="123">
        <v>0</v>
      </c>
      <c r="N70" s="123">
        <v>0</v>
      </c>
      <c r="O70" s="123">
        <v>0</v>
      </c>
      <c r="P70" s="123">
        <v>0</v>
      </c>
      <c r="Q70" s="123">
        <v>0</v>
      </c>
      <c r="R70" s="123">
        <v>0</v>
      </c>
      <c r="S70" s="123">
        <v>0</v>
      </c>
      <c r="T70" s="123">
        <v>0</v>
      </c>
      <c r="U70" s="123">
        <v>0</v>
      </c>
      <c r="V70" s="123">
        <v>0</v>
      </c>
      <c r="W70" s="123">
        <v>0</v>
      </c>
      <c r="X70" s="123">
        <v>72427.539999999994</v>
      </c>
      <c r="Y70" s="123">
        <f t="shared" si="17"/>
        <v>72427.539999999994</v>
      </c>
    </row>
    <row r="71" spans="1:26" x14ac:dyDescent="0.2">
      <c r="A71" s="266"/>
      <c r="B71" s="195"/>
      <c r="C71" s="269"/>
      <c r="D71" s="122" t="s">
        <v>142</v>
      </c>
      <c r="E71" s="275" t="s">
        <v>246</v>
      </c>
      <c r="F71" s="276"/>
      <c r="G71" s="277"/>
      <c r="H71" s="278" t="s">
        <v>247</v>
      </c>
      <c r="I71" s="279"/>
      <c r="J71" s="123">
        <v>0</v>
      </c>
      <c r="K71" s="123">
        <v>0</v>
      </c>
      <c r="L71" s="123">
        <v>0</v>
      </c>
      <c r="M71" s="123">
        <v>0</v>
      </c>
      <c r="N71" s="123">
        <v>0</v>
      </c>
      <c r="O71" s="123">
        <v>0</v>
      </c>
      <c r="P71" s="123">
        <v>0</v>
      </c>
      <c r="Q71" s="123">
        <v>0</v>
      </c>
      <c r="R71" s="123">
        <v>0</v>
      </c>
      <c r="S71" s="123">
        <v>0</v>
      </c>
      <c r="T71" s="123">
        <v>0</v>
      </c>
      <c r="U71" s="123">
        <v>0</v>
      </c>
      <c r="V71" s="123">
        <v>0</v>
      </c>
      <c r="W71" s="123">
        <v>0</v>
      </c>
      <c r="X71" s="123">
        <v>62842</v>
      </c>
      <c r="Y71" s="123">
        <f t="shared" si="17"/>
        <v>62842</v>
      </c>
    </row>
    <row r="72" spans="1:26" s="126" customFormat="1" ht="13.5" customHeight="1" x14ac:dyDescent="0.2">
      <c r="A72" s="267"/>
      <c r="B72" s="270"/>
      <c r="C72" s="271"/>
      <c r="D72" s="272" t="s">
        <v>153</v>
      </c>
      <c r="E72" s="273"/>
      <c r="F72" s="273"/>
      <c r="G72" s="273"/>
      <c r="H72" s="273"/>
      <c r="I72" s="274"/>
      <c r="J72" s="124">
        <f>SUM(J66:J71)</f>
        <v>0</v>
      </c>
      <c r="K72" s="124">
        <f t="shared" ref="K72:Y72" si="18">SUM(K66:K71)</f>
        <v>0</v>
      </c>
      <c r="L72" s="124">
        <f t="shared" si="18"/>
        <v>0</v>
      </c>
      <c r="M72" s="124">
        <f t="shared" si="18"/>
        <v>0</v>
      </c>
      <c r="N72" s="124">
        <f t="shared" si="18"/>
        <v>0</v>
      </c>
      <c r="O72" s="124">
        <f t="shared" si="18"/>
        <v>0</v>
      </c>
      <c r="P72" s="124">
        <f t="shared" si="18"/>
        <v>0</v>
      </c>
      <c r="Q72" s="124">
        <f t="shared" si="18"/>
        <v>0</v>
      </c>
      <c r="R72" s="124">
        <f t="shared" si="18"/>
        <v>0</v>
      </c>
      <c r="S72" s="124">
        <f t="shared" si="18"/>
        <v>0</v>
      </c>
      <c r="T72" s="124">
        <f t="shared" si="18"/>
        <v>0</v>
      </c>
      <c r="U72" s="124">
        <f t="shared" si="18"/>
        <v>0</v>
      </c>
      <c r="V72" s="124">
        <f t="shared" si="18"/>
        <v>0</v>
      </c>
      <c r="W72" s="124">
        <f t="shared" si="18"/>
        <v>0</v>
      </c>
      <c r="X72" s="124">
        <f t="shared" si="18"/>
        <v>6484292.54</v>
      </c>
      <c r="Y72" s="124">
        <f t="shared" si="18"/>
        <v>6484292.54</v>
      </c>
      <c r="Z72" s="125">
        <f>SUM(Y66:Y71)</f>
        <v>6484292.54</v>
      </c>
    </row>
    <row r="73" spans="1:26" s="131" customFormat="1" ht="17.25" customHeight="1" x14ac:dyDescent="0.2">
      <c r="A73" s="263"/>
      <c r="B73" s="263"/>
      <c r="C73" s="263"/>
      <c r="D73" s="263"/>
      <c r="E73" s="263"/>
      <c r="F73" s="263"/>
      <c r="G73" s="263"/>
      <c r="H73" s="263"/>
      <c r="I73" s="264"/>
      <c r="J73" s="129">
        <f>SUM(J72,J65,J61,J59,J52,J46,J34,J29,J24,J18)</f>
        <v>3773816.58</v>
      </c>
      <c r="K73" s="129">
        <f t="shared" ref="K73:Y73" si="19">SUM(K72,K65,K61,K59,K52,K46,K34,K29,K24,K18)</f>
        <v>1436202</v>
      </c>
      <c r="L73" s="129">
        <f t="shared" si="19"/>
        <v>30600</v>
      </c>
      <c r="M73" s="129">
        <f t="shared" si="19"/>
        <v>150520</v>
      </c>
      <c r="N73" s="129">
        <f t="shared" si="19"/>
        <v>1097486.72</v>
      </c>
      <c r="O73" s="129">
        <f t="shared" si="19"/>
        <v>360000</v>
      </c>
      <c r="P73" s="129">
        <f t="shared" si="19"/>
        <v>15000</v>
      </c>
      <c r="Q73" s="129">
        <f t="shared" si="19"/>
        <v>3256276.1</v>
      </c>
      <c r="R73" s="129">
        <f t="shared" si="19"/>
        <v>4842862.75</v>
      </c>
      <c r="S73" s="129">
        <f t="shared" si="19"/>
        <v>197930</v>
      </c>
      <c r="T73" s="129">
        <f t="shared" si="19"/>
        <v>20000</v>
      </c>
      <c r="U73" s="129">
        <f t="shared" si="19"/>
        <v>710000</v>
      </c>
      <c r="V73" s="129">
        <f t="shared" si="19"/>
        <v>160488</v>
      </c>
      <c r="W73" s="129">
        <f t="shared" si="19"/>
        <v>18000</v>
      </c>
      <c r="X73" s="129">
        <f t="shared" si="19"/>
        <v>6484292.54</v>
      </c>
      <c r="Y73" s="129">
        <f t="shared" si="19"/>
        <v>22553474.689999998</v>
      </c>
      <c r="Z73" s="130">
        <f>SUM(Z18:Z72)</f>
        <v>22553474.690000001</v>
      </c>
    </row>
    <row r="74" spans="1:26" ht="0" hidden="1" customHeight="1" x14ac:dyDescent="0.2"/>
  </sheetData>
  <mergeCells count="168">
    <mergeCell ref="A2:Y2"/>
    <mergeCell ref="A3:Y3"/>
    <mergeCell ref="A4:Y4"/>
    <mergeCell ref="A1:E1"/>
    <mergeCell ref="A5:N5"/>
    <mergeCell ref="G8:I8"/>
    <mergeCell ref="W6:W7"/>
    <mergeCell ref="X6:X7"/>
    <mergeCell ref="J6:K7"/>
    <mergeCell ref="L6:L7"/>
    <mergeCell ref="M6:N7"/>
    <mergeCell ref="O6:O7"/>
    <mergeCell ref="P6:P7"/>
    <mergeCell ref="Q9:Q10"/>
    <mergeCell ref="R9:R10"/>
    <mergeCell ref="S9:S10"/>
    <mergeCell ref="T9:T10"/>
    <mergeCell ref="Q6:R7"/>
    <mergeCell ref="S6:S7"/>
    <mergeCell ref="T6:V7"/>
    <mergeCell ref="Y6:Y11"/>
    <mergeCell ref="J8:K8"/>
    <mergeCell ref="M8:N8"/>
    <mergeCell ref="Q8:R8"/>
    <mergeCell ref="T8:V8"/>
    <mergeCell ref="J9:J10"/>
    <mergeCell ref="K9:K10"/>
    <mergeCell ref="L9:L10"/>
    <mergeCell ref="M9:M10"/>
    <mergeCell ref="N9:N10"/>
    <mergeCell ref="U9:U10"/>
    <mergeCell ref="V9:V10"/>
    <mergeCell ref="W9:W10"/>
    <mergeCell ref="X9:X10"/>
    <mergeCell ref="A10:B11"/>
    <mergeCell ref="O9:O10"/>
    <mergeCell ref="P9:P10"/>
    <mergeCell ref="A13:A18"/>
    <mergeCell ref="B13:C18"/>
    <mergeCell ref="E13:G13"/>
    <mergeCell ref="H13:I13"/>
    <mergeCell ref="E15:G15"/>
    <mergeCell ref="H15:I15"/>
    <mergeCell ref="E17:G17"/>
    <mergeCell ref="H17:I17"/>
    <mergeCell ref="E14:G14"/>
    <mergeCell ref="H14:I14"/>
    <mergeCell ref="E16:G16"/>
    <mergeCell ref="H16:I16"/>
    <mergeCell ref="D18:I18"/>
    <mergeCell ref="A19:A24"/>
    <mergeCell ref="B19:C24"/>
    <mergeCell ref="E19:G19"/>
    <mergeCell ref="H19:I19"/>
    <mergeCell ref="E21:G21"/>
    <mergeCell ref="H21:I21"/>
    <mergeCell ref="E23:G23"/>
    <mergeCell ref="H23:I23"/>
    <mergeCell ref="E20:G20"/>
    <mergeCell ref="H20:I20"/>
    <mergeCell ref="E22:G22"/>
    <mergeCell ref="H22:I22"/>
    <mergeCell ref="D24:I24"/>
    <mergeCell ref="A25:A29"/>
    <mergeCell ref="B25:C29"/>
    <mergeCell ref="E25:G25"/>
    <mergeCell ref="H25:I25"/>
    <mergeCell ref="E27:G27"/>
    <mergeCell ref="H27:I27"/>
    <mergeCell ref="D29:I29"/>
    <mergeCell ref="E26:G26"/>
    <mergeCell ref="H26:I26"/>
    <mergeCell ref="E28:G28"/>
    <mergeCell ref="H28:I28"/>
    <mergeCell ref="E31:G31"/>
    <mergeCell ref="H31:I31"/>
    <mergeCell ref="A30:A34"/>
    <mergeCell ref="B30:C34"/>
    <mergeCell ref="E30:G30"/>
    <mergeCell ref="H30:I30"/>
    <mergeCell ref="E33:G33"/>
    <mergeCell ref="H33:I33"/>
    <mergeCell ref="E32:G32"/>
    <mergeCell ref="H32:I32"/>
    <mergeCell ref="E36:G36"/>
    <mergeCell ref="H36:I36"/>
    <mergeCell ref="D34:I34"/>
    <mergeCell ref="A35:A46"/>
    <mergeCell ref="B35:C46"/>
    <mergeCell ref="E35:G35"/>
    <mergeCell ref="H35:I35"/>
    <mergeCell ref="E37:G37"/>
    <mergeCell ref="H37:I37"/>
    <mergeCell ref="E39:G39"/>
    <mergeCell ref="H39:I39"/>
    <mergeCell ref="E38:G38"/>
    <mergeCell ref="H38:I38"/>
    <mergeCell ref="E41:G41"/>
    <mergeCell ref="H41:I41"/>
    <mergeCell ref="E40:G40"/>
    <mergeCell ref="H40:I40"/>
    <mergeCell ref="E43:G43"/>
    <mergeCell ref="H43:I43"/>
    <mergeCell ref="E42:G42"/>
    <mergeCell ref="H42:I42"/>
    <mergeCell ref="E45:G45"/>
    <mergeCell ref="H45:I45"/>
    <mergeCell ref="E44:G44"/>
    <mergeCell ref="H44:I44"/>
    <mergeCell ref="E48:G48"/>
    <mergeCell ref="H48:I48"/>
    <mergeCell ref="D46:I46"/>
    <mergeCell ref="A47:A52"/>
    <mergeCell ref="B47:C52"/>
    <mergeCell ref="E47:G47"/>
    <mergeCell ref="H47:I47"/>
    <mergeCell ref="E49:G49"/>
    <mergeCell ref="H49:I49"/>
    <mergeCell ref="E51:G51"/>
    <mergeCell ref="H51:I51"/>
    <mergeCell ref="E50:G50"/>
    <mergeCell ref="H50:I50"/>
    <mergeCell ref="E54:G54"/>
    <mergeCell ref="H54:I54"/>
    <mergeCell ref="D52:I52"/>
    <mergeCell ref="A53:A59"/>
    <mergeCell ref="B53:C59"/>
    <mergeCell ref="E53:G53"/>
    <mergeCell ref="H53:I53"/>
    <mergeCell ref="E56:G56"/>
    <mergeCell ref="H56:I56"/>
    <mergeCell ref="E55:G55"/>
    <mergeCell ref="H55:I55"/>
    <mergeCell ref="E58:G58"/>
    <mergeCell ref="H58:I58"/>
    <mergeCell ref="E57:G57"/>
    <mergeCell ref="H57:I57"/>
    <mergeCell ref="D61:I61"/>
    <mergeCell ref="D59:I59"/>
    <mergeCell ref="A60:A61"/>
    <mergeCell ref="B60:C61"/>
    <mergeCell ref="E60:G60"/>
    <mergeCell ref="H60:I60"/>
    <mergeCell ref="A62:A65"/>
    <mergeCell ref="B62:C65"/>
    <mergeCell ref="E62:G62"/>
    <mergeCell ref="H62:I62"/>
    <mergeCell ref="E64:G64"/>
    <mergeCell ref="H64:I64"/>
    <mergeCell ref="E63:G63"/>
    <mergeCell ref="H63:I63"/>
    <mergeCell ref="A73:I73"/>
    <mergeCell ref="A66:A72"/>
    <mergeCell ref="B66:C72"/>
    <mergeCell ref="D72:I72"/>
    <mergeCell ref="D65:I65"/>
    <mergeCell ref="E67:G67"/>
    <mergeCell ref="H67:I67"/>
    <mergeCell ref="E66:G66"/>
    <mergeCell ref="H66:I66"/>
    <mergeCell ref="E69:G69"/>
    <mergeCell ref="H69:I69"/>
    <mergeCell ref="E68:G68"/>
    <mergeCell ref="H68:I68"/>
    <mergeCell ref="E71:G71"/>
    <mergeCell ref="H71:I71"/>
    <mergeCell ref="E70:G70"/>
    <mergeCell ref="H70:I70"/>
  </mergeCells>
  <pageMargins left="0.15748031496062992" right="0.15748031496062992" top="0.27559055118110237" bottom="0.15748031496062992" header="0.31496062992125984" footer="0.15748031496062992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workbookViewId="0">
      <selection activeCell="G17" sqref="G17"/>
    </sheetView>
  </sheetViews>
  <sheetFormatPr defaultRowHeight="18.75" x14ac:dyDescent="0.3"/>
  <cols>
    <col min="1" max="1" width="5.375" style="72" customWidth="1"/>
    <col min="2" max="2" width="19.625" style="72" customWidth="1"/>
    <col min="3" max="3" width="25" style="72" customWidth="1"/>
    <col min="4" max="4" width="6.625" style="72" customWidth="1"/>
    <col min="5" max="5" width="11.375" style="72" customWidth="1"/>
    <col min="6" max="6" width="4.625" style="72" customWidth="1"/>
    <col min="7" max="7" width="17.25" style="72" customWidth="1"/>
    <col min="8" max="8" width="0.25" style="72" customWidth="1"/>
    <col min="9" max="9" width="0.125" style="72" customWidth="1"/>
    <col min="10" max="16384" width="9" style="72"/>
  </cols>
  <sheetData>
    <row r="1" spans="1:8" ht="18" customHeight="1" x14ac:dyDescent="0.3">
      <c r="A1" s="295" t="s">
        <v>18</v>
      </c>
      <c r="B1" s="163"/>
      <c r="C1" s="163"/>
      <c r="D1" s="163"/>
      <c r="E1" s="163"/>
      <c r="F1" s="163"/>
      <c r="G1" s="163"/>
      <c r="H1" s="163"/>
    </row>
    <row r="2" spans="1:8" ht="18" customHeight="1" x14ac:dyDescent="0.3">
      <c r="A2" s="296" t="s">
        <v>264</v>
      </c>
      <c r="B2" s="163"/>
      <c r="C2" s="163"/>
      <c r="D2" s="163"/>
      <c r="E2" s="163"/>
      <c r="F2" s="163"/>
      <c r="G2" s="163"/>
      <c r="H2" s="163"/>
    </row>
    <row r="3" spans="1:8" ht="18" customHeight="1" x14ac:dyDescent="0.3">
      <c r="A3" s="296" t="s">
        <v>284</v>
      </c>
      <c r="B3" s="163"/>
      <c r="C3" s="163"/>
      <c r="D3" s="163"/>
      <c r="E3" s="163"/>
      <c r="F3" s="163"/>
      <c r="G3" s="163"/>
      <c r="H3" s="163"/>
    </row>
    <row r="4" spans="1:8" ht="0" hidden="1" customHeight="1" x14ac:dyDescent="0.3"/>
    <row r="5" spans="1:8" ht="2.65" customHeight="1" x14ac:dyDescent="0.3"/>
    <row r="6" spans="1:8" x14ac:dyDescent="0.3">
      <c r="A6" s="164" t="s">
        <v>0</v>
      </c>
      <c r="B6" s="171"/>
      <c r="C6" s="171"/>
      <c r="D6" s="171"/>
      <c r="E6" s="171"/>
      <c r="F6" s="161"/>
      <c r="G6" s="71" t="s">
        <v>75</v>
      </c>
    </row>
    <row r="7" spans="1:8" x14ac:dyDescent="0.3">
      <c r="A7" s="297" t="s">
        <v>283</v>
      </c>
      <c r="B7" s="171"/>
      <c r="C7" s="171"/>
      <c r="D7" s="171"/>
      <c r="E7" s="171"/>
      <c r="F7" s="161"/>
      <c r="G7" s="62">
        <v>1048449.35</v>
      </c>
    </row>
    <row r="8" spans="1:8" x14ac:dyDescent="0.3">
      <c r="A8" s="63" t="s">
        <v>265</v>
      </c>
      <c r="B8" s="298" t="s">
        <v>266</v>
      </c>
      <c r="C8" s="171"/>
      <c r="D8" s="161"/>
      <c r="E8" s="299">
        <v>109</v>
      </c>
      <c r="F8" s="161"/>
      <c r="G8" s="70" t="s">
        <v>142</v>
      </c>
    </row>
    <row r="9" spans="1:8" x14ac:dyDescent="0.3">
      <c r="A9" s="82" t="s">
        <v>142</v>
      </c>
      <c r="B9" s="298" t="s">
        <v>267</v>
      </c>
      <c r="C9" s="171"/>
      <c r="D9" s="161"/>
      <c r="E9" s="299">
        <v>0</v>
      </c>
      <c r="F9" s="161"/>
      <c r="G9" s="70" t="s">
        <v>142</v>
      </c>
    </row>
    <row r="10" spans="1:8" x14ac:dyDescent="0.3">
      <c r="A10" s="82" t="s">
        <v>142</v>
      </c>
      <c r="B10" s="298" t="s">
        <v>268</v>
      </c>
      <c r="C10" s="171"/>
      <c r="D10" s="161"/>
      <c r="E10" s="175"/>
      <c r="F10" s="161"/>
      <c r="G10" s="62">
        <v>109</v>
      </c>
    </row>
    <row r="11" spans="1:8" x14ac:dyDescent="0.3">
      <c r="A11" s="63" t="s">
        <v>269</v>
      </c>
      <c r="B11" s="298" t="s">
        <v>270</v>
      </c>
      <c r="C11" s="171"/>
      <c r="D11" s="161"/>
      <c r="E11" s="299">
        <v>0</v>
      </c>
      <c r="F11" s="161"/>
      <c r="G11" s="70" t="s">
        <v>142</v>
      </c>
    </row>
    <row r="12" spans="1:8" x14ac:dyDescent="0.3">
      <c r="A12" s="63" t="s">
        <v>142</v>
      </c>
      <c r="B12" s="298" t="s">
        <v>268</v>
      </c>
      <c r="C12" s="171"/>
      <c r="D12" s="161"/>
      <c r="E12" s="175"/>
      <c r="F12" s="161"/>
      <c r="G12" s="62">
        <v>0</v>
      </c>
    </row>
    <row r="13" spans="1:8" ht="19.5" thickBot="1" x14ac:dyDescent="0.35">
      <c r="A13" s="300" t="s">
        <v>271</v>
      </c>
      <c r="B13" s="166"/>
      <c r="C13" s="166"/>
      <c r="D13" s="166"/>
      <c r="E13" s="166"/>
      <c r="F13" s="167"/>
      <c r="G13" s="64">
        <v>1048558.35</v>
      </c>
    </row>
    <row r="14" spans="1:8" ht="18" customHeight="1" thickTop="1" x14ac:dyDescent="0.3"/>
  </sheetData>
  <mergeCells count="16">
    <mergeCell ref="B11:D11"/>
    <mergeCell ref="E11:F11"/>
    <mergeCell ref="B12:D12"/>
    <mergeCell ref="E12:F12"/>
    <mergeCell ref="A13:F13"/>
    <mergeCell ref="E10:F10"/>
    <mergeCell ref="A1:H1"/>
    <mergeCell ref="A2:H2"/>
    <mergeCell ref="A3:H3"/>
    <mergeCell ref="A6:F6"/>
    <mergeCell ref="A7:F7"/>
    <mergeCell ref="B8:D8"/>
    <mergeCell ref="E8:F8"/>
    <mergeCell ref="B9:D9"/>
    <mergeCell ref="E9:F9"/>
    <mergeCell ref="B10:D10"/>
  </mergeCells>
  <pageMargins left="0.35433070866141736" right="0.27559055118110237" top="0.55118110236220474" bottom="0.47244094488188981" header="0.59055118110236227" footer="0.47244094488188981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workbookViewId="0">
      <selection activeCell="T6" sqref="T6"/>
    </sheetView>
  </sheetViews>
  <sheetFormatPr defaultRowHeight="18.75" x14ac:dyDescent="0.3"/>
  <cols>
    <col min="1" max="1" width="15.75" style="72" customWidth="1"/>
    <col min="2" max="2" width="3.75" style="72" customWidth="1"/>
    <col min="3" max="3" width="5.75" style="72" customWidth="1"/>
    <col min="4" max="4" width="0.375" style="72" customWidth="1"/>
    <col min="5" max="5" width="16.625" style="72" customWidth="1"/>
    <col min="6" max="6" width="4.125" style="72" customWidth="1"/>
    <col min="7" max="7" width="0.75" style="72" customWidth="1"/>
    <col min="8" max="8" width="0.25" style="72" customWidth="1"/>
    <col min="9" max="9" width="9.625" style="72" customWidth="1"/>
    <col min="10" max="10" width="0.5" style="72" customWidth="1"/>
    <col min="11" max="12" width="17.25" style="72" customWidth="1"/>
    <col min="13" max="13" width="3" style="72" customWidth="1"/>
    <col min="14" max="14" width="14.25" style="72" customWidth="1"/>
    <col min="15" max="15" width="0" style="72" hidden="1" customWidth="1"/>
    <col min="16" max="16" width="19.625" style="72" customWidth="1"/>
    <col min="17" max="17" width="13.875" style="72" customWidth="1"/>
    <col min="18" max="18" width="0.25" style="72" customWidth="1"/>
    <col min="19" max="16384" width="9" style="72"/>
  </cols>
  <sheetData>
    <row r="1" spans="1:17" x14ac:dyDescent="0.3">
      <c r="A1" s="163"/>
      <c r="B1" s="163"/>
      <c r="C1" s="163"/>
      <c r="D1" s="163"/>
      <c r="E1" s="163"/>
      <c r="F1" s="163"/>
      <c r="Q1" s="78"/>
    </row>
    <row r="2" spans="1:17" ht="15.4" customHeight="1" x14ac:dyDescent="0.3">
      <c r="A2" s="259" t="s">
        <v>18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</row>
    <row r="3" spans="1:17" ht="15.4" customHeight="1" x14ac:dyDescent="0.3">
      <c r="A3" s="259" t="s">
        <v>248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</row>
    <row r="4" spans="1:17" s="91" customFormat="1" ht="27" customHeight="1" x14ac:dyDescent="0.2">
      <c r="A4" s="301" t="s">
        <v>285</v>
      </c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</row>
    <row r="5" spans="1:17" ht="12.75" customHeight="1" x14ac:dyDescent="0.3"/>
    <row r="6" spans="1:17" x14ac:dyDescent="0.3">
      <c r="A6" s="49"/>
      <c r="B6" s="50"/>
      <c r="C6" s="50"/>
      <c r="D6" s="50"/>
      <c r="E6" s="50"/>
      <c r="F6" s="319" t="s">
        <v>249</v>
      </c>
      <c r="G6" s="320"/>
      <c r="H6" s="320"/>
      <c r="I6" s="320"/>
      <c r="J6" s="51"/>
      <c r="K6" s="302" t="s">
        <v>77</v>
      </c>
      <c r="L6" s="182"/>
      <c r="M6" s="164" t="s">
        <v>17</v>
      </c>
      <c r="N6" s="182"/>
    </row>
    <row r="7" spans="1:17" x14ac:dyDescent="0.3">
      <c r="A7" s="73"/>
      <c r="B7" s="75"/>
      <c r="C7" s="75"/>
      <c r="D7" s="75"/>
      <c r="E7" s="75"/>
      <c r="F7" s="75"/>
      <c r="G7" s="75"/>
      <c r="H7" s="75"/>
      <c r="I7" s="75"/>
      <c r="J7" s="52"/>
      <c r="K7" s="303"/>
      <c r="L7" s="304"/>
      <c r="M7" s="305"/>
      <c r="N7" s="306"/>
    </row>
    <row r="8" spans="1:17" x14ac:dyDescent="0.3">
      <c r="A8" s="73"/>
      <c r="B8" s="75"/>
      <c r="C8" s="75"/>
      <c r="D8" s="75"/>
      <c r="E8" s="75"/>
      <c r="F8" s="75"/>
      <c r="G8" s="75"/>
      <c r="H8" s="75"/>
      <c r="I8" s="75"/>
      <c r="J8" s="52"/>
      <c r="K8" s="308" t="s">
        <v>112</v>
      </c>
      <c r="L8" s="309"/>
      <c r="M8" s="305"/>
      <c r="N8" s="306"/>
    </row>
    <row r="9" spans="1:17" x14ac:dyDescent="0.3">
      <c r="A9" s="73"/>
      <c r="B9" s="75"/>
      <c r="C9" s="75"/>
      <c r="D9" s="75"/>
      <c r="E9" s="75"/>
      <c r="F9" s="75"/>
      <c r="G9" s="75"/>
      <c r="H9" s="75"/>
      <c r="I9" s="75"/>
      <c r="J9" s="52"/>
      <c r="K9" s="310" t="s">
        <v>80</v>
      </c>
      <c r="L9" s="310" t="s">
        <v>81</v>
      </c>
      <c r="M9" s="305"/>
      <c r="N9" s="306"/>
    </row>
    <row r="10" spans="1:17" x14ac:dyDescent="0.3">
      <c r="A10" s="305"/>
      <c r="B10" s="243"/>
      <c r="C10" s="75"/>
      <c r="D10" s="75"/>
      <c r="E10" s="75"/>
      <c r="F10" s="75"/>
      <c r="G10" s="75"/>
      <c r="H10" s="75"/>
      <c r="I10" s="75"/>
      <c r="J10" s="52"/>
      <c r="K10" s="311"/>
      <c r="L10" s="311"/>
      <c r="M10" s="305"/>
      <c r="N10" s="306"/>
    </row>
    <row r="11" spans="1:17" x14ac:dyDescent="0.3">
      <c r="A11" s="305"/>
      <c r="B11" s="243"/>
      <c r="C11" s="75"/>
      <c r="D11" s="75"/>
      <c r="E11" s="75"/>
      <c r="F11" s="75"/>
      <c r="G11" s="75"/>
      <c r="H11" s="75"/>
      <c r="I11" s="75"/>
      <c r="J11" s="52"/>
      <c r="K11" s="312" t="s">
        <v>132</v>
      </c>
      <c r="L11" s="312" t="s">
        <v>133</v>
      </c>
      <c r="M11" s="305"/>
      <c r="N11" s="306"/>
    </row>
    <row r="12" spans="1:17" x14ac:dyDescent="0.3">
      <c r="A12" s="74"/>
      <c r="B12" s="53"/>
      <c r="C12" s="53"/>
      <c r="D12" s="53"/>
      <c r="E12" s="53"/>
      <c r="F12" s="53"/>
      <c r="G12" s="53"/>
      <c r="H12" s="53"/>
      <c r="I12" s="53"/>
      <c r="J12" s="54"/>
      <c r="K12" s="313"/>
      <c r="L12" s="313"/>
      <c r="M12" s="307"/>
      <c r="N12" s="159"/>
    </row>
    <row r="13" spans="1:17" x14ac:dyDescent="0.3">
      <c r="A13" s="314" t="s">
        <v>172</v>
      </c>
      <c r="B13" s="316" t="s">
        <v>173</v>
      </c>
      <c r="C13" s="317"/>
      <c r="D13" s="92" t="s">
        <v>142</v>
      </c>
      <c r="E13" s="314" t="s">
        <v>180</v>
      </c>
      <c r="F13" s="321"/>
      <c r="G13" s="321"/>
      <c r="H13" s="321"/>
      <c r="I13" s="322" t="s">
        <v>181</v>
      </c>
      <c r="J13" s="323"/>
      <c r="K13" s="76">
        <v>0</v>
      </c>
      <c r="L13" s="76">
        <v>0</v>
      </c>
      <c r="M13" s="324">
        <v>0</v>
      </c>
      <c r="N13" s="161"/>
    </row>
    <row r="14" spans="1:17" x14ac:dyDescent="0.3">
      <c r="A14" s="315"/>
      <c r="B14" s="318"/>
      <c r="C14" s="318"/>
      <c r="D14" s="325" t="s">
        <v>153</v>
      </c>
      <c r="E14" s="321"/>
      <c r="F14" s="321"/>
      <c r="G14" s="321"/>
      <c r="H14" s="321"/>
      <c r="I14" s="321"/>
      <c r="J14" s="321"/>
      <c r="K14" s="76">
        <v>0</v>
      </c>
      <c r="L14" s="76">
        <v>0</v>
      </c>
      <c r="M14" s="324">
        <v>0</v>
      </c>
      <c r="N14" s="161"/>
    </row>
    <row r="15" spans="1:17" x14ac:dyDescent="0.3">
      <c r="A15" s="325" t="s">
        <v>250</v>
      </c>
      <c r="B15" s="321"/>
      <c r="C15" s="321"/>
      <c r="D15" s="321"/>
      <c r="E15" s="321"/>
      <c r="F15" s="321"/>
      <c r="G15" s="321"/>
      <c r="H15" s="321"/>
      <c r="I15" s="321"/>
      <c r="J15" s="321"/>
      <c r="K15" s="76">
        <v>301600</v>
      </c>
      <c r="L15" s="76">
        <v>0</v>
      </c>
      <c r="M15" s="324">
        <v>301600</v>
      </c>
      <c r="N15" s="161"/>
    </row>
    <row r="16" spans="1:17" x14ac:dyDescent="0.3">
      <c r="A16" s="314" t="s">
        <v>16</v>
      </c>
      <c r="B16" s="316" t="s">
        <v>230</v>
      </c>
      <c r="C16" s="317"/>
      <c r="D16" s="92" t="s">
        <v>142</v>
      </c>
      <c r="E16" s="314" t="s">
        <v>231</v>
      </c>
      <c r="F16" s="321"/>
      <c r="G16" s="321"/>
      <c r="H16" s="321"/>
      <c r="I16" s="322" t="s">
        <v>232</v>
      </c>
      <c r="J16" s="323"/>
      <c r="K16" s="76">
        <v>0</v>
      </c>
      <c r="L16" s="76">
        <v>0</v>
      </c>
      <c r="M16" s="324">
        <v>0</v>
      </c>
      <c r="N16" s="161"/>
    </row>
    <row r="17" spans="1:18" x14ac:dyDescent="0.3">
      <c r="A17" s="315"/>
      <c r="B17" s="318"/>
      <c r="C17" s="318"/>
      <c r="D17" s="325" t="s">
        <v>153</v>
      </c>
      <c r="E17" s="321"/>
      <c r="F17" s="321"/>
      <c r="G17" s="321"/>
      <c r="H17" s="321"/>
      <c r="I17" s="321"/>
      <c r="J17" s="321"/>
      <c r="K17" s="76">
        <v>0</v>
      </c>
      <c r="L17" s="76">
        <v>0</v>
      </c>
      <c r="M17" s="324">
        <v>0</v>
      </c>
      <c r="N17" s="161"/>
    </row>
    <row r="18" spans="1:18" x14ac:dyDescent="0.3">
      <c r="A18" s="325" t="s">
        <v>250</v>
      </c>
      <c r="B18" s="171"/>
      <c r="C18" s="171"/>
      <c r="D18" s="171"/>
      <c r="E18" s="171"/>
      <c r="F18" s="171"/>
      <c r="G18" s="171"/>
      <c r="H18" s="171"/>
      <c r="I18" s="171"/>
      <c r="J18" s="161"/>
      <c r="K18" s="76">
        <v>0</v>
      </c>
      <c r="L18" s="76">
        <v>504462.5</v>
      </c>
      <c r="M18" s="324">
        <v>504462.5</v>
      </c>
      <c r="N18" s="161"/>
    </row>
    <row r="19" spans="1:18" ht="0" hidden="1" customHeight="1" x14ac:dyDescent="0.3">
      <c r="A19" s="55"/>
    </row>
    <row r="20" spans="1:18" ht="2.85" customHeight="1" x14ac:dyDescent="0.3">
      <c r="A20" s="55"/>
    </row>
    <row r="21" spans="1:18" x14ac:dyDescent="0.3">
      <c r="A21" s="55"/>
      <c r="M21" s="184" t="s">
        <v>142</v>
      </c>
      <c r="N21" s="163"/>
    </row>
    <row r="22" spans="1:18" x14ac:dyDescent="0.3">
      <c r="A22" s="55"/>
      <c r="M22" s="163"/>
      <c r="N22" s="163"/>
    </row>
    <row r="23" spans="1:18" x14ac:dyDescent="0.3">
      <c r="A23" s="326"/>
      <c r="B23" s="171"/>
      <c r="C23" s="171"/>
      <c r="D23" s="171"/>
      <c r="E23" s="171"/>
      <c r="F23" s="171"/>
      <c r="G23" s="171"/>
      <c r="H23" s="171"/>
      <c r="I23" s="171"/>
      <c r="J23" s="161"/>
      <c r="K23" s="77">
        <v>0</v>
      </c>
      <c r="L23" s="77">
        <v>0</v>
      </c>
      <c r="M23" s="327">
        <v>0</v>
      </c>
      <c r="N23" s="161"/>
    </row>
    <row r="24" spans="1:18" x14ac:dyDescent="0.3">
      <c r="A24" s="326"/>
      <c r="B24" s="171"/>
      <c r="C24" s="171"/>
      <c r="D24" s="171"/>
      <c r="E24" s="171"/>
      <c r="F24" s="171"/>
      <c r="G24" s="171"/>
      <c r="H24" s="171"/>
      <c r="I24" s="171"/>
      <c r="J24" s="161"/>
      <c r="K24" s="77">
        <v>301600</v>
      </c>
      <c r="L24" s="77">
        <v>504462.5</v>
      </c>
      <c r="M24" s="327">
        <v>806062.5</v>
      </c>
      <c r="N24" s="161"/>
    </row>
    <row r="25" spans="1:18" ht="0" hidden="1" customHeight="1" x14ac:dyDescent="0.3"/>
    <row r="28" spans="1:18" ht="18" customHeight="1" x14ac:dyDescent="0.3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</row>
    <row r="29" spans="1:18" ht="18" customHeight="1" x14ac:dyDescent="0.3">
      <c r="A29" s="163"/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</row>
    <row r="30" spans="1:18" ht="18" customHeight="1" x14ac:dyDescent="0.3">
      <c r="A30" s="163"/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</row>
  </sheetData>
  <mergeCells count="39">
    <mergeCell ref="M16:N16"/>
    <mergeCell ref="D17:J17"/>
    <mergeCell ref="M17:N17"/>
    <mergeCell ref="A18:J18"/>
    <mergeCell ref="M18:N18"/>
    <mergeCell ref="M21:N22"/>
    <mergeCell ref="A23:J23"/>
    <mergeCell ref="M23:N23"/>
    <mergeCell ref="A24:J24"/>
    <mergeCell ref="M24:N24"/>
    <mergeCell ref="M13:N13"/>
    <mergeCell ref="D14:J14"/>
    <mergeCell ref="M14:N14"/>
    <mergeCell ref="A15:J15"/>
    <mergeCell ref="M15:N15"/>
    <mergeCell ref="E13:H13"/>
    <mergeCell ref="I13:J13"/>
    <mergeCell ref="A1:F1"/>
    <mergeCell ref="F6:I6"/>
    <mergeCell ref="A16:A17"/>
    <mergeCell ref="B16:C17"/>
    <mergeCell ref="E16:H16"/>
    <mergeCell ref="I16:J16"/>
    <mergeCell ref="A28:R28"/>
    <mergeCell ref="A29:R29"/>
    <mergeCell ref="A30:R30"/>
    <mergeCell ref="A2:N2"/>
    <mergeCell ref="A3:N3"/>
    <mergeCell ref="A4:N4"/>
    <mergeCell ref="K6:L7"/>
    <mergeCell ref="M6:N12"/>
    <mergeCell ref="K8:L8"/>
    <mergeCell ref="K9:K10"/>
    <mergeCell ref="L9:L10"/>
    <mergeCell ref="A10:B11"/>
    <mergeCell ref="K11:K12"/>
    <mergeCell ref="L11:L12"/>
    <mergeCell ref="A13:A14"/>
    <mergeCell ref="B13:C14"/>
  </mergeCells>
  <pageMargins left="1.32" right="0.4724409448818898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showGridLines="0" topLeftCell="A4" workbookViewId="0">
      <selection activeCell="A18" sqref="A18:J18"/>
    </sheetView>
  </sheetViews>
  <sheetFormatPr defaultRowHeight="18.75" x14ac:dyDescent="0.3"/>
  <cols>
    <col min="1" max="1" width="15.75" style="144" customWidth="1"/>
    <col min="2" max="2" width="3.75" style="144" customWidth="1"/>
    <col min="3" max="3" width="5.75" style="144" customWidth="1"/>
    <col min="4" max="4" width="0.375" style="144" customWidth="1"/>
    <col min="5" max="5" width="16.625" style="144" customWidth="1"/>
    <col min="6" max="6" width="4.125" style="144" customWidth="1"/>
    <col min="7" max="7" width="0.75" style="144" customWidth="1"/>
    <col min="8" max="8" width="0.25" style="144" customWidth="1"/>
    <col min="9" max="9" width="9.625" style="144" customWidth="1"/>
    <col min="10" max="10" width="0.5" style="144" customWidth="1"/>
    <col min="11" max="12" width="17.25" style="144" customWidth="1"/>
    <col min="13" max="13" width="3" style="144" customWidth="1"/>
    <col min="14" max="14" width="14.25" style="144" customWidth="1"/>
    <col min="15" max="15" width="0" style="144" hidden="1" customWidth="1"/>
    <col min="16" max="16" width="19.625" style="144" customWidth="1"/>
    <col min="17" max="17" width="13.875" style="144" customWidth="1"/>
    <col min="18" max="18" width="0.25" style="144" customWidth="1"/>
    <col min="19" max="16384" width="9" style="144"/>
  </cols>
  <sheetData>
    <row r="2" spans="1:17" x14ac:dyDescent="0.3">
      <c r="A2" s="259" t="s">
        <v>18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Q2" s="145"/>
    </row>
    <row r="3" spans="1:17" ht="15.4" customHeight="1" x14ac:dyDescent="0.3">
      <c r="A3" s="259" t="s">
        <v>248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</row>
    <row r="4" spans="1:17" ht="15.4" customHeight="1" x14ac:dyDescent="0.3">
      <c r="A4" s="259" t="s">
        <v>548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</row>
    <row r="5" spans="1:17" ht="15.4" customHeight="1" x14ac:dyDescent="0.3"/>
    <row r="6" spans="1:17" x14ac:dyDescent="0.3">
      <c r="A6" s="49"/>
      <c r="B6" s="149"/>
      <c r="C6" s="149"/>
      <c r="D6" s="149"/>
      <c r="E6" s="149"/>
      <c r="F6" s="319" t="s">
        <v>249</v>
      </c>
      <c r="G6" s="320"/>
      <c r="H6" s="320"/>
      <c r="I6" s="320"/>
      <c r="J6" s="51"/>
      <c r="K6" s="302" t="s">
        <v>77</v>
      </c>
      <c r="L6" s="182"/>
      <c r="M6" s="164" t="s">
        <v>17</v>
      </c>
      <c r="N6" s="182"/>
    </row>
    <row r="7" spans="1:17" x14ac:dyDescent="0.3">
      <c r="A7" s="147"/>
      <c r="B7" s="146"/>
      <c r="C7" s="146"/>
      <c r="D7" s="146"/>
      <c r="E7" s="146"/>
      <c r="F7" s="146"/>
      <c r="G7" s="146"/>
      <c r="H7" s="146"/>
      <c r="I7" s="146"/>
      <c r="J7" s="52"/>
      <c r="K7" s="303"/>
      <c r="L7" s="304"/>
      <c r="M7" s="305"/>
      <c r="N7" s="306"/>
    </row>
    <row r="8" spans="1:17" x14ac:dyDescent="0.3">
      <c r="A8" s="147"/>
      <c r="B8" s="146"/>
      <c r="C8" s="146"/>
      <c r="D8" s="146"/>
      <c r="E8" s="146"/>
      <c r="F8" s="146"/>
      <c r="G8" s="146"/>
      <c r="H8" s="146"/>
      <c r="I8" s="146"/>
      <c r="J8" s="52"/>
      <c r="K8" s="308" t="s">
        <v>112</v>
      </c>
      <c r="L8" s="309"/>
      <c r="M8" s="305"/>
      <c r="N8" s="306"/>
    </row>
    <row r="9" spans="1:17" x14ac:dyDescent="0.3">
      <c r="A9" s="147"/>
      <c r="B9" s="146"/>
      <c r="C9" s="146"/>
      <c r="D9" s="146"/>
      <c r="E9" s="146"/>
      <c r="F9" s="146"/>
      <c r="G9" s="146"/>
      <c r="H9" s="146"/>
      <c r="I9" s="146"/>
      <c r="J9" s="52"/>
      <c r="K9" s="310" t="s">
        <v>80</v>
      </c>
      <c r="L9" s="310" t="s">
        <v>81</v>
      </c>
      <c r="M9" s="305"/>
      <c r="N9" s="306"/>
    </row>
    <row r="10" spans="1:17" x14ac:dyDescent="0.3">
      <c r="A10" s="305"/>
      <c r="B10" s="243"/>
      <c r="C10" s="146"/>
      <c r="D10" s="146"/>
      <c r="E10" s="146"/>
      <c r="F10" s="146"/>
      <c r="G10" s="146"/>
      <c r="H10" s="146"/>
      <c r="I10" s="146"/>
      <c r="J10" s="52"/>
      <c r="K10" s="311"/>
      <c r="L10" s="311"/>
      <c r="M10" s="305"/>
      <c r="N10" s="306"/>
    </row>
    <row r="11" spans="1:17" x14ac:dyDescent="0.3">
      <c r="A11" s="305"/>
      <c r="B11" s="243"/>
      <c r="C11" s="146"/>
      <c r="D11" s="146"/>
      <c r="E11" s="146"/>
      <c r="F11" s="146"/>
      <c r="G11" s="146"/>
      <c r="H11" s="146"/>
      <c r="I11" s="146"/>
      <c r="J11" s="52"/>
      <c r="K11" s="312" t="s">
        <v>132</v>
      </c>
      <c r="L11" s="312" t="s">
        <v>133</v>
      </c>
      <c r="M11" s="305"/>
      <c r="N11" s="306"/>
    </row>
    <row r="12" spans="1:17" x14ac:dyDescent="0.3">
      <c r="A12" s="148" t="s">
        <v>126</v>
      </c>
      <c r="B12" s="53"/>
      <c r="C12" s="53"/>
      <c r="D12" s="53"/>
      <c r="E12" s="53"/>
      <c r="F12" s="53"/>
      <c r="G12" s="53"/>
      <c r="H12" s="53"/>
      <c r="I12" s="53"/>
      <c r="J12" s="54"/>
      <c r="K12" s="313"/>
      <c r="L12" s="313"/>
      <c r="M12" s="307"/>
      <c r="N12" s="159"/>
    </row>
    <row r="13" spans="1:17" x14ac:dyDescent="0.3">
      <c r="A13" s="328" t="s">
        <v>172</v>
      </c>
      <c r="B13" s="330" t="s">
        <v>173</v>
      </c>
      <c r="C13" s="182"/>
      <c r="D13" s="155" t="s">
        <v>142</v>
      </c>
      <c r="E13" s="331" t="s">
        <v>180</v>
      </c>
      <c r="F13" s="171"/>
      <c r="G13" s="171"/>
      <c r="H13" s="332"/>
      <c r="I13" s="333" t="s">
        <v>181</v>
      </c>
      <c r="J13" s="161"/>
      <c r="K13" s="150">
        <v>0</v>
      </c>
      <c r="L13" s="150">
        <v>0</v>
      </c>
      <c r="M13" s="324">
        <v>0</v>
      </c>
      <c r="N13" s="161"/>
    </row>
    <row r="14" spans="1:17" x14ac:dyDescent="0.3">
      <c r="A14" s="329"/>
      <c r="B14" s="158"/>
      <c r="C14" s="159"/>
      <c r="D14" s="325" t="s">
        <v>153</v>
      </c>
      <c r="E14" s="171"/>
      <c r="F14" s="171"/>
      <c r="G14" s="171"/>
      <c r="H14" s="171"/>
      <c r="I14" s="171"/>
      <c r="J14" s="161"/>
      <c r="K14" s="150">
        <v>0</v>
      </c>
      <c r="L14" s="150">
        <v>0</v>
      </c>
      <c r="M14" s="324">
        <v>0</v>
      </c>
      <c r="N14" s="161"/>
    </row>
    <row r="15" spans="1:17" x14ac:dyDescent="0.3">
      <c r="A15" s="325" t="s">
        <v>250</v>
      </c>
      <c r="B15" s="171"/>
      <c r="C15" s="171"/>
      <c r="D15" s="171"/>
      <c r="E15" s="171"/>
      <c r="F15" s="171"/>
      <c r="G15" s="171"/>
      <c r="H15" s="171"/>
      <c r="I15" s="171"/>
      <c r="J15" s="161"/>
      <c r="K15" s="150">
        <v>301600</v>
      </c>
      <c r="L15" s="150">
        <v>0</v>
      </c>
      <c r="M15" s="324">
        <v>301600</v>
      </c>
      <c r="N15" s="161"/>
    </row>
    <row r="16" spans="1:17" x14ac:dyDescent="0.3">
      <c r="A16" s="328" t="s">
        <v>16</v>
      </c>
      <c r="B16" s="330" t="s">
        <v>230</v>
      </c>
      <c r="C16" s="182"/>
      <c r="D16" s="155" t="s">
        <v>142</v>
      </c>
      <c r="E16" s="331" t="s">
        <v>231</v>
      </c>
      <c r="F16" s="171"/>
      <c r="G16" s="171"/>
      <c r="H16" s="332"/>
      <c r="I16" s="333" t="s">
        <v>232</v>
      </c>
      <c r="J16" s="161"/>
      <c r="K16" s="150">
        <v>0</v>
      </c>
      <c r="L16" s="150">
        <v>0</v>
      </c>
      <c r="M16" s="324">
        <v>0</v>
      </c>
      <c r="N16" s="161"/>
    </row>
    <row r="17" spans="1:18" x14ac:dyDescent="0.3">
      <c r="A17" s="329"/>
      <c r="B17" s="158"/>
      <c r="C17" s="159"/>
      <c r="D17" s="325" t="s">
        <v>153</v>
      </c>
      <c r="E17" s="171"/>
      <c r="F17" s="171"/>
      <c r="G17" s="171"/>
      <c r="H17" s="171"/>
      <c r="I17" s="171"/>
      <c r="J17" s="161"/>
      <c r="K17" s="150">
        <v>0</v>
      </c>
      <c r="L17" s="150">
        <v>0</v>
      </c>
      <c r="M17" s="324">
        <v>0</v>
      </c>
      <c r="N17" s="161"/>
    </row>
    <row r="18" spans="1:18" x14ac:dyDescent="0.3">
      <c r="A18" s="325" t="s">
        <v>250</v>
      </c>
      <c r="B18" s="171"/>
      <c r="C18" s="171"/>
      <c r="D18" s="171"/>
      <c r="E18" s="171"/>
      <c r="F18" s="171"/>
      <c r="G18" s="171"/>
      <c r="H18" s="171"/>
      <c r="I18" s="171"/>
      <c r="J18" s="161"/>
      <c r="K18" s="150">
        <v>0</v>
      </c>
      <c r="L18" s="150">
        <v>504462.5</v>
      </c>
      <c r="M18" s="324">
        <v>504462.5</v>
      </c>
      <c r="N18" s="161"/>
    </row>
    <row r="19" spans="1:18" ht="0" hidden="1" customHeight="1" x14ac:dyDescent="0.3">
      <c r="A19" s="55"/>
    </row>
    <row r="20" spans="1:18" ht="2.85" customHeight="1" x14ac:dyDescent="0.3">
      <c r="A20" s="55"/>
    </row>
    <row r="21" spans="1:18" x14ac:dyDescent="0.3">
      <c r="M21" s="184" t="s">
        <v>142</v>
      </c>
      <c r="N21" s="163"/>
    </row>
    <row r="22" spans="1:18" x14ac:dyDescent="0.3">
      <c r="A22" s="156"/>
      <c r="M22" s="163"/>
      <c r="N22" s="163"/>
    </row>
    <row r="23" spans="1:18" x14ac:dyDescent="0.3">
      <c r="A23" s="326"/>
      <c r="B23" s="171"/>
      <c r="C23" s="171"/>
      <c r="D23" s="171"/>
      <c r="E23" s="171"/>
      <c r="F23" s="171"/>
      <c r="G23" s="171"/>
      <c r="H23" s="171"/>
      <c r="I23" s="171"/>
      <c r="J23" s="161"/>
      <c r="K23" s="151">
        <v>0</v>
      </c>
      <c r="L23" s="151">
        <v>0</v>
      </c>
      <c r="M23" s="327">
        <v>0</v>
      </c>
      <c r="N23" s="161"/>
    </row>
    <row r="24" spans="1:18" x14ac:dyDescent="0.3">
      <c r="A24" s="326"/>
      <c r="B24" s="171"/>
      <c r="C24" s="171"/>
      <c r="D24" s="171"/>
      <c r="E24" s="171"/>
      <c r="F24" s="171"/>
      <c r="G24" s="171"/>
      <c r="H24" s="171"/>
      <c r="I24" s="171"/>
      <c r="J24" s="161"/>
      <c r="K24" s="151">
        <v>301600</v>
      </c>
      <c r="L24" s="151">
        <v>504462.5</v>
      </c>
      <c r="M24" s="327">
        <v>806062.5</v>
      </c>
      <c r="N24" s="161"/>
    </row>
    <row r="25" spans="1:18" ht="0" hidden="1" customHeight="1" x14ac:dyDescent="0.3"/>
    <row r="27" spans="1:18" x14ac:dyDescent="0.3">
      <c r="A27" s="163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</row>
    <row r="28" spans="1:18" x14ac:dyDescent="0.3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</row>
    <row r="29" spans="1:18" x14ac:dyDescent="0.3">
      <c r="A29" s="163"/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</row>
  </sheetData>
  <mergeCells count="38">
    <mergeCell ref="M16:N16"/>
    <mergeCell ref="D17:J17"/>
    <mergeCell ref="M17:N17"/>
    <mergeCell ref="A18:J18"/>
    <mergeCell ref="M18:N18"/>
    <mergeCell ref="M21:N22"/>
    <mergeCell ref="A23:J23"/>
    <mergeCell ref="M23:N23"/>
    <mergeCell ref="A24:J24"/>
    <mergeCell ref="M24:N24"/>
    <mergeCell ref="M13:N13"/>
    <mergeCell ref="D14:J14"/>
    <mergeCell ref="M14:N14"/>
    <mergeCell ref="A15:J15"/>
    <mergeCell ref="M15:N15"/>
    <mergeCell ref="E13:H13"/>
    <mergeCell ref="I13:J13"/>
    <mergeCell ref="F6:I6"/>
    <mergeCell ref="A16:A17"/>
    <mergeCell ref="B16:C17"/>
    <mergeCell ref="E16:H16"/>
    <mergeCell ref="I16:J16"/>
    <mergeCell ref="A27:R27"/>
    <mergeCell ref="A28:R28"/>
    <mergeCell ref="A29:R29"/>
    <mergeCell ref="A2:N2"/>
    <mergeCell ref="A3:N3"/>
    <mergeCell ref="A4:N4"/>
    <mergeCell ref="K6:L7"/>
    <mergeCell ref="M6:N12"/>
    <mergeCell ref="K8:L8"/>
    <mergeCell ref="K9:K10"/>
    <mergeCell ref="L9:L10"/>
    <mergeCell ref="A10:B11"/>
    <mergeCell ref="K11:K12"/>
    <mergeCell ref="L11:L12"/>
    <mergeCell ref="A13:A14"/>
    <mergeCell ref="B13:C14"/>
  </mergeCells>
  <pageMargins left="1.2204724409448819" right="0.4724409448818898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11</vt:i4>
      </vt:variant>
      <vt:variant>
        <vt:lpstr>ช่วงที่มีชื่อ</vt:lpstr>
      </vt:variant>
      <vt:variant>
        <vt:i4>10</vt:i4>
      </vt:variant>
    </vt:vector>
  </HeadingPairs>
  <TitlesOfParts>
    <vt:vector size="21" baseType="lpstr">
      <vt:lpstr>งบทดลอง</vt:lpstr>
      <vt:lpstr>รายรัย-จ่าย</vt:lpstr>
      <vt:lpstr>หมายเหตุ 1</vt:lpstr>
      <vt:lpstr>หมายเหตุรายจ่ายค้างจ่าย</vt:lpstr>
      <vt:lpstr>กระดาษทำการจ่ายจากรายรับ พ.ค. 6</vt:lpstr>
      <vt:lpstr>กระดาษทำการโอนงปม.</vt:lpstr>
      <vt:lpstr>กระดาษทำการโอนงบประมาณ</vt:lpstr>
      <vt:lpstr>กระดาษทำการงปม.คงเหลือ</vt:lpstr>
      <vt:lpstr>รายงานกระทบยอด ศศก.</vt:lpstr>
      <vt:lpstr>กระดาษทำการเงินสะสม</vt:lpstr>
      <vt:lpstr>กระดาษทำการจ่ายจากเงินสะสม</vt:lpstr>
      <vt:lpstr>กระดาษทำการงปม.คงเหลือ!Print_Titles</vt:lpstr>
      <vt:lpstr>กระดาษทำการเงินสะสม!Print_Titles</vt:lpstr>
      <vt:lpstr>กระดาษทำการจ่ายจากเงินสะสม!Print_Titles</vt:lpstr>
      <vt:lpstr>'กระดาษทำการจ่ายจากรายรับ พ.ค. 6'!Print_Titles</vt:lpstr>
      <vt:lpstr>กระดาษทำการโอนงบประมาณ!Print_Titles</vt:lpstr>
      <vt:lpstr>กระดาษทำการโอนงปม.!Print_Titles</vt:lpstr>
      <vt:lpstr>งบทดลอง!Print_Titles</vt:lpstr>
      <vt:lpstr>'รายรัย-จ่าย'!Print_Titles</vt:lpstr>
      <vt:lpstr>'หมายเหตุ 1'!Print_Titles</vt:lpstr>
      <vt:lpstr>หมายเหตุรายจ่ายค้างจ่าย!Print_Titles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SC_WAN</cp:lastModifiedBy>
  <cp:lastPrinted>2019-06-07T07:35:45Z</cp:lastPrinted>
  <dcterms:modified xsi:type="dcterms:W3CDTF">2019-06-07T07:35:47Z</dcterms:modified>
</cp:coreProperties>
</file>