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firstSheet="1" activeTab="5"/>
  </bookViews>
  <sheets>
    <sheet name="งบรับ-จ่าย" sheetId="1" r:id="rId1"/>
    <sheet name="หมายเหตุ 1" sheetId="7" r:id="rId2"/>
    <sheet name="หมายเหตุรายจ่ายค้างจ่าย" sheetId="8" r:id="rId3"/>
    <sheet name="งบทดลอง" sheetId="2" r:id="rId4"/>
    <sheet name="กระดาษทำการกระทบยอดงปม." sheetId="4" r:id="rId5"/>
    <sheet name="กระดาษทำการกระทบยอด งปม.คงเหลือ" sheetId="5" r:id="rId6"/>
    <sheet name="กระดาษทำการโอนงปม." sheetId="6" r:id="rId7"/>
    <sheet name="รายงานกระทบยอด ศศก." sheetId="3" r:id="rId8"/>
  </sheets>
  <definedNames>
    <definedName name="_xlnm.Print_Titles" localSheetId="5">'กระดาษทำการกระทบยอด งปม.คงเหลือ'!$6:$11</definedName>
    <definedName name="_xlnm.Print_Titles" localSheetId="4">กระดาษทำการกระทบยอดงปม.!$6:$13</definedName>
    <definedName name="_xlnm.Print_Titles" localSheetId="6">กระดาษทำการโอนงปม.!$1:$1</definedName>
    <definedName name="_xlnm.Print_Titles" localSheetId="3">งบทดลอง!$1:$8</definedName>
    <definedName name="_xlnm.Print_Titles" localSheetId="0">'งบรับ-จ่าย'!$1:$4</definedName>
    <definedName name="_xlnm.Print_Titles" localSheetId="2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X71" i="5" l="1"/>
  <c r="W71" i="5"/>
  <c r="V71" i="5"/>
  <c r="U71" i="5"/>
  <c r="T71" i="5"/>
  <c r="S71" i="5"/>
  <c r="R71" i="5"/>
  <c r="Q71" i="5"/>
  <c r="P71" i="5"/>
  <c r="O71" i="5"/>
  <c r="N71" i="5"/>
  <c r="M71" i="5"/>
  <c r="L71" i="5"/>
  <c r="K71" i="5"/>
  <c r="J71" i="5"/>
  <c r="Y70" i="5"/>
  <c r="Y69" i="5"/>
  <c r="Y68" i="5"/>
  <c r="Y67" i="5"/>
  <c r="Y66" i="5"/>
  <c r="Y65" i="5"/>
  <c r="Y63" i="5"/>
  <c r="Y62" i="5"/>
  <c r="Y61" i="5"/>
  <c r="Y64" i="5" s="1"/>
  <c r="Y59" i="5"/>
  <c r="Y58" i="5"/>
  <c r="Y54" i="5"/>
  <c r="Y53" i="5"/>
  <c r="Y51" i="5"/>
  <c r="Y50" i="5"/>
  <c r="Y49" i="5"/>
  <c r="Y48" i="5"/>
  <c r="Y47" i="5"/>
  <c r="Y45" i="5"/>
  <c r="Y44" i="5"/>
  <c r="Y43" i="5"/>
  <c r="Y42" i="5"/>
  <c r="Y41" i="5"/>
  <c r="Y40" i="5"/>
  <c r="Y39" i="5"/>
  <c r="Y38" i="5"/>
  <c r="Y37" i="5"/>
  <c r="Y36" i="5"/>
  <c r="Y35" i="5"/>
  <c r="Y33" i="5"/>
  <c r="Y32" i="5"/>
  <c r="Y31" i="5"/>
  <c r="Y30" i="5"/>
  <c r="Y28" i="5"/>
  <c r="Y27" i="5"/>
  <c r="Y26" i="5"/>
  <c r="Y25" i="5"/>
  <c r="Y23" i="5"/>
  <c r="Y22" i="5"/>
  <c r="Y21" i="5"/>
  <c r="Y20" i="5"/>
  <c r="Y19" i="5"/>
  <c r="Y17" i="5"/>
  <c r="Y16" i="5"/>
  <c r="Y15" i="5"/>
  <c r="Y14" i="5"/>
  <c r="Y13" i="5"/>
  <c r="Z71" i="5"/>
  <c r="Y71" i="5"/>
  <c r="Y60" i="5"/>
  <c r="Y57" i="5"/>
  <c r="Y55" i="5"/>
  <c r="Y52" i="5"/>
  <c r="Y46" i="5"/>
  <c r="Y34" i="5"/>
  <c r="Y29" i="5"/>
  <c r="Y24" i="5"/>
  <c r="Y18" i="5"/>
  <c r="Y72" i="5" s="1"/>
  <c r="X64" i="5"/>
  <c r="W64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X60" i="5"/>
  <c r="X72" i="5" s="1"/>
  <c r="W60" i="5"/>
  <c r="W72" i="5" s="1"/>
  <c r="V60" i="5"/>
  <c r="V72" i="5" s="1"/>
  <c r="U60" i="5"/>
  <c r="U72" i="5" s="1"/>
  <c r="T60" i="5"/>
  <c r="T72" i="5" s="1"/>
  <c r="S60" i="5"/>
  <c r="S72" i="5" s="1"/>
  <c r="R60" i="5"/>
  <c r="Q60" i="5"/>
  <c r="Q72" i="5" s="1"/>
  <c r="P60" i="5"/>
  <c r="P72" i="5" s="1"/>
  <c r="O60" i="5"/>
  <c r="O72" i="5" s="1"/>
  <c r="N60" i="5"/>
  <c r="N72" i="5" s="1"/>
  <c r="M60" i="5"/>
  <c r="M72" i="5" s="1"/>
  <c r="L60" i="5"/>
  <c r="L72" i="5" s="1"/>
  <c r="K60" i="5"/>
  <c r="K72" i="5" s="1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K57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Z55" i="5" s="1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X18" i="5"/>
  <c r="W18" i="5"/>
  <c r="V18" i="5"/>
  <c r="U18" i="5"/>
  <c r="T18" i="5"/>
  <c r="S18" i="5"/>
  <c r="R18" i="5"/>
  <c r="R72" i="5" s="1"/>
  <c r="Q18" i="5"/>
  <c r="P18" i="5"/>
  <c r="O18" i="5"/>
  <c r="N18" i="5"/>
  <c r="M18" i="5"/>
  <c r="L18" i="5"/>
  <c r="K18" i="5"/>
  <c r="J60" i="5"/>
  <c r="Z60" i="5" s="1"/>
  <c r="J57" i="5"/>
  <c r="Z57" i="5" s="1"/>
  <c r="J52" i="5"/>
  <c r="Z52" i="5" s="1"/>
  <c r="J46" i="5"/>
  <c r="Z46" i="5" s="1"/>
  <c r="J34" i="5"/>
  <c r="Z34" i="5" s="1"/>
  <c r="J29" i="5"/>
  <c r="Z29" i="5" s="1"/>
  <c r="J24" i="5"/>
  <c r="Z24" i="5" s="1"/>
  <c r="J18" i="5"/>
  <c r="Z18" i="5" s="1"/>
  <c r="J72" i="5" l="1"/>
  <c r="Z64" i="5"/>
  <c r="Z72" i="5" s="1"/>
  <c r="H82" i="7"/>
  <c r="G82" i="7"/>
  <c r="H53" i="7"/>
  <c r="G53" i="7"/>
  <c r="H36" i="7"/>
  <c r="G36" i="7"/>
  <c r="H34" i="7"/>
  <c r="G34" i="7"/>
  <c r="H30" i="7"/>
  <c r="G30" i="7"/>
  <c r="H27" i="7"/>
  <c r="G27" i="7"/>
  <c r="H23" i="7"/>
  <c r="G23" i="7"/>
  <c r="H13" i="7"/>
  <c r="H83" i="7" s="1"/>
  <c r="G13" i="7"/>
  <c r="G83" i="7" s="1"/>
  <c r="F53" i="7"/>
  <c r="F36" i="7"/>
  <c r="F34" i="7"/>
  <c r="F30" i="7"/>
  <c r="F27" i="7"/>
  <c r="F23" i="7"/>
  <c r="F13" i="7"/>
  <c r="Z74" i="5" l="1"/>
  <c r="I14" i="8"/>
  <c r="BI82" i="7"/>
  <c r="BH82" i="7"/>
  <c r="BJ82" i="7" s="1"/>
  <c r="BE82" i="7"/>
  <c r="BD82" i="7"/>
  <c r="BF82" i="7" s="1"/>
  <c r="U82" i="7"/>
  <c r="T82" i="7"/>
  <c r="F82" i="7"/>
  <c r="E82" i="7"/>
  <c r="D82" i="7"/>
  <c r="BJ81" i="7"/>
  <c r="BF81" i="7"/>
  <c r="BJ80" i="7"/>
  <c r="BF80" i="7"/>
  <c r="BJ79" i="7"/>
  <c r="BF79" i="7"/>
  <c r="I79" i="7"/>
  <c r="BJ78" i="7"/>
  <c r="BF78" i="7"/>
  <c r="I78" i="7"/>
  <c r="BJ77" i="7"/>
  <c r="BF77" i="7"/>
  <c r="I77" i="7"/>
  <c r="BJ76" i="7"/>
  <c r="BF76" i="7"/>
  <c r="I76" i="7"/>
  <c r="BJ75" i="7"/>
  <c r="BF75" i="7"/>
  <c r="I75" i="7"/>
  <c r="BJ74" i="7"/>
  <c r="BF74" i="7"/>
  <c r="I74" i="7"/>
  <c r="T74" i="7" s="1"/>
  <c r="V74" i="7" s="1"/>
  <c r="BJ73" i="7"/>
  <c r="BF73" i="7"/>
  <c r="I73" i="7"/>
  <c r="T73" i="7" s="1"/>
  <c r="V73" i="7" s="1"/>
  <c r="BJ72" i="7"/>
  <c r="BF72" i="7"/>
  <c r="I72" i="7"/>
  <c r="T72" i="7" s="1"/>
  <c r="V72" i="7" s="1"/>
  <c r="BJ71" i="7"/>
  <c r="BF71" i="7"/>
  <c r="I71" i="7"/>
  <c r="T71" i="7" s="1"/>
  <c r="V71" i="7" s="1"/>
  <c r="BJ70" i="7"/>
  <c r="BF70" i="7"/>
  <c r="I70" i="7"/>
  <c r="T70" i="7" s="1"/>
  <c r="V70" i="7" s="1"/>
  <c r="BJ69" i="7"/>
  <c r="BF69" i="7"/>
  <c r="I69" i="7"/>
  <c r="T69" i="7" s="1"/>
  <c r="V69" i="7" s="1"/>
  <c r="BJ68" i="7"/>
  <c r="BF68" i="7"/>
  <c r="I68" i="7"/>
  <c r="T68" i="7" s="1"/>
  <c r="V68" i="7" s="1"/>
  <c r="BJ67" i="7"/>
  <c r="BF67" i="7"/>
  <c r="I67" i="7"/>
  <c r="T67" i="7" s="1"/>
  <c r="V67" i="7" s="1"/>
  <c r="BJ66" i="7"/>
  <c r="BF66" i="7"/>
  <c r="I66" i="7"/>
  <c r="BJ65" i="7"/>
  <c r="BF65" i="7"/>
  <c r="I65" i="7"/>
  <c r="T65" i="7" s="1"/>
  <c r="V65" i="7" s="1"/>
  <c r="BJ64" i="7"/>
  <c r="BF64" i="7"/>
  <c r="I64" i="7"/>
  <c r="BJ63" i="7"/>
  <c r="BF63" i="7"/>
  <c r="I63" i="7"/>
  <c r="T63" i="7" s="1"/>
  <c r="V63" i="7" s="1"/>
  <c r="BJ62" i="7"/>
  <c r="BF62" i="7"/>
  <c r="I62" i="7"/>
  <c r="T62" i="7" s="1"/>
  <c r="V62" i="7" s="1"/>
  <c r="BJ61" i="7"/>
  <c r="BF61" i="7"/>
  <c r="I61" i="7"/>
  <c r="T61" i="7" s="1"/>
  <c r="V61" i="7" s="1"/>
  <c r="BJ60" i="7"/>
  <c r="BF60" i="7"/>
  <c r="I60" i="7"/>
  <c r="T60" i="7" s="1"/>
  <c r="V60" i="7" s="1"/>
  <c r="BJ59" i="7"/>
  <c r="BF59" i="7"/>
  <c r="I59" i="7"/>
  <c r="T59" i="7" s="1"/>
  <c r="V59" i="7" s="1"/>
  <c r="BJ58" i="7"/>
  <c r="BF58" i="7"/>
  <c r="I58" i="7"/>
  <c r="T58" i="7" s="1"/>
  <c r="V58" i="7" s="1"/>
  <c r="BJ57" i="7"/>
  <c r="BF57" i="7"/>
  <c r="I57" i="7"/>
  <c r="T57" i="7" s="1"/>
  <c r="V57" i="7" s="1"/>
  <c r="BJ56" i="7"/>
  <c r="BF56" i="7"/>
  <c r="I56" i="7"/>
  <c r="T56" i="7" s="1"/>
  <c r="V56" i="7" s="1"/>
  <c r="BJ55" i="7"/>
  <c r="BF55" i="7"/>
  <c r="T55" i="7"/>
  <c r="V55" i="7" s="1"/>
  <c r="BJ54" i="7"/>
  <c r="BF54" i="7"/>
  <c r="T54" i="7"/>
  <c r="V54" i="7" s="1"/>
  <c r="BI53" i="7"/>
  <c r="BH53" i="7"/>
  <c r="BJ53" i="7" s="1"/>
  <c r="BE53" i="7"/>
  <c r="BD53" i="7"/>
  <c r="BF53" i="7" s="1"/>
  <c r="U53" i="7"/>
  <c r="T53" i="7"/>
  <c r="E53" i="7"/>
  <c r="D53" i="7"/>
  <c r="BJ52" i="7"/>
  <c r="BF52" i="7"/>
  <c r="T52" i="7"/>
  <c r="V52" i="7" s="1"/>
  <c r="I52" i="7"/>
  <c r="BJ51" i="7"/>
  <c r="BF51" i="7"/>
  <c r="I51" i="7"/>
  <c r="T51" i="7" s="1"/>
  <c r="V51" i="7" s="1"/>
  <c r="BJ50" i="7"/>
  <c r="BF50" i="7"/>
  <c r="I50" i="7"/>
  <c r="T50" i="7" s="1"/>
  <c r="V50" i="7" s="1"/>
  <c r="BJ49" i="7"/>
  <c r="BF49" i="7"/>
  <c r="I49" i="7"/>
  <c r="T49" i="7" s="1"/>
  <c r="V49" i="7" s="1"/>
  <c r="BJ48" i="7"/>
  <c r="BF48" i="7"/>
  <c r="I48" i="7"/>
  <c r="T48" i="7" s="1"/>
  <c r="V48" i="7" s="1"/>
  <c r="BJ47" i="7"/>
  <c r="BF47" i="7"/>
  <c r="I47" i="7"/>
  <c r="T47" i="7" s="1"/>
  <c r="V47" i="7" s="1"/>
  <c r="BJ46" i="7"/>
  <c r="BF46" i="7"/>
  <c r="I46" i="7"/>
  <c r="T46" i="7" s="1"/>
  <c r="V46" i="7" s="1"/>
  <c r="BJ45" i="7"/>
  <c r="BF45" i="7"/>
  <c r="I45" i="7"/>
  <c r="T45" i="7" s="1"/>
  <c r="V45" i="7" s="1"/>
  <c r="BJ44" i="7"/>
  <c r="BF44" i="7"/>
  <c r="I44" i="7"/>
  <c r="T44" i="7" s="1"/>
  <c r="V44" i="7" s="1"/>
  <c r="BJ43" i="7"/>
  <c r="BF43" i="7"/>
  <c r="I43" i="7"/>
  <c r="T43" i="7" s="1"/>
  <c r="V43" i="7" s="1"/>
  <c r="BJ42" i="7"/>
  <c r="BF42" i="7"/>
  <c r="I42" i="7"/>
  <c r="T42" i="7" s="1"/>
  <c r="V42" i="7" s="1"/>
  <c r="BJ41" i="7"/>
  <c r="BF41" i="7"/>
  <c r="I41" i="7"/>
  <c r="T41" i="7" s="1"/>
  <c r="V41" i="7" s="1"/>
  <c r="BJ40" i="7"/>
  <c r="BF40" i="7"/>
  <c r="T40" i="7"/>
  <c r="V40" i="7" s="1"/>
  <c r="BJ39" i="7"/>
  <c r="BF39" i="7"/>
  <c r="T39" i="7"/>
  <c r="V39" i="7" s="1"/>
  <c r="BJ38" i="7"/>
  <c r="BF38" i="7"/>
  <c r="BJ37" i="7"/>
  <c r="BF37" i="7"/>
  <c r="BI36" i="7"/>
  <c r="BH36" i="7"/>
  <c r="BJ36" i="7" s="1"/>
  <c r="BE36" i="7"/>
  <c r="BD36" i="7"/>
  <c r="BF36" i="7" s="1"/>
  <c r="U36" i="7"/>
  <c r="T36" i="7"/>
  <c r="V36" i="7" s="1"/>
  <c r="E36" i="7"/>
  <c r="D36" i="7"/>
  <c r="BJ35" i="7"/>
  <c r="BF35" i="7"/>
  <c r="T35" i="7"/>
  <c r="V35" i="7" s="1"/>
  <c r="BI34" i="7"/>
  <c r="BH34" i="7"/>
  <c r="BJ34" i="7" s="1"/>
  <c r="BE34" i="7"/>
  <c r="BD34" i="7"/>
  <c r="BF34" i="7" s="1"/>
  <c r="U34" i="7"/>
  <c r="T34" i="7"/>
  <c r="E34" i="7"/>
  <c r="D34" i="7"/>
  <c r="BJ33" i="7"/>
  <c r="BF33" i="7"/>
  <c r="I33" i="7"/>
  <c r="T33" i="7" s="1"/>
  <c r="V33" i="7" s="1"/>
  <c r="BJ32" i="7"/>
  <c r="BF32" i="7"/>
  <c r="I32" i="7"/>
  <c r="T32" i="7" s="1"/>
  <c r="V32" i="7" s="1"/>
  <c r="W34" i="7" s="1"/>
  <c r="BJ31" i="7"/>
  <c r="BF31" i="7"/>
  <c r="T31" i="7"/>
  <c r="V31" i="7" s="1"/>
  <c r="BI30" i="7"/>
  <c r="BH30" i="7"/>
  <c r="BJ30" i="7" s="1"/>
  <c r="BE30" i="7"/>
  <c r="BD30" i="7"/>
  <c r="BF30" i="7" s="1"/>
  <c r="U30" i="7"/>
  <c r="T30" i="7"/>
  <c r="V30" i="7" s="1"/>
  <c r="E30" i="7"/>
  <c r="D30" i="7"/>
  <c r="BJ29" i="7"/>
  <c r="BF29" i="7"/>
  <c r="T29" i="7"/>
  <c r="V29" i="7" s="1"/>
  <c r="BJ28" i="7"/>
  <c r="BF28" i="7"/>
  <c r="T28" i="7"/>
  <c r="V28" i="7" s="1"/>
  <c r="W30" i="7" s="1"/>
  <c r="BI27" i="7"/>
  <c r="BH27" i="7"/>
  <c r="BJ27" i="7" s="1"/>
  <c r="BE27" i="7"/>
  <c r="BD27" i="7"/>
  <c r="BF27" i="7" s="1"/>
  <c r="U27" i="7"/>
  <c r="T27" i="7"/>
  <c r="E27" i="7"/>
  <c r="D27" i="7"/>
  <c r="BJ26" i="7"/>
  <c r="BF26" i="7"/>
  <c r="I26" i="7"/>
  <c r="T26" i="7" s="1"/>
  <c r="V26" i="7" s="1"/>
  <c r="BJ25" i="7"/>
  <c r="BF25" i="7"/>
  <c r="I25" i="7"/>
  <c r="T25" i="7" s="1"/>
  <c r="V25" i="7" s="1"/>
  <c r="V27" i="7" s="1"/>
  <c r="BJ24" i="7"/>
  <c r="BF24" i="7"/>
  <c r="T24" i="7"/>
  <c r="V24" i="7" s="1"/>
  <c r="BI23" i="7"/>
  <c r="BH23" i="7"/>
  <c r="BJ23" i="7" s="1"/>
  <c r="BE23" i="7"/>
  <c r="BD23" i="7"/>
  <c r="BF23" i="7" s="1"/>
  <c r="U23" i="7"/>
  <c r="T23" i="7"/>
  <c r="E23" i="7"/>
  <c r="D23" i="7"/>
  <c r="BJ22" i="7"/>
  <c r="BF22" i="7"/>
  <c r="I22" i="7"/>
  <c r="T22" i="7" s="1"/>
  <c r="V22" i="7" s="1"/>
  <c r="BJ21" i="7"/>
  <c r="BF21" i="7"/>
  <c r="I21" i="7"/>
  <c r="T21" i="7" s="1"/>
  <c r="V21" i="7" s="1"/>
  <c r="BJ20" i="7"/>
  <c r="BF20" i="7"/>
  <c r="I20" i="7"/>
  <c r="T20" i="7" s="1"/>
  <c r="V20" i="7" s="1"/>
  <c r="BJ19" i="7"/>
  <c r="BF19" i="7"/>
  <c r="I19" i="7"/>
  <c r="T19" i="7" s="1"/>
  <c r="V19" i="7" s="1"/>
  <c r="BJ18" i="7"/>
  <c r="BF18" i="7"/>
  <c r="I18" i="7"/>
  <c r="T18" i="7" s="1"/>
  <c r="V18" i="7" s="1"/>
  <c r="BJ17" i="7"/>
  <c r="BF17" i="7"/>
  <c r="I17" i="7"/>
  <c r="T17" i="7" s="1"/>
  <c r="V17" i="7" s="1"/>
  <c r="BJ16" i="7"/>
  <c r="BF16" i="7"/>
  <c r="I16" i="7"/>
  <c r="T16" i="7" s="1"/>
  <c r="V16" i="7" s="1"/>
  <c r="BJ15" i="7"/>
  <c r="BF15" i="7"/>
  <c r="I15" i="7"/>
  <c r="T15" i="7" s="1"/>
  <c r="V15" i="7" s="1"/>
  <c r="BJ14" i="7"/>
  <c r="BF14" i="7"/>
  <c r="T14" i="7"/>
  <c r="BI13" i="7"/>
  <c r="BI83" i="7" s="1"/>
  <c r="BH13" i="7"/>
  <c r="BH83" i="7" s="1"/>
  <c r="BJ83" i="7" s="1"/>
  <c r="BE13" i="7"/>
  <c r="BE83" i="7" s="1"/>
  <c r="BD13" i="7"/>
  <c r="BF13" i="7" s="1"/>
  <c r="U13" i="7"/>
  <c r="U83" i="7" s="1"/>
  <c r="E13" i="7"/>
  <c r="D13" i="7"/>
  <c r="D83" i="7" s="1"/>
  <c r="BJ12" i="7"/>
  <c r="BF12" i="7"/>
  <c r="I12" i="7"/>
  <c r="T12" i="7" s="1"/>
  <c r="V12" i="7" s="1"/>
  <c r="BJ11" i="7"/>
  <c r="BF11" i="7"/>
  <c r="I11" i="7"/>
  <c r="T11" i="7" s="1"/>
  <c r="V11" i="7" s="1"/>
  <c r="BJ10" i="7"/>
  <c r="BF10" i="7"/>
  <c r="I10" i="7"/>
  <c r="T10" i="7" s="1"/>
  <c r="V10" i="7" s="1"/>
  <c r="BJ9" i="7"/>
  <c r="BF9" i="7"/>
  <c r="I9" i="7"/>
  <c r="I83" i="7" l="1"/>
  <c r="F83" i="7"/>
  <c r="E83" i="7"/>
  <c r="W23" i="7"/>
  <c r="W27" i="7"/>
  <c r="W53" i="7"/>
  <c r="W82" i="7"/>
  <c r="BJ13" i="7"/>
  <c r="BD83" i="7"/>
  <c r="BF83" i="7" s="1"/>
  <c r="T9" i="7"/>
  <c r="T13" i="7"/>
  <c r="T83" i="7" l="1"/>
  <c r="W83" i="7" s="1"/>
  <c r="V9" i="7"/>
  <c r="V13" i="7" l="1"/>
  <c r="V83" i="7"/>
  <c r="W13" i="7"/>
</calcChain>
</file>

<file path=xl/sharedStrings.xml><?xml version="1.0" encoding="utf-8"?>
<sst xmlns="http://schemas.openxmlformats.org/spreadsheetml/2006/main" count="1113" uniqueCount="500">
  <si>
    <t>องค์การบริหารส่วนตำบลฉลอง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</si>
  <si>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</si>
  <si>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</si>
  <si>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</si>
  <si>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</si>
  <si>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</si>
  <si>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</si>
  <si>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</si>
  <si>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</si>
  <si>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</si>
  <si>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</si>
  <si>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</si>
  <si>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33,715,252.20</t>
  </si>
  <si>
    <t>รายรับ (หมายเหตุ 1)</t>
  </si>
  <si>
    <t xml:space="preserve">          </t>
  </si>
  <si>
    <t>150,500.00</t>
  </si>
  <si>
    <t>0.00</t>
  </si>
  <si>
    <t>154,470.83</t>
  </si>
  <si>
    <t>หมวดภาษีอากร</t>
  </si>
  <si>
    <t xml:space="preserve"> 41100000  </t>
  </si>
  <si>
    <t>34,183.23</t>
  </si>
  <si>
    <t>94,000.00</t>
  </si>
  <si>
    <t>39,126.16</t>
  </si>
  <si>
    <t>หมวดค่าธรรมเนียม ค่าปรับ และใบอนุญาต</t>
  </si>
  <si>
    <t xml:space="preserve"> 41200000  </t>
  </si>
  <si>
    <t>30,022.00</t>
  </si>
  <si>
    <t>170,500.00</t>
  </si>
  <si>
    <t>75,307.58</t>
  </si>
  <si>
    <t>หมวดรายได้จากทรัพย์สิน</t>
  </si>
  <si>
    <t xml:space="preserve"> 41300000  </t>
  </si>
  <si>
    <t>81,500.00</t>
  </si>
  <si>
    <t>200.00</t>
  </si>
  <si>
    <t>หมวดรายได้เบ็ดเตล็ด</t>
  </si>
  <si>
    <t xml:space="preserve"> 41500000  </t>
  </si>
  <si>
    <t>19,334,000.00</t>
  </si>
  <si>
    <t>12,336,035.52</t>
  </si>
  <si>
    <t>หมวดภาษีจัดสรร</t>
  </si>
  <si>
    <t xml:space="preserve"> 42100000  </t>
  </si>
  <si>
    <t>1,754,578.86</t>
  </si>
  <si>
    <t>22,869,500.00</t>
  </si>
  <si>
    <t>16,100,207.00</t>
  </si>
  <si>
    <t>หมวดเงินอุดหนุนทั่วไป</t>
  </si>
  <si>
    <t xml:space="preserve"> 43100000  </t>
  </si>
  <si>
    <t>3,833,006.00</t>
  </si>
  <si>
    <t>42,700,000.00</t>
  </si>
  <si>
    <t>28,705,347.09</t>
  </si>
  <si>
    <t>รวม</t>
  </si>
  <si>
    <t>5,651,790.09</t>
  </si>
  <si>
    <t>29,698.00</t>
  </si>
  <si>
    <t>ลูกหนี้เงินยืม</t>
  </si>
  <si>
    <t xml:space="preserve"> 11041000  </t>
  </si>
  <si>
    <t>78,000.00</t>
  </si>
  <si>
    <t>ลูกหนี้เงินทุนโครงการเศรษฐกิจชุมชน</t>
  </si>
  <si>
    <t xml:space="preserve"> 11045000  </t>
  </si>
  <si>
    <t>6,000.00</t>
  </si>
  <si>
    <t>60,864.61</t>
  </si>
  <si>
    <t>เงินรับฝากภาษีหัก ณ ที่จ่าย</t>
  </si>
  <si>
    <t xml:space="preserve"> 21040001  </t>
  </si>
  <si>
    <t>24,784.14</t>
  </si>
  <si>
    <t>187.78</t>
  </si>
  <si>
    <t>เงินรับฝากประกันผลงาน</t>
  </si>
  <si>
    <t xml:space="preserve"> 21040006  </t>
  </si>
  <si>
    <t>140,500.63</t>
  </si>
  <si>
    <t>เงินรับฝากประกันสัญญา</t>
  </si>
  <si>
    <t xml:space="preserve"> 21040008  </t>
  </si>
  <si>
    <t>39,411.63</t>
  </si>
  <si>
    <t>36,812.00</t>
  </si>
  <si>
    <t>เงินรับฝากประกันสังคม</t>
  </si>
  <si>
    <t xml:space="preserve"> 21040013  </t>
  </si>
  <si>
    <t>5,478.00</t>
  </si>
  <si>
    <t>772,552.00</t>
  </si>
  <si>
    <t>เงินรับฝากค่าใช้จ่ายอื่น</t>
  </si>
  <si>
    <t xml:space="preserve"> 21040015  </t>
  </si>
  <si>
    <t>110,481.00</t>
  </si>
  <si>
    <t>เงินรับฝากเงินทุนโครงการเศรษฐกิจชุมชน</t>
  </si>
  <si>
    <t xml:space="preserve"> 21040016  </t>
  </si>
  <si>
    <t>3.70</t>
  </si>
  <si>
    <t>20,454.00</t>
  </si>
  <si>
    <t>เงินรับฝากอื่น ๆ</t>
  </si>
  <si>
    <t xml:space="preserve"> 21040099  </t>
  </si>
  <si>
    <t>1,370.00</t>
  </si>
  <si>
    <t>22,469.00</t>
  </si>
  <si>
    <t>เงินสะสม</t>
  </si>
  <si>
    <t xml:space="preserve"> 31000000  </t>
  </si>
  <si>
    <t>187,528.47</t>
  </si>
  <si>
    <t>รวมรายรับ</t>
  </si>
  <si>
    <t>5,839,318.56</t>
  </si>
  <si>
    <t>รายจ่าย</t>
  </si>
  <si>
    <t>16,247,516.00</t>
  </si>
  <si>
    <t>8,235,074.00</t>
  </si>
  <si>
    <t>งบกลาง</t>
  </si>
  <si>
    <t xml:space="preserve"> 51100000  </t>
  </si>
  <si>
    <t>1,084,078.00</t>
  </si>
  <si>
    <t>2,657,520.00</t>
  </si>
  <si>
    <t>1,499,820.00</t>
  </si>
  <si>
    <t>เงินเดือน (ฝ่ายการเมือง)</t>
  </si>
  <si>
    <t xml:space="preserve"> 52100000  </t>
  </si>
  <si>
    <t>214,260.00</t>
  </si>
  <si>
    <t>6,423,960.00</t>
  </si>
  <si>
    <t>3,493,864.00</t>
  </si>
  <si>
    <t>เงินเดือน (ฝ่ายประจำ)</t>
  </si>
  <si>
    <t xml:space="preserve"> 52200000  </t>
  </si>
  <si>
    <t>510,440.00</t>
  </si>
  <si>
    <t>642,000.00</t>
  </si>
  <si>
    <t>116,270.00</t>
  </si>
  <si>
    <t>ค่าตอบแทน</t>
  </si>
  <si>
    <t xml:space="preserve"> 53100000  </t>
  </si>
  <si>
    <t>5,700.00</t>
  </si>
  <si>
    <t>4,803,600.00</t>
  </si>
  <si>
    <t>1,247,013.14</t>
  </si>
  <si>
    <t>ค่าใช้สอย</t>
  </si>
  <si>
    <t xml:space="preserve"> 53200000  </t>
  </si>
  <si>
    <t>269,136.00</t>
  </si>
  <si>
    <t>3,047,804.00</t>
  </si>
  <si>
    <t>1,193,880.16</t>
  </si>
  <si>
    <t>ค่าวัสดุ</t>
  </si>
  <si>
    <t xml:space="preserve"> 53300000  </t>
  </si>
  <si>
    <t>442,922.80</t>
  </si>
  <si>
    <t>346,400.00</t>
  </si>
  <si>
    <t>163,636.39</t>
  </si>
  <si>
    <t>ค่าสาธารณูปโภค</t>
  </si>
  <si>
    <t xml:space="preserve"> 53400000  </t>
  </si>
  <si>
    <t>32,530.68</t>
  </si>
  <si>
    <t>510,200.00</t>
  </si>
  <si>
    <t>ค่าครุภัณฑ์</t>
  </si>
  <si>
    <t xml:space="preserve"> 54100000  </t>
  </si>
  <si>
    <t>6,261,000.00</t>
  </si>
  <si>
    <t>1,177,000.00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</si>
  <si>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</si>
  <si>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</si>
  <si>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</si>
  <si>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</si>
  <si>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</si>
  <si>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1,735,000.00</t>
  </si>
  <si>
    <t>810,000.00</t>
  </si>
  <si>
    <t>เงินอุดหนุน</t>
  </si>
  <si>
    <t xml:space="preserve"> 56100000  </t>
  </si>
  <si>
    <t>17,936,557.69</t>
  </si>
  <si>
    <t>3,736,067.48</t>
  </si>
  <si>
    <t>2,833,840.00</t>
  </si>
  <si>
    <t>รายจ่ายค้างจ่าย</t>
  </si>
  <si>
    <t xml:space="preserve"> 21010000  </t>
  </si>
  <si>
    <t>821,000.00</t>
  </si>
  <si>
    <t>25,300.00</t>
  </si>
  <si>
    <t>ฎีกาค้างจ่าย</t>
  </si>
  <si>
    <t xml:space="preserve"> 21020000  </t>
  </si>
  <si>
    <t>40,167.62</t>
  </si>
  <si>
    <t>756.12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</si>
  <si>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</si>
  <si>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</si>
  <si>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</si>
  <si>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102,375.00</t>
  </si>
  <si>
    <t>22,475.00</t>
  </si>
  <si>
    <t>37,365.00</t>
  </si>
  <si>
    <t>39,200.00</t>
  </si>
  <si>
    <t>เงินรับฝากเงินรอคืนจังหวัด</t>
  </si>
  <si>
    <t xml:space="preserve"> 21040014  </t>
  </si>
  <si>
    <t>48,775.00</t>
  </si>
  <si>
    <t>961,560.12</t>
  </si>
  <si>
    <t>รวมรายจ่าย</t>
  </si>
  <si>
    <t>4,697,627.60</t>
  </si>
  <si>
    <t>8,000,317.61</t>
  </si>
  <si>
    <t>รายรับสูงกว่า (ต่ำกว่า) รายจ่าย</t>
  </si>
  <si>
    <t>1,141,690.96</t>
  </si>
  <si>
    <t>34,856,943.16</t>
  </si>
  <si>
    <t>ยอดยกไป</t>
  </si>
  <si>
    <t>งบทดลอง</t>
  </si>
  <si>
    <t>ปีงบประมาณ 2561</t>
  </si>
  <si>
    <t>ณ วันที่ 30 เมษายน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</si>
  <si>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</si>
  <si>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</si>
  <si>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</si>
  <si>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</si>
  <si>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</si>
  <si>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</si>
  <si>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</si>
  <si>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</si>
  <si>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</si>
  <si>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</si>
  <si>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 xml:space="preserve">11042000  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</si>
  <si>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</si>
  <si>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</si>
  <si>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</si>
  <si>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</si>
  <si>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21040013  </t>
  </si>
  <si>
    <t xml:space="preserve">21040014  </t>
  </si>
  <si>
    <t xml:space="preserve">21040016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</si>
  <si>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</si>
  <si>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</si>
  <si>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</si>
  <si>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</si>
  <si>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</si>
  <si>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</si>
  <si>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</si>
  <si>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</si>
  <si>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</si>
  <si>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</si>
  <si>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</si>
  <si>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</si>
  <si>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</si>
  <si>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</si>
  <si>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</si>
  <si>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ค่าปรับการผิดสัญญา</t>
  </si>
  <si>
    <t xml:space="preserve">41220010  </t>
  </si>
  <si>
    <t>ค่าใบอนุญาตอื่นๆ</t>
  </si>
  <si>
    <t xml:space="preserve">41239999  </t>
  </si>
  <si>
    <t>ดอกเบี้ย</t>
  </si>
  <si>
    <t xml:space="preserve">41300003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</si>
  <si>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</si>
  <si>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</si>
  <si>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</si>
  <si>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</si>
  <si>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</si>
  <si>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</si>
  <si>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</si>
  <si>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</si>
  <si>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</si>
  <si>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</si>
  <si>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</si>
  <si>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</si>
  <si>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</si>
  <si>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</si>
  <si>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</si>
  <si>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</si>
  <si>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</si>
  <si>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</si>
  <si>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</si>
  <si>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</si>
  <si>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</si>
  <si>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</si>
  <si>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ค่าธรรมเนียมและค่าใช้น้ำบาดาล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</si>
  <si>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</si>
  <si>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</si>
  <si>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</si>
  <si>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</si>
  <si>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</si>
  <si>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</si>
  <si>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</si>
  <si>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</si>
  <si>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</si>
  <si>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</si>
  <si>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54200000  </t>
  </si>
  <si>
    <t xml:space="preserve">56100000  </t>
  </si>
  <si>
    <t>รายงานกระทบยอดเงินรับฝากเงินทุนโครงการเศรษฐกิจชุมชน</t>
  </si>
  <si>
    <t>ยอดยกมา ณ 1 เมษายน 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</si>
  <si>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</si>
  <si>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</si>
  <si>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</si>
  <si>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</si>
  <si>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</si>
  <si>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</si>
  <si>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</si>
  <si>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องค์การบริหารส่วนตำบลหฉลอง</t>
  </si>
  <si>
    <t>กระดาษทำการกระทบยอดงบประมาณรายจ่าย (จ่ายจากรายรับ)</t>
  </si>
  <si>
    <t>ประจำเดือนเมษายน ปีงบประมาณ 2561</t>
  </si>
  <si>
    <t>แผนงาน/งาน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</si>
  <si>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</si>
  <si>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</si>
  <si>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</si>
  <si>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</si>
  <si>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</si>
  <si>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</si>
  <si>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</si>
  <si>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00110</t>
  </si>
  <si>
    <t>00120</t>
  </si>
  <si>
    <t>00210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</si>
  <si>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</si>
  <si>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</si>
  <si>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</si>
  <si>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</si>
  <si>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</si>
  <si>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</si>
  <si>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</si>
  <si>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</si>
  <si>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</si>
  <si>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</si>
  <si>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</si>
  <si>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</si>
  <si>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</si>
  <si>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</si>
  <si>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หมวด/ประเภทรายจ่าย</t>
  </si>
  <si>
    <t>00111</t>
  </si>
  <si>
    <t>00113</t>
  </si>
  <si>
    <t>00121</t>
  </si>
  <si>
    <t>00211</t>
  </si>
  <si>
    <t>00212</t>
  </si>
  <si>
    <t>00241</t>
  </si>
  <si>
    <t>00242</t>
  </si>
  <si>
    <t>00252</t>
  </si>
  <si>
    <t>00261</t>
  </si>
  <si>
    <t>00263</t>
  </si>
  <si>
    <t>00411</t>
  </si>
  <si>
    <t>110000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</si>
  <si>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</si>
  <si>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</si>
  <si>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</si>
  <si>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</si>
  <si>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</si>
  <si>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</si>
  <si>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</si>
  <si>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</si>
  <si>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</si>
  <si>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</si>
  <si>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</si>
  <si>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</si>
  <si>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</si>
  <si>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</si>
  <si>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</si>
  <si>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</si>
  <si>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</si>
  <si>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</si>
  <si>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</si>
  <si>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</si>
  <si>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</si>
  <si>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</si>
  <si>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</si>
  <si>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</si>
  <si>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</si>
  <si>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</si>
  <si>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</si>
  <si>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</si>
  <si>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</si>
  <si>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</si>
  <si>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</si>
  <si>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</si>
  <si>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</si>
  <si>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</si>
  <si>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</si>
  <si>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</si>
  <si>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</si>
  <si>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</si>
  <si>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</si>
  <si>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</si>
  <si>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</si>
  <si>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</si>
  <si>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</si>
  <si>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</si>
  <si>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</si>
  <si>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</si>
  <si>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</si>
  <si>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</si>
  <si>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</si>
  <si>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</si>
  <si>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</si>
  <si>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</si>
  <si>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</si>
  <si>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</si>
  <si>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</si>
  <si>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</si>
  <si>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</si>
  <si>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</si>
  <si>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</si>
  <si>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</si>
  <si>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</si>
  <si>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</si>
  <si>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</si>
  <si>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</si>
  <si>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วัสดุคอมพิวเตอร์</t>
  </si>
  <si>
    <t>5331400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</si>
  <si>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</si>
  <si>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</si>
  <si>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</si>
  <si>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</si>
  <si>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</si>
  <si>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</si>
  <si>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</si>
  <si>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</si>
  <si>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</si>
  <si>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</si>
  <si>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</si>
  <si>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420000</t>
  </si>
  <si>
    <t>ค่าก่อสร้างสิ่งสาธารณูปโภค</t>
  </si>
  <si>
    <t>5421000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</si>
  <si>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</si>
  <si>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</si>
  <si>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</si>
  <si>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</si>
  <si>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</si>
  <si>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กระดาษทำการกระทบยอดงบประมาณคงเหลือ</t>
  </si>
  <si>
    <t>ประจำเดือน เมษายน ปีงบประมาณ พ.ศ. 2561</t>
  </si>
  <si>
    <t>แผนงาน / งาน</t>
  </si>
  <si>
    <t>แผนงานสาธารณสุข</t>
  </si>
  <si>
    <t>แผนงานสังคมสงเคราะห์</t>
  </si>
  <si>
    <t>แผนงานการเกษตร</t>
  </si>
  <si>
    <t>00220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</si>
  <si>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</si>
  <si>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</si>
  <si>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</si>
  <si>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</si>
  <si>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งานกีฬาและนันทนาการ</t>
  </si>
  <si>
    <t>งานส่งเสริมการเกษตร</t>
  </si>
  <si>
    <t>หมวด / ประเภทรายจ่าย</t>
  </si>
  <si>
    <t>00223</t>
  </si>
  <si>
    <t>00232</t>
  </si>
  <si>
    <t>00262</t>
  </si>
  <si>
    <t>00321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</si>
  <si>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</si>
  <si>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</si>
  <si>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</si>
  <si>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</si>
  <si>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</si>
  <si>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</si>
  <si>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</si>
  <si>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</si>
  <si>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</si>
  <si>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</si>
  <si>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</si>
  <si>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</si>
  <si>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</si>
  <si>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</si>
  <si>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</si>
  <si>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</si>
  <si>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</si>
  <si>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510000</t>
  </si>
  <si>
    <t>5510100</t>
  </si>
  <si>
    <t>เงินอุดหนุนองค์กรปกครองส่วนท้องถิ่น</t>
  </si>
  <si>
    <t>5610100</t>
  </si>
  <si>
    <t>อาคารต่าง ๆ</t>
  </si>
  <si>
    <t>5420700</t>
  </si>
  <si>
    <t>ค่าบำรุงรักษาและปรับปรุงที่ดินและสิ่งก่อสร้าง</t>
  </si>
  <si>
    <t>5421100</t>
  </si>
  <si>
    <t>5110300</t>
  </si>
  <si>
    <t>5110700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</si>
  <si>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</si>
  <si>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</si>
  <si>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ถึงเดือนเมษายน   ปีงบประมาณ 2561</t>
  </si>
  <si>
    <t>โอนงบประมาณ เพิ่ม + , โอนงบประมาณ (ลด) -</t>
  </si>
  <si>
    <t>80,000.00</t>
  </si>
  <si>
    <t>(160,000.00)</t>
  </si>
  <si>
    <t>รวมค่าใช้สอย</t>
  </si>
  <si>
    <t>(80,000.00)</t>
  </si>
  <si>
    <t>รวมค่าวัสดุ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</si>
  <si>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</si>
  <si>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</si>
  <si>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</si>
  <si>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</si>
  <si>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</si>
  <si>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</si>
  <si>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</si>
  <si>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</si>
  <si>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</si>
  <si>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</si>
  <si>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</si>
  <si>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</si>
  <si>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</si>
  <si>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</si>
  <si>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</si>
  <si>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</si>
  <si>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</si>
  <si>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</si>
  <si>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</si>
  <si>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</si>
  <si>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</si>
  <si>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</si>
  <si>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</si>
  <si>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</si>
  <si>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</si>
  <si>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</si>
  <si>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</si>
  <si>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</si>
  <si>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</si>
  <si>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</si>
  <si>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</si>
  <si>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</si>
  <si>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</si>
  <si>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</si>
  <si>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</si>
  <si>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</si>
  <si>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</si>
  <si>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</si>
  <si>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</si>
  <si>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</si>
  <si>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</si>
  <si>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</si>
  <si>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</si>
  <si>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</si>
  <si>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</si>
  <si>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</si>
  <si>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</si>
  <si>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</si>
  <si>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</si>
  <si>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</si>
  <si>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</si>
  <si>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</si>
  <si>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</si>
  <si>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</si>
  <si>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</si>
  <si>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</si>
  <si>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</si>
  <si>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</si>
  <si>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</si>
  <si>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</si>
  <si>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</si>
  <si>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</si>
  <si>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</si>
  <si>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</si>
  <si>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</si>
  <si>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รายงานรับ - จ่ายเงิน</t>
  </si>
  <si>
    <t xml:space="preserve">ปีงบประมาณ 2561 ประจำเดือน เมษายน </t>
  </si>
  <si>
    <t>ประจำเดือนเมษายน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</si>
</sst>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-#,##0.00"/>
    <numFmt numFmtId="188" formatCode="[$-1041E]#,##0.00;\(#,##0.00\);&quot;-&quot;"/>
  </numFmts>
  <fonts count="37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2"/>
      <color rgb="FF000000"/>
      <name val="Microsoft Sans Serif"/>
    </font>
    <font>
      <sz val="8"/>
      <name val="Mangal"/>
      <family val="1"/>
    </font>
    <font>
      <b/>
      <sz val="8"/>
      <color rgb="FF000000"/>
      <name val="Mangal"/>
      <family val="1"/>
    </font>
    <font>
      <sz val="8"/>
      <color rgb="FF000000"/>
      <name val="Mangal"/>
      <family val="1"/>
    </font>
    <font>
      <b/>
      <sz val="8"/>
      <color rgb="FF483D8B"/>
      <name val="Mangal"/>
      <family val="1"/>
    </font>
    <font>
      <b/>
      <sz val="9"/>
      <color rgb="FF000000"/>
      <name val="Microsoft Sans Serif"/>
    </font>
    <font>
      <sz val="9"/>
      <color rgb="FF000000"/>
      <name val="Microsoft Sans Serif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sz val="11"/>
      <color rgb="FF000000"/>
      <name val="Tahoma"/>
      <family val="2"/>
      <scheme val="minor"/>
    </font>
    <font>
      <sz val="7"/>
      <color rgb="FF000000"/>
      <name val="Mangal"/>
      <family val="1"/>
    </font>
    <font>
      <sz val="7"/>
      <name val="Mangal"/>
      <family val="1"/>
    </font>
    <font>
      <b/>
      <sz val="7"/>
      <color rgb="FF000000"/>
      <name val="Mangal"/>
      <family val="1"/>
    </font>
    <font>
      <b/>
      <sz val="7"/>
      <color rgb="FF483D8B"/>
      <name val="Mangal"/>
      <family val="1"/>
    </font>
    <font>
      <b/>
      <sz val="7"/>
      <color rgb="FF0000FF"/>
      <name val="Mangal"/>
      <family val="1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gray0625"/>
    </fill>
    <fill>
      <patternFill patternType="solid">
        <fgColor theme="0" tint="-0.14996795556505021"/>
        <bgColor rgb="FFD3D3D3"/>
      </patternFill>
    </fill>
    <fill>
      <patternFill patternType="solid">
        <fgColor theme="0" tint="-0.14996795556505021"/>
        <bgColor indexed="64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1" fillId="0" borderId="0" applyFont="0" applyFill="0" applyBorder="0" applyAlignment="0" applyProtection="0"/>
  </cellStyleXfs>
  <cellXfs count="30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5" fillId="0" borderId="2" xfId="0" applyNumberFormat="1" applyFont="1" applyFill="1" applyBorder="1" applyAlignment="1">
      <alignment horizontal="right" vertical="center" wrapText="1" readingOrder="1"/>
    </xf>
    <xf numFmtId="0" fontId="7" fillId="0" borderId="10" xfId="0" applyNumberFormat="1" applyFont="1" applyFill="1" applyBorder="1" applyAlignment="1">
      <alignment horizontal="right" vertical="center" wrapText="1" readingOrder="1"/>
    </xf>
    <xf numFmtId="0" fontId="7" fillId="0" borderId="11" xfId="0" applyNumberFormat="1" applyFont="1" applyFill="1" applyBorder="1" applyAlignment="1">
      <alignment horizontal="right" vertical="center" wrapText="1" readingOrder="1"/>
    </xf>
    <xf numFmtId="0" fontId="8" fillId="0" borderId="10" xfId="0" applyNumberFormat="1" applyFont="1" applyFill="1" applyBorder="1" applyAlignment="1">
      <alignment horizontal="right" vertical="center" wrapText="1" readingOrder="1"/>
    </xf>
    <xf numFmtId="0" fontId="8" fillId="0" borderId="11" xfId="0" applyNumberFormat="1" applyFont="1" applyFill="1" applyBorder="1" applyAlignment="1">
      <alignment horizontal="right" vertical="center" wrapText="1" readingOrder="1"/>
    </xf>
    <xf numFmtId="0" fontId="5" fillId="0" borderId="13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3" xfId="0" applyNumberFormat="1" applyFont="1" applyFill="1" applyBorder="1" applyAlignment="1">
      <alignment vertical="center" wrapText="1" readingOrder="1"/>
    </xf>
    <xf numFmtId="0" fontId="5" fillId="0" borderId="13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8" fillId="0" borderId="10" xfId="0" applyNumberFormat="1" applyFont="1" applyFill="1" applyBorder="1" applyAlignment="1">
      <alignment horizontal="right" vertical="center" wrapText="1" readingOrder="1"/>
    </xf>
    <xf numFmtId="0" fontId="8" fillId="0" borderId="10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7" fillId="0" borderId="10" xfId="0" applyNumberFormat="1" applyFont="1" applyFill="1" applyBorder="1" applyAlignment="1">
      <alignment horizontal="right" vertical="center" wrapText="1" readingOrder="1"/>
    </xf>
    <xf numFmtId="0" fontId="7" fillId="0" borderId="10" xfId="0" applyNumberFormat="1" applyFont="1" applyFill="1" applyBorder="1" applyAlignment="1">
      <alignment horizontal="center" vertical="center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188" fontId="3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88" fontId="5" fillId="0" borderId="10" xfId="0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horizontal="center" vertical="top" wrapText="1"/>
    </xf>
    <xf numFmtId="0" fontId="11" fillId="2" borderId="20" xfId="0" applyNumberFormat="1" applyFont="1" applyFill="1" applyBorder="1" applyAlignment="1">
      <alignment horizontal="center" vertical="center" wrapText="1" readingOrder="1"/>
    </xf>
    <xf numFmtId="0" fontId="10" fillId="2" borderId="8" xfId="0" applyNumberFormat="1" applyFont="1" applyFill="1" applyBorder="1" applyAlignment="1">
      <alignment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12" fillId="2" borderId="20" xfId="0" applyNumberFormat="1" applyFont="1" applyFill="1" applyBorder="1" applyAlignment="1">
      <alignment horizontal="center" vertical="center" wrapText="1" readingOrder="1"/>
    </xf>
    <xf numFmtId="0" fontId="12" fillId="3" borderId="13" xfId="0" applyNumberFormat="1" applyFont="1" applyFill="1" applyBorder="1" applyAlignment="1">
      <alignment vertical="center" wrapText="1" readingOrder="1"/>
    </xf>
    <xf numFmtId="0" fontId="12" fillId="0" borderId="3" xfId="0" applyNumberFormat="1" applyFont="1" applyFill="1" applyBorder="1" applyAlignment="1">
      <alignment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188" fontId="12" fillId="0" borderId="1" xfId="0" applyNumberFormat="1" applyFont="1" applyFill="1" applyBorder="1" applyAlignment="1">
      <alignment horizontal="right" vertical="center" wrapText="1" readingOrder="1"/>
    </xf>
    <xf numFmtId="188" fontId="13" fillId="0" borderId="1" xfId="0" applyNumberFormat="1" applyFont="1" applyFill="1" applyBorder="1" applyAlignment="1">
      <alignment horizontal="right" vertical="center" wrapText="1" readingOrder="1"/>
    </xf>
    <xf numFmtId="0" fontId="12" fillId="3" borderId="2" xfId="0" applyNumberFormat="1" applyFont="1" applyFill="1" applyBorder="1" applyAlignment="1">
      <alignment vertical="center" wrapText="1" readingOrder="1"/>
    </xf>
    <xf numFmtId="0" fontId="12" fillId="0" borderId="24" xfId="0" applyNumberFormat="1" applyFont="1" applyFill="1" applyBorder="1" applyAlignment="1">
      <alignment vertical="center" wrapText="1" readingOrder="1"/>
    </xf>
    <xf numFmtId="0" fontId="12" fillId="0" borderId="25" xfId="0" applyNumberFormat="1" applyFont="1" applyFill="1" applyBorder="1" applyAlignment="1">
      <alignment horizontal="center" vertical="center" wrapText="1" readingOrder="1"/>
    </xf>
    <xf numFmtId="0" fontId="12" fillId="3" borderId="24" xfId="0" applyNumberFormat="1" applyFont="1" applyFill="1" applyBorder="1" applyAlignment="1">
      <alignment vertical="center" wrapText="1" readingOrder="1"/>
    </xf>
    <xf numFmtId="0" fontId="12" fillId="0" borderId="25" xfId="0" applyNumberFormat="1" applyFont="1" applyFill="1" applyBorder="1" applyAlignment="1">
      <alignment vertical="center" wrapText="1" readingOrder="1"/>
    </xf>
    <xf numFmtId="0" fontId="12" fillId="0" borderId="26" xfId="0" applyNumberFormat="1" applyFont="1" applyFill="1" applyBorder="1" applyAlignment="1">
      <alignment horizontal="center" vertical="center" wrapText="1" readingOrder="1"/>
    </xf>
    <xf numFmtId="0" fontId="12" fillId="3" borderId="25" xfId="0" applyNumberFormat="1" applyFont="1" applyFill="1" applyBorder="1" applyAlignment="1">
      <alignment vertical="center" wrapText="1" readingOrder="1"/>
    </xf>
    <xf numFmtId="4" fontId="17" fillId="0" borderId="0" xfId="0" applyNumberFormat="1" applyFont="1"/>
    <xf numFmtId="4" fontId="18" fillId="0" borderId="0" xfId="0" applyNumberFormat="1" applyFont="1"/>
    <xf numFmtId="4" fontId="19" fillId="0" borderId="0" xfId="0" applyNumberFormat="1" applyFont="1"/>
    <xf numFmtId="0" fontId="20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44" xfId="0" applyFont="1" applyBorder="1"/>
    <xf numFmtId="0" fontId="16" fillId="0" borderId="47" xfId="0" applyFont="1" applyBorder="1" applyAlignment="1">
      <alignment horizontal="center"/>
    </xf>
    <xf numFmtId="0" fontId="16" fillId="0" borderId="48" xfId="0" applyFont="1" applyBorder="1"/>
    <xf numFmtId="43" fontId="16" fillId="0" borderId="50" xfId="0" applyNumberFormat="1" applyFont="1" applyBorder="1" applyAlignment="1">
      <alignment horizontal="center"/>
    </xf>
    <xf numFmtId="0" fontId="20" fillId="0" borderId="51" xfId="0" applyFont="1" applyBorder="1" applyAlignment="1">
      <alignment horizontal="left" vertical="center"/>
    </xf>
    <xf numFmtId="0" fontId="16" fillId="0" borderId="52" xfId="0" applyFont="1" applyBorder="1"/>
    <xf numFmtId="0" fontId="16" fillId="0" borderId="50" xfId="0" applyFont="1" applyBorder="1" applyAlignment="1">
      <alignment horizontal="center" vertical="center"/>
    </xf>
    <xf numFmtId="43" fontId="16" fillId="0" borderId="50" xfId="0" applyNumberFormat="1" applyFont="1" applyBorder="1" applyAlignment="1">
      <alignment horizontal="center" vertical="center"/>
    </xf>
    <xf numFmtId="0" fontId="16" fillId="0" borderId="46" xfId="0" applyFont="1" applyBorder="1" applyAlignment="1">
      <alignment horizontal="center"/>
    </xf>
    <xf numFmtId="0" fontId="20" fillId="0" borderId="51" xfId="0" applyFont="1" applyBorder="1"/>
    <xf numFmtId="0" fontId="16" fillId="0" borderId="50" xfId="0" applyFont="1" applyBorder="1" applyAlignment="1">
      <alignment horizontal="center"/>
    </xf>
    <xf numFmtId="43" fontId="20" fillId="0" borderId="50" xfId="0" applyNumberFormat="1" applyFont="1" applyBorder="1"/>
    <xf numFmtId="43" fontId="20" fillId="0" borderId="50" xfId="0" applyNumberFormat="1" applyFont="1" applyBorder="1" applyAlignment="1">
      <alignment horizontal="right"/>
    </xf>
    <xf numFmtId="0" fontId="16" fillId="0" borderId="51" xfId="0" applyFont="1" applyBorder="1"/>
    <xf numFmtId="43" fontId="16" fillId="0" borderId="50" xfId="0" applyNumberFormat="1" applyFont="1" applyBorder="1"/>
    <xf numFmtId="43" fontId="16" fillId="0" borderId="50" xfId="0" applyNumberFormat="1" applyFont="1" applyBorder="1" applyAlignment="1">
      <alignment horizontal="right"/>
    </xf>
    <xf numFmtId="0" fontId="20" fillId="0" borderId="52" xfId="0" applyFont="1" applyBorder="1" applyAlignment="1">
      <alignment horizontal="center"/>
    </xf>
    <xf numFmtId="43" fontId="20" fillId="0" borderId="47" xfId="0" applyNumberFormat="1" applyFont="1" applyBorder="1"/>
    <xf numFmtId="43" fontId="16" fillId="0" borderId="47" xfId="0" applyNumberFormat="1" applyFont="1" applyBorder="1" applyAlignment="1">
      <alignment horizontal="right"/>
    </xf>
    <xf numFmtId="43" fontId="20" fillId="0" borderId="46" xfId="0" applyNumberFormat="1" applyFont="1" applyBorder="1" applyAlignment="1">
      <alignment horizontal="right"/>
    </xf>
    <xf numFmtId="0" fontId="20" fillId="0" borderId="50" xfId="0" applyFont="1" applyBorder="1" applyAlignment="1">
      <alignment horizontal="center"/>
    </xf>
    <xf numFmtId="43" fontId="20" fillId="0" borderId="47" xfId="0" applyNumberFormat="1" applyFont="1" applyBorder="1" applyAlignment="1">
      <alignment horizontal="right"/>
    </xf>
    <xf numFmtId="43" fontId="16" fillId="0" borderId="47" xfId="0" applyNumberFormat="1" applyFont="1" applyBorder="1"/>
    <xf numFmtId="0" fontId="20" fillId="0" borderId="53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20" fillId="0" borderId="44" xfId="0" applyFont="1" applyBorder="1"/>
    <xf numFmtId="0" fontId="16" fillId="0" borderId="54" xfId="0" applyFont="1" applyBorder="1"/>
    <xf numFmtId="43" fontId="20" fillId="0" borderId="46" xfId="0" applyNumberFormat="1" applyFont="1" applyBorder="1"/>
    <xf numFmtId="0" fontId="20" fillId="0" borderId="48" xfId="0" applyFont="1" applyBorder="1"/>
    <xf numFmtId="0" fontId="20" fillId="0" borderId="55" xfId="0" applyFont="1" applyBorder="1"/>
    <xf numFmtId="0" fontId="20" fillId="0" borderId="55" xfId="0" applyFont="1" applyBorder="1" applyAlignment="1">
      <alignment horizontal="center"/>
    </xf>
    <xf numFmtId="0" fontId="16" fillId="0" borderId="55" xfId="0" applyFont="1" applyBorder="1" applyAlignment="1">
      <alignment horizontal="center"/>
    </xf>
    <xf numFmtId="43" fontId="20" fillId="0" borderId="55" xfId="0" applyNumberFormat="1" applyFont="1" applyBorder="1"/>
    <xf numFmtId="0" fontId="20" fillId="0" borderId="0" xfId="0" applyFont="1" applyBorder="1"/>
    <xf numFmtId="0" fontId="20" fillId="0" borderId="0" xfId="0" applyFont="1" applyBorder="1" applyAlignment="1">
      <alignment horizontal="center"/>
    </xf>
    <xf numFmtId="43" fontId="20" fillId="0" borderId="0" xfId="0" applyNumberFormat="1" applyFont="1" applyBorder="1"/>
    <xf numFmtId="43" fontId="21" fillId="0" borderId="50" xfId="0" applyNumberFormat="1" applyFont="1" applyBorder="1" applyAlignment="1">
      <alignment horizontal="right"/>
    </xf>
    <xf numFmtId="43" fontId="22" fillId="0" borderId="47" xfId="0" applyNumberFormat="1" applyFont="1" applyBorder="1"/>
    <xf numFmtId="43" fontId="23" fillId="0" borderId="50" xfId="0" applyNumberFormat="1" applyFont="1" applyBorder="1"/>
    <xf numFmtId="43" fontId="23" fillId="0" borderId="50" xfId="0" applyNumberFormat="1" applyFont="1" applyBorder="1" applyAlignment="1">
      <alignment horizontal="right"/>
    </xf>
    <xf numFmtId="43" fontId="22" fillId="0" borderId="50" xfId="0" applyNumberFormat="1" applyFont="1" applyBorder="1"/>
    <xf numFmtId="43" fontId="22" fillId="0" borderId="50" xfId="0" applyNumberFormat="1" applyFont="1" applyBorder="1" applyAlignment="1">
      <alignment horizontal="right"/>
    </xf>
    <xf numFmtId="0" fontId="16" fillId="5" borderId="56" xfId="0" applyFont="1" applyFill="1" applyBorder="1"/>
    <xf numFmtId="0" fontId="20" fillId="5" borderId="45" xfId="0" applyFont="1" applyFill="1" applyBorder="1" applyAlignment="1">
      <alignment horizontal="center"/>
    </xf>
    <xf numFmtId="0" fontId="16" fillId="5" borderId="47" xfId="0" applyFont="1" applyFill="1" applyBorder="1" applyAlignment="1">
      <alignment horizontal="center"/>
    </xf>
    <xf numFmtId="43" fontId="22" fillId="5" borderId="47" xfId="0" applyNumberFormat="1" applyFont="1" applyFill="1" applyBorder="1"/>
    <xf numFmtId="0" fontId="16" fillId="0" borderId="0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25" fillId="0" borderId="0" xfId="0" applyFont="1" applyFill="1" applyBorder="1"/>
    <xf numFmtId="0" fontId="27" fillId="2" borderId="1" xfId="0" applyNumberFormat="1" applyFont="1" applyFill="1" applyBorder="1" applyAlignment="1">
      <alignment horizontal="center" vertical="center" wrapText="1" readingOrder="1"/>
    </xf>
    <xf numFmtId="0" fontId="28" fillId="0" borderId="1" xfId="0" applyNumberFormat="1" applyFont="1" applyFill="1" applyBorder="1" applyAlignment="1">
      <alignment vertical="center" wrapText="1" readingOrder="1"/>
    </xf>
    <xf numFmtId="188" fontId="28" fillId="0" borderId="1" xfId="0" applyNumberFormat="1" applyFont="1" applyFill="1" applyBorder="1" applyAlignment="1">
      <alignment horizontal="right" vertical="center" wrapText="1" readingOrder="1"/>
    </xf>
    <xf numFmtId="188" fontId="27" fillId="0" borderId="1" xfId="0" applyNumberFormat="1" applyFont="1" applyFill="1" applyBorder="1" applyAlignment="1">
      <alignment horizontal="right" vertical="top" wrapText="1" readingOrder="1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29" fillId="0" borderId="0" xfId="0" applyNumberFormat="1" applyFont="1" applyFill="1" applyBorder="1" applyAlignment="1">
      <alignment horizontal="left" vertical="top" wrapText="1" readingOrder="1"/>
    </xf>
    <xf numFmtId="0" fontId="16" fillId="0" borderId="0" xfId="0" applyFont="1" applyFill="1" applyBorder="1"/>
    <xf numFmtId="0" fontId="29" fillId="0" borderId="1" xfId="0" applyNumberFormat="1" applyFont="1" applyFill="1" applyBorder="1" applyAlignment="1">
      <alignment horizontal="center" vertical="center" wrapText="1" readingOrder="1"/>
    </xf>
    <xf numFmtId="188" fontId="29" fillId="0" borderId="1" xfId="0" applyNumberFormat="1" applyFont="1" applyFill="1" applyBorder="1" applyAlignment="1">
      <alignment horizontal="right" vertical="center" wrapText="1" readingOrder="1"/>
    </xf>
    <xf numFmtId="188" fontId="30" fillId="0" borderId="1" xfId="0" applyNumberFormat="1" applyFont="1" applyFill="1" applyBorder="1" applyAlignment="1">
      <alignment horizontal="right" vertical="center" wrapText="1" readingOrder="1"/>
    </xf>
    <xf numFmtId="0" fontId="29" fillId="0" borderId="1" xfId="0" applyNumberFormat="1" applyFont="1" applyFill="1" applyBorder="1" applyAlignment="1">
      <alignment vertical="center" wrapText="1" readingOrder="1"/>
    </xf>
    <xf numFmtId="0" fontId="1" fillId="6" borderId="30" xfId="0" applyNumberFormat="1" applyFont="1" applyFill="1" applyBorder="1" applyAlignment="1">
      <alignment vertical="top" wrapText="1"/>
    </xf>
    <xf numFmtId="0" fontId="1" fillId="6" borderId="31" xfId="0" applyNumberFormat="1" applyFont="1" applyFill="1" applyBorder="1" applyAlignment="1">
      <alignment vertical="top" wrapText="1"/>
    </xf>
    <xf numFmtId="0" fontId="1" fillId="6" borderId="32" xfId="0" applyNumberFormat="1" applyFont="1" applyFill="1" applyBorder="1" applyAlignment="1">
      <alignment vertical="top" wrapText="1"/>
    </xf>
    <xf numFmtId="0" fontId="1" fillId="6" borderId="0" xfId="0" applyNumberFormat="1" applyFont="1" applyFill="1" applyBorder="1" applyAlignment="1">
      <alignment vertical="top" wrapText="1"/>
    </xf>
    <xf numFmtId="0" fontId="1" fillId="6" borderId="35" xfId="0" applyNumberFormat="1" applyFont="1" applyFill="1" applyBorder="1" applyAlignment="1">
      <alignment vertical="top" wrapText="1"/>
    </xf>
    <xf numFmtId="0" fontId="1" fillId="6" borderId="36" xfId="0" applyNumberFormat="1" applyFont="1" applyFill="1" applyBorder="1" applyAlignment="1">
      <alignment vertical="top" wrapText="1"/>
    </xf>
    <xf numFmtId="0" fontId="1" fillId="6" borderId="40" xfId="0" applyNumberFormat="1" applyFont="1" applyFill="1" applyBorder="1" applyAlignment="1">
      <alignment vertical="top" wrapText="1"/>
    </xf>
    <xf numFmtId="0" fontId="1" fillId="6" borderId="37" xfId="0" applyNumberFormat="1" applyFont="1" applyFill="1" applyBorder="1" applyAlignment="1">
      <alignment vertical="top" wrapText="1"/>
    </xf>
    <xf numFmtId="0" fontId="15" fillId="0" borderId="33" xfId="0" applyNumberFormat="1" applyFont="1" applyFill="1" applyBorder="1" applyAlignment="1">
      <alignment horizontal="left" wrapText="1" readingOrder="1"/>
    </xf>
    <xf numFmtId="0" fontId="14" fillId="0" borderId="33" xfId="0" applyNumberFormat="1" applyFont="1" applyFill="1" applyBorder="1" applyAlignment="1">
      <alignment horizontal="left" wrapText="1" readingOrder="1"/>
    </xf>
    <xf numFmtId="43" fontId="5" fillId="0" borderId="1" xfId="1" applyFont="1" applyFill="1" applyBorder="1" applyAlignment="1">
      <alignment horizontal="right" vertical="center" wrapText="1" readingOrder="1"/>
    </xf>
    <xf numFmtId="43" fontId="7" fillId="0" borderId="10" xfId="1" applyFont="1" applyFill="1" applyBorder="1" applyAlignment="1">
      <alignment horizontal="right" vertical="center" wrapText="1" readingOrder="1"/>
    </xf>
    <xf numFmtId="43" fontId="8" fillId="0" borderId="10" xfId="1" applyFont="1" applyFill="1" applyBorder="1" applyAlignment="1">
      <alignment horizontal="right" vertical="center" wrapText="1" readingOrder="1"/>
    </xf>
    <xf numFmtId="0" fontId="33" fillId="0" borderId="0" xfId="0" applyFont="1" applyFill="1" applyBorder="1"/>
    <xf numFmtId="0" fontId="33" fillId="2" borderId="28" xfId="0" applyNumberFormat="1" applyFont="1" applyFill="1" applyBorder="1" applyAlignment="1">
      <alignment vertical="top" wrapText="1"/>
    </xf>
    <xf numFmtId="0" fontId="33" fillId="2" borderId="5" xfId="0" applyNumberFormat="1" applyFont="1" applyFill="1" applyBorder="1" applyAlignment="1">
      <alignment vertical="top" wrapText="1"/>
    </xf>
    <xf numFmtId="0" fontId="33" fillId="2" borderId="23" xfId="0" applyNumberFormat="1" applyFont="1" applyFill="1" applyBorder="1" applyAlignment="1">
      <alignment vertical="top" wrapText="1"/>
    </xf>
    <xf numFmtId="0" fontId="33" fillId="2" borderId="0" xfId="0" applyNumberFormat="1" applyFont="1" applyFill="1" applyBorder="1" applyAlignment="1">
      <alignment vertical="top" wrapText="1"/>
    </xf>
    <xf numFmtId="0" fontId="33" fillId="2" borderId="27" xfId="0" applyNumberFormat="1" applyFont="1" applyFill="1" applyBorder="1" applyAlignment="1">
      <alignment vertical="top" wrapText="1"/>
    </xf>
    <xf numFmtId="0" fontId="34" fillId="2" borderId="20" xfId="0" applyNumberFormat="1" applyFont="1" applyFill="1" applyBorder="1" applyAlignment="1">
      <alignment horizontal="center" vertical="center" wrapText="1" readingOrder="1"/>
    </xf>
    <xf numFmtId="0" fontId="33" fillId="2" borderId="8" xfId="0" applyNumberFormat="1" applyFont="1" applyFill="1" applyBorder="1" applyAlignment="1">
      <alignment vertical="top" wrapText="1"/>
    </xf>
    <xf numFmtId="0" fontId="33" fillId="2" borderId="9" xfId="0" applyNumberFormat="1" applyFont="1" applyFill="1" applyBorder="1" applyAlignment="1">
      <alignment vertical="top" wrapText="1"/>
    </xf>
    <xf numFmtId="0" fontId="32" fillId="2" borderId="20" xfId="0" applyNumberFormat="1" applyFont="1" applyFill="1" applyBorder="1" applyAlignment="1">
      <alignment horizontal="center" vertical="center" wrapText="1" readingOrder="1"/>
    </xf>
    <xf numFmtId="187" fontId="32" fillId="0" borderId="1" xfId="0" applyNumberFormat="1" applyFont="1" applyFill="1" applyBorder="1" applyAlignment="1">
      <alignment horizontal="right" vertical="center" wrapText="1" readingOrder="1"/>
    </xf>
    <xf numFmtId="187" fontId="35" fillId="0" borderId="1" xfId="0" applyNumberFormat="1" applyFont="1" applyFill="1" applyBorder="1" applyAlignment="1">
      <alignment horizontal="right" vertical="center" wrapText="1" readingOrder="1"/>
    </xf>
    <xf numFmtId="187" fontId="36" fillId="0" borderId="1" xfId="0" applyNumberFormat="1" applyFont="1" applyFill="1" applyBorder="1" applyAlignment="1">
      <alignment horizontal="right" vertical="center" wrapText="1" readingOrder="1"/>
    </xf>
    <xf numFmtId="0" fontId="34" fillId="3" borderId="13" xfId="0" applyNumberFormat="1" applyFont="1" applyFill="1" applyBorder="1" applyAlignment="1">
      <alignment vertical="top" wrapText="1" readingOrder="1"/>
    </xf>
    <xf numFmtId="0" fontId="33" fillId="0" borderId="23" xfId="0" applyNumberFormat="1" applyFont="1" applyFill="1" applyBorder="1" applyAlignment="1">
      <alignment vertical="top" wrapText="1"/>
    </xf>
    <xf numFmtId="0" fontId="33" fillId="0" borderId="29" xfId="0" applyNumberFormat="1" applyFont="1" applyFill="1" applyBorder="1" applyAlignment="1">
      <alignment vertical="top" wrapText="1"/>
    </xf>
    <xf numFmtId="187" fontId="33" fillId="0" borderId="0" xfId="0" applyNumberFormat="1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28" fillId="0" borderId="1" xfId="0" applyNumberFormat="1" applyFont="1" applyFill="1" applyBorder="1" applyAlignment="1">
      <alignment vertical="center" wrapText="1" readingOrder="1"/>
    </xf>
    <xf numFmtId="0" fontId="25" fillId="0" borderId="3" xfId="0" applyNumberFormat="1" applyFont="1" applyFill="1" applyBorder="1" applyAlignment="1">
      <alignment vertical="center" wrapText="1"/>
    </xf>
    <xf numFmtId="0" fontId="27" fillId="0" borderId="1" xfId="0" applyNumberFormat="1" applyFont="1" applyFill="1" applyBorder="1" applyAlignment="1">
      <alignment horizontal="center" vertical="top" wrapText="1" readingOrder="1"/>
    </xf>
    <xf numFmtId="0" fontId="25" fillId="0" borderId="2" xfId="0" applyNumberFormat="1" applyFont="1" applyFill="1" applyBorder="1" applyAlignment="1">
      <alignment vertical="top" wrapText="1"/>
    </xf>
    <xf numFmtId="0" fontId="25" fillId="0" borderId="3" xfId="0" applyNumberFormat="1" applyFont="1" applyFill="1" applyBorder="1" applyAlignment="1">
      <alignment vertical="top" wrapText="1"/>
    </xf>
    <xf numFmtId="0" fontId="24" fillId="0" borderId="0" xfId="0" applyNumberFormat="1" applyFont="1" applyFill="1" applyBorder="1" applyAlignment="1">
      <alignment horizontal="left" vertical="top" wrapText="1" readingOrder="1"/>
    </xf>
    <xf numFmtId="0" fontId="25" fillId="0" borderId="0" xfId="0" applyFont="1" applyFill="1" applyBorder="1"/>
    <xf numFmtId="0" fontId="26" fillId="0" borderId="0" xfId="0" applyNumberFormat="1" applyFont="1" applyFill="1" applyBorder="1" applyAlignment="1">
      <alignment horizontal="center" vertical="top" wrapText="1" readingOrder="1"/>
    </xf>
    <xf numFmtId="0" fontId="27" fillId="2" borderId="1" xfId="0" applyNumberFormat="1" applyFont="1" applyFill="1" applyBorder="1" applyAlignment="1">
      <alignment horizontal="center" vertical="center" wrapText="1" readingOrder="1"/>
    </xf>
    <xf numFmtId="0" fontId="30" fillId="0" borderId="7" xfId="0" applyNumberFormat="1" applyFont="1" applyFill="1" applyBorder="1" applyAlignment="1">
      <alignment horizontal="right" vertical="center" wrapText="1" readingOrder="1"/>
    </xf>
    <xf numFmtId="0" fontId="16" fillId="0" borderId="9" xfId="0" applyNumberFormat="1" applyFont="1" applyFill="1" applyBorder="1" applyAlignment="1">
      <alignment vertical="top" wrapText="1"/>
    </xf>
    <xf numFmtId="0" fontId="30" fillId="0" borderId="0" xfId="0" applyNumberFormat="1" applyFont="1" applyFill="1" applyBorder="1" applyAlignment="1">
      <alignment horizontal="center" vertical="top" wrapText="1" readingOrder="1"/>
    </xf>
    <xf numFmtId="0" fontId="16" fillId="0" borderId="0" xfId="0" applyFont="1" applyFill="1" applyBorder="1"/>
    <xf numFmtId="0" fontId="29" fillId="0" borderId="0" xfId="0" applyNumberFormat="1" applyFont="1" applyFill="1" applyBorder="1" applyAlignment="1">
      <alignment horizontal="center" vertical="top" wrapText="1" readingOrder="1"/>
    </xf>
    <xf numFmtId="0" fontId="13" fillId="0" borderId="1" xfId="0" applyNumberFormat="1" applyFont="1" applyFill="1" applyBorder="1" applyAlignment="1">
      <alignment horizontal="right" vertical="center" wrapText="1" readingOrder="1"/>
    </xf>
    <xf numFmtId="0" fontId="10" fillId="0" borderId="2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right" vertical="center" wrapText="1" readingOrder="1"/>
    </xf>
    <xf numFmtId="0" fontId="12" fillId="2" borderId="14" xfId="0" applyNumberFormat="1" applyFont="1" applyFill="1" applyBorder="1" applyAlignment="1">
      <alignment horizontal="center" vertical="center" wrapText="1" readingOrder="1"/>
    </xf>
    <xf numFmtId="0" fontId="10" fillId="2" borderId="19" xfId="0" applyNumberFormat="1" applyFont="1" applyFill="1" applyBorder="1" applyAlignment="1">
      <alignment vertical="top" wrapText="1"/>
    </xf>
    <xf numFmtId="0" fontId="10" fillId="2" borderId="17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vertical="center" wrapText="1"/>
    </xf>
    <xf numFmtId="0" fontId="12" fillId="0" borderId="3" xfId="0" applyNumberFormat="1" applyFont="1" applyFill="1" applyBorder="1" applyAlignment="1">
      <alignment horizontal="center" vertical="center" wrapText="1" readingOrder="1"/>
    </xf>
    <xf numFmtId="0" fontId="10" fillId="0" borderId="27" xfId="0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vertical="center" wrapText="1" readingOrder="1"/>
    </xf>
    <xf numFmtId="0" fontId="10" fillId="0" borderId="26" xfId="0" applyNumberFormat="1" applyFont="1" applyFill="1" applyBorder="1" applyAlignment="1">
      <alignment vertical="center" wrapText="1"/>
    </xf>
    <xf numFmtId="0" fontId="10" fillId="2" borderId="23" xfId="0" applyNumberFormat="1" applyFont="1" applyFill="1" applyBorder="1" applyAlignment="1">
      <alignment vertical="top" wrapText="1"/>
    </xf>
    <xf numFmtId="0" fontId="10" fillId="2" borderId="1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 readingOrder="1"/>
    </xf>
    <xf numFmtId="0" fontId="10" fillId="0" borderId="5" xfId="0" applyNumberFormat="1" applyFont="1" applyFill="1" applyBorder="1" applyAlignment="1">
      <alignment vertical="top" wrapText="1"/>
    </xf>
    <xf numFmtId="0" fontId="10" fillId="0" borderId="16" xfId="0" applyNumberFormat="1" applyFont="1" applyFill="1" applyBorder="1" applyAlignment="1">
      <alignment vertical="top" wrapText="1"/>
    </xf>
    <xf numFmtId="0" fontId="10" fillId="0" borderId="6" xfId="0" applyNumberFormat="1" applyFont="1" applyFill="1" applyBorder="1" applyAlignment="1">
      <alignment vertical="top" wrapText="1"/>
    </xf>
    <xf numFmtId="0" fontId="10" fillId="0" borderId="18" xfId="0" applyNumberFormat="1" applyFont="1" applyFill="1" applyBorder="1" applyAlignment="1">
      <alignment vertical="top" wrapText="1"/>
    </xf>
    <xf numFmtId="0" fontId="11" fillId="2" borderId="4" xfId="0" applyNumberFormat="1" applyFont="1" applyFill="1" applyBorder="1" applyAlignment="1">
      <alignment horizontal="center" vertical="center" wrapText="1" readingOrder="1"/>
    </xf>
    <xf numFmtId="0" fontId="11" fillId="2" borderId="17" xfId="0" applyNumberFormat="1" applyFont="1" applyFill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0" fillId="2" borderId="7" xfId="0" applyNumberFormat="1" applyFont="1" applyFill="1" applyBorder="1" applyAlignment="1">
      <alignment vertical="top" wrapText="1"/>
    </xf>
    <xf numFmtId="0" fontId="11" fillId="2" borderId="0" xfId="0" applyNumberFormat="1" applyFont="1" applyFill="1" applyBorder="1" applyAlignment="1">
      <alignment horizontal="left" vertical="center" wrapText="1" readingOrder="1"/>
    </xf>
    <xf numFmtId="0" fontId="10" fillId="2" borderId="0" xfId="0" applyNumberFormat="1" applyFont="1" applyFill="1" applyBorder="1" applyAlignment="1">
      <alignment vertical="top" wrapText="1"/>
    </xf>
    <xf numFmtId="0" fontId="11" fillId="2" borderId="20" xfId="0" applyNumberFormat="1" applyFont="1" applyFill="1" applyBorder="1" applyAlignment="1">
      <alignment horizontal="center" vertical="center" wrapText="1" readingOrder="1"/>
    </xf>
    <xf numFmtId="0" fontId="10" fillId="0" borderId="21" xfId="0" applyNumberFormat="1" applyFont="1" applyFill="1" applyBorder="1" applyAlignment="1">
      <alignment vertical="top" wrapText="1"/>
    </xf>
    <xf numFmtId="0" fontId="10" fillId="0" borderId="22" xfId="0" applyNumberFormat="1" applyFont="1" applyFill="1" applyBorder="1" applyAlignment="1">
      <alignment vertical="top" wrapText="1"/>
    </xf>
    <xf numFmtId="0" fontId="36" fillId="3" borderId="1" xfId="0" applyNumberFormat="1" applyFont="1" applyFill="1" applyBorder="1" applyAlignment="1">
      <alignment horizontal="right" vertical="top" wrapText="1" readingOrder="1"/>
    </xf>
    <xf numFmtId="0" fontId="33" fillId="0" borderId="2" xfId="0" applyNumberFormat="1" applyFont="1" applyFill="1" applyBorder="1" applyAlignment="1">
      <alignment vertical="top" wrapText="1"/>
    </xf>
    <xf numFmtId="0" fontId="33" fillId="0" borderId="3" xfId="0" applyNumberFormat="1" applyFont="1" applyFill="1" applyBorder="1" applyAlignment="1">
      <alignment vertical="top" wrapText="1"/>
    </xf>
    <xf numFmtId="0" fontId="32" fillId="0" borderId="1" xfId="0" applyNumberFormat="1" applyFont="1" applyFill="1" applyBorder="1" applyAlignment="1">
      <alignment horizontal="center" vertical="center" wrapText="1" readingOrder="1"/>
    </xf>
    <xf numFmtId="0" fontId="33" fillId="0" borderId="1" xfId="0" applyNumberFormat="1" applyFont="1" applyFill="1" applyBorder="1" applyAlignment="1">
      <alignment horizontal="center" vertical="center" wrapText="1"/>
    </xf>
    <xf numFmtId="0" fontId="32" fillId="0" borderId="3" xfId="0" applyNumberFormat="1" applyFont="1" applyFill="1" applyBorder="1" applyAlignment="1">
      <alignment vertical="top" wrapText="1" readingOrder="1"/>
    </xf>
    <xf numFmtId="0" fontId="33" fillId="0" borderId="1" xfId="0" applyNumberFormat="1" applyFont="1" applyFill="1" applyBorder="1" applyAlignment="1">
      <alignment vertical="top" wrapText="1"/>
    </xf>
    <xf numFmtId="0" fontId="32" fillId="0" borderId="13" xfId="0" applyNumberFormat="1" applyFont="1" applyFill="1" applyBorder="1" applyAlignment="1">
      <alignment vertical="top" wrapText="1" readingOrder="1"/>
    </xf>
    <xf numFmtId="0" fontId="33" fillId="0" borderId="23" xfId="0" applyNumberFormat="1" applyFont="1" applyFill="1" applyBorder="1" applyAlignment="1">
      <alignment vertical="top" wrapText="1"/>
    </xf>
    <xf numFmtId="0" fontId="33" fillId="0" borderId="29" xfId="0" applyNumberFormat="1" applyFont="1" applyFill="1" applyBorder="1" applyAlignment="1">
      <alignment vertical="top" wrapText="1"/>
    </xf>
    <xf numFmtId="0" fontId="33" fillId="0" borderId="7" xfId="0" applyNumberFormat="1" applyFont="1" applyFill="1" applyBorder="1" applyAlignment="1">
      <alignment vertical="top" wrapText="1"/>
    </xf>
    <xf numFmtId="0" fontId="32" fillId="0" borderId="1" xfId="0" applyNumberFormat="1" applyFont="1" applyFill="1" applyBorder="1" applyAlignment="1">
      <alignment horizontal="right" vertical="top" wrapText="1" readingOrder="1"/>
    </xf>
    <xf numFmtId="0" fontId="33" fillId="0" borderId="19" xfId="0" applyFont="1" applyFill="1" applyBorder="1"/>
    <xf numFmtId="0" fontId="35" fillId="0" borderId="1" xfId="0" applyNumberFormat="1" applyFont="1" applyFill="1" applyBorder="1" applyAlignment="1">
      <alignment horizontal="right" vertical="center" wrapText="1" readingOrder="1"/>
    </xf>
    <xf numFmtId="0" fontId="32" fillId="2" borderId="14" xfId="0" applyNumberFormat="1" applyFont="1" applyFill="1" applyBorder="1" applyAlignment="1">
      <alignment horizontal="center" vertical="center" wrapText="1" readingOrder="1"/>
    </xf>
    <xf numFmtId="0" fontId="33" fillId="2" borderId="17" xfId="0" applyNumberFormat="1" applyFont="1" applyFill="1" applyBorder="1" applyAlignment="1">
      <alignment vertical="top" wrapText="1"/>
    </xf>
    <xf numFmtId="0" fontId="34" fillId="2" borderId="23" xfId="0" applyNumberFormat="1" applyFont="1" applyFill="1" applyBorder="1" applyAlignment="1">
      <alignment horizontal="left" wrapText="1" readingOrder="1"/>
    </xf>
    <xf numFmtId="0" fontId="33" fillId="2" borderId="0" xfId="0" applyNumberFormat="1" applyFont="1" applyFill="1" applyBorder="1" applyAlignment="1">
      <alignment vertical="top" wrapText="1"/>
    </xf>
    <xf numFmtId="0" fontId="33" fillId="2" borderId="29" xfId="0" applyNumberFormat="1" applyFont="1" applyFill="1" applyBorder="1" applyAlignment="1">
      <alignment vertical="top" wrapText="1"/>
    </xf>
    <xf numFmtId="0" fontId="33" fillId="2" borderId="8" xfId="0" applyNumberFormat="1" applyFont="1" applyFill="1" applyBorder="1" applyAlignment="1">
      <alignment vertical="top" wrapText="1"/>
    </xf>
    <xf numFmtId="0" fontId="33" fillId="2" borderId="15" xfId="0" applyNumberFormat="1" applyFont="1" applyFill="1" applyBorder="1" applyAlignment="1">
      <alignment vertical="top" wrapText="1"/>
    </xf>
    <xf numFmtId="0" fontId="32" fillId="0" borderId="0" xfId="0" applyNumberFormat="1" applyFont="1" applyFill="1" applyBorder="1" applyAlignment="1">
      <alignment horizontal="left" vertical="top" wrapText="1" readingOrder="1"/>
    </xf>
    <xf numFmtId="0" fontId="33" fillId="0" borderId="0" xfId="0" applyFont="1" applyFill="1" applyBorder="1"/>
    <xf numFmtId="0" fontId="34" fillId="0" borderId="0" xfId="0" applyNumberFormat="1" applyFont="1" applyFill="1" applyBorder="1" applyAlignment="1">
      <alignment horizontal="center" vertical="center" wrapText="1" readingOrder="1"/>
    </xf>
    <xf numFmtId="0" fontId="32" fillId="0" borderId="0" xfId="0" applyNumberFormat="1" applyFont="1" applyFill="1" applyBorder="1" applyAlignment="1">
      <alignment horizontal="center" vertical="center" wrapText="1" readingOrder="1"/>
    </xf>
    <xf numFmtId="0" fontId="34" fillId="2" borderId="14" xfId="0" applyNumberFormat="1" applyFont="1" applyFill="1" applyBorder="1" applyAlignment="1">
      <alignment horizontal="center" vertical="center" wrapText="1" readingOrder="1"/>
    </xf>
    <xf numFmtId="0" fontId="33" fillId="0" borderId="5" xfId="0" applyNumberFormat="1" applyFont="1" applyFill="1" applyBorder="1" applyAlignment="1">
      <alignment vertical="top" wrapText="1"/>
    </xf>
    <xf numFmtId="0" fontId="33" fillId="0" borderId="16" xfId="0" applyNumberFormat="1" applyFont="1" applyFill="1" applyBorder="1" applyAlignment="1">
      <alignment vertical="top" wrapText="1"/>
    </xf>
    <xf numFmtId="0" fontId="34" fillId="2" borderId="1" xfId="0" applyNumberFormat="1" applyFont="1" applyFill="1" applyBorder="1" applyAlignment="1">
      <alignment horizontal="center" vertical="center" wrapText="1" readingOrder="1"/>
    </xf>
    <xf numFmtId="0" fontId="33" fillId="2" borderId="19" xfId="0" applyNumberFormat="1" applyFont="1" applyFill="1" applyBorder="1" applyAlignment="1">
      <alignment vertical="top" wrapText="1"/>
    </xf>
    <xf numFmtId="0" fontId="33" fillId="2" borderId="7" xfId="0" applyNumberFormat="1" applyFont="1" applyFill="1" applyBorder="1" applyAlignment="1">
      <alignment vertical="top" wrapText="1"/>
    </xf>
    <xf numFmtId="0" fontId="34" fillId="2" borderId="20" xfId="0" applyNumberFormat="1" applyFont="1" applyFill="1" applyBorder="1" applyAlignment="1">
      <alignment horizontal="center" vertical="center" wrapText="1" readingOrder="1"/>
    </xf>
    <xf numFmtId="0" fontId="33" fillId="0" borderId="21" xfId="0" applyNumberFormat="1" applyFont="1" applyFill="1" applyBorder="1" applyAlignment="1">
      <alignment vertical="top" wrapText="1"/>
    </xf>
    <xf numFmtId="0" fontId="33" fillId="0" borderId="22" xfId="0" applyNumberFormat="1" applyFont="1" applyFill="1" applyBorder="1" applyAlignment="1">
      <alignment vertical="top" wrapText="1"/>
    </xf>
    <xf numFmtId="0" fontId="33" fillId="0" borderId="6" xfId="0" applyNumberFormat="1" applyFont="1" applyFill="1" applyBorder="1" applyAlignment="1">
      <alignment vertical="top" wrapText="1"/>
    </xf>
    <xf numFmtId="0" fontId="33" fillId="0" borderId="18" xfId="0" applyNumberFormat="1" applyFont="1" applyFill="1" applyBorder="1" applyAlignment="1">
      <alignment vertical="top" wrapText="1"/>
    </xf>
    <xf numFmtId="0" fontId="15" fillId="0" borderId="41" xfId="0" applyNumberFormat="1" applyFont="1" applyFill="1" applyBorder="1" applyAlignment="1">
      <alignment vertical="top" wrapText="1" readingOrder="1"/>
    </xf>
    <xf numFmtId="0" fontId="1" fillId="0" borderId="36" xfId="0" applyNumberFormat="1" applyFont="1" applyFill="1" applyBorder="1" applyAlignment="1">
      <alignment vertical="top" wrapText="1"/>
    </xf>
    <xf numFmtId="0" fontId="15" fillId="0" borderId="42" xfId="0" applyNumberFormat="1" applyFont="1" applyFill="1" applyBorder="1" applyAlignment="1">
      <alignment horizontal="right" vertical="top" wrapText="1" readingOrder="1"/>
    </xf>
    <xf numFmtId="0" fontId="1" fillId="0" borderId="32" xfId="0" applyNumberFormat="1" applyFont="1" applyFill="1" applyBorder="1" applyAlignment="1">
      <alignment vertical="top" wrapText="1"/>
    </xf>
    <xf numFmtId="0" fontId="1" fillId="0" borderId="40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vertical="top" wrapText="1"/>
    </xf>
    <xf numFmtId="0" fontId="15" fillId="0" borderId="33" xfId="0" applyNumberFormat="1" applyFont="1" applyFill="1" applyBorder="1" applyAlignment="1">
      <alignment horizontal="left" wrapText="1" readingOrder="1"/>
    </xf>
    <xf numFmtId="0" fontId="1" fillId="0" borderId="42" xfId="0" applyNumberFormat="1" applyFont="1" applyFill="1" applyBorder="1" applyAlignment="1">
      <alignment horizontal="left" wrapText="1"/>
    </xf>
    <xf numFmtId="0" fontId="1" fillId="0" borderId="43" xfId="0" applyNumberFormat="1" applyFont="1" applyFill="1" applyBorder="1" applyAlignment="1">
      <alignment horizontal="left" wrapText="1"/>
    </xf>
    <xf numFmtId="0" fontId="14" fillId="0" borderId="33" xfId="0" applyNumberFormat="1" applyFont="1" applyFill="1" applyBorder="1" applyAlignment="1">
      <alignment horizontal="left" wrapText="1" readingOrder="1"/>
    </xf>
    <xf numFmtId="0" fontId="1" fillId="0" borderId="34" xfId="0" applyNumberFormat="1" applyFont="1" applyFill="1" applyBorder="1" applyAlignment="1">
      <alignment vertical="top" wrapText="1"/>
    </xf>
    <xf numFmtId="0" fontId="1" fillId="0" borderId="35" xfId="0" applyNumberFormat="1" applyFont="1" applyFill="1" applyBorder="1" applyAlignment="1">
      <alignment vertical="top" wrapText="1"/>
    </xf>
    <xf numFmtId="0" fontId="14" fillId="6" borderId="33" xfId="0" applyNumberFormat="1" applyFont="1" applyFill="1" applyBorder="1" applyAlignment="1">
      <alignment horizontal="center" vertical="top" wrapText="1" readingOrder="1"/>
    </xf>
    <xf numFmtId="0" fontId="1" fillId="6" borderId="39" xfId="0" applyNumberFormat="1" applyFont="1" applyFill="1" applyBorder="1" applyAlignment="1">
      <alignment vertical="top" wrapText="1"/>
    </xf>
    <xf numFmtId="0" fontId="1" fillId="6" borderId="38" xfId="0" applyNumberFormat="1" applyFont="1" applyFill="1" applyBorder="1" applyAlignment="1">
      <alignment vertical="top" wrapText="1"/>
    </xf>
    <xf numFmtId="0" fontId="14" fillId="6" borderId="34" xfId="0" applyNumberFormat="1" applyFont="1" applyFill="1" applyBorder="1" applyAlignment="1">
      <alignment vertical="top" wrapText="1" readingOrder="1"/>
    </xf>
    <xf numFmtId="0" fontId="1" fillId="6" borderId="0" xfId="0" applyNumberFormat="1" applyFont="1" applyFill="1" applyBorder="1" applyAlignment="1">
      <alignment vertical="top" wrapText="1"/>
    </xf>
    <xf numFmtId="0" fontId="1" fillId="6" borderId="3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9" fillId="3" borderId="0" xfId="0" applyNumberFormat="1" applyFont="1" applyFill="1" applyBorder="1" applyAlignment="1">
      <alignment horizontal="center" vertical="center" wrapText="1" readingOrder="1"/>
    </xf>
    <xf numFmtId="0" fontId="1" fillId="7" borderId="32" xfId="0" applyNumberFormat="1" applyFont="1" applyFill="1" applyBorder="1" applyAlignment="1">
      <alignment vertical="top" wrapText="1"/>
    </xf>
    <xf numFmtId="0" fontId="1" fillId="7" borderId="35" xfId="0" applyNumberFormat="1" applyFont="1" applyFill="1" applyBorder="1" applyAlignment="1">
      <alignment vertical="top" wrapText="1"/>
    </xf>
    <xf numFmtId="0" fontId="1" fillId="6" borderId="36" xfId="0" applyNumberFormat="1" applyFont="1" applyFill="1" applyBorder="1" applyAlignment="1">
      <alignment vertical="top" wrapText="1"/>
    </xf>
    <xf numFmtId="0" fontId="1" fillId="7" borderId="37" xfId="0" applyNumberFormat="1" applyFont="1" applyFill="1" applyBorder="1" applyAlignment="1">
      <alignment vertical="top" wrapText="1"/>
    </xf>
    <xf numFmtId="0" fontId="14" fillId="6" borderId="3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horizontal="center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188" fontId="3" fillId="0" borderId="1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34" fillId="2" borderId="6" xfId="0" applyNumberFormat="1" applyFont="1" applyFill="1" applyBorder="1" applyAlignment="1">
      <alignment horizontal="center" vertical="center" wrapText="1" readingOrder="1"/>
    </xf>
    <xf numFmtId="0" fontId="34" fillId="2" borderId="5" xfId="0" applyNumberFormat="1" applyFont="1" applyFill="1" applyBorder="1" applyAlignment="1">
      <alignment horizontal="center" vertical="center" wrapText="1" readingOrder="1"/>
    </xf>
    <xf numFmtId="0" fontId="33" fillId="0" borderId="27" xfId="0" applyNumberFormat="1" applyFont="1" applyFill="1" applyBorder="1" applyAlignment="1">
      <alignment vertical="top" wrapText="1"/>
    </xf>
    <xf numFmtId="0" fontId="33" fillId="0" borderId="9" xfId="0" applyNumberFormat="1" applyFont="1" applyFill="1" applyBorder="1" applyAlignment="1">
      <alignment vertical="top" wrapText="1"/>
    </xf>
    <xf numFmtId="0" fontId="32" fillId="0" borderId="28" xfId="0" applyNumberFormat="1" applyFont="1" applyFill="1" applyBorder="1" applyAlignment="1">
      <alignment vertical="top" wrapText="1" readingOrder="1"/>
    </xf>
    <xf numFmtId="0" fontId="33" fillId="0" borderId="27" xfId="0" applyNumberFormat="1" applyFont="1" applyFill="1" applyBorder="1" applyAlignment="1">
      <alignment vertical="top" wrapText="1"/>
    </xf>
    <xf numFmtId="0" fontId="33" fillId="0" borderId="9" xfId="0" applyNumberFormat="1" applyFont="1" applyFill="1" applyBorder="1" applyAlignment="1">
      <alignment vertical="top" wrapText="1"/>
    </xf>
    <xf numFmtId="0" fontId="32" fillId="0" borderId="6" xfId="0" applyNumberFormat="1" applyFont="1" applyFill="1" applyBorder="1" applyAlignment="1">
      <alignment horizontal="left" vertical="top" wrapText="1" readingOrder="1"/>
    </xf>
    <xf numFmtId="0" fontId="32" fillId="0" borderId="27" xfId="0" applyNumberFormat="1" applyFont="1" applyFill="1" applyBorder="1" applyAlignment="1">
      <alignment horizontal="left" vertical="top" wrapText="1" readingOrder="1"/>
    </xf>
    <xf numFmtId="0" fontId="32" fillId="0" borderId="3" xfId="0" applyNumberFormat="1" applyFont="1" applyFill="1" applyBorder="1" applyAlignment="1">
      <alignment vertical="center" wrapText="1" readingOrder="1"/>
    </xf>
    <xf numFmtId="0" fontId="33" fillId="0" borderId="1" xfId="0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59</xdr:row>
      <xdr:rowOff>180975</xdr:rowOff>
    </xdr:from>
    <xdr:to>
      <xdr:col>1</xdr:col>
      <xdr:colOff>1143000</xdr:colOff>
      <xdr:row>65</xdr:row>
      <xdr:rowOff>141282</xdr:rowOff>
    </xdr:to>
    <xdr:sp macro="" textlink="">
      <xdr:nvSpPr>
        <xdr:cNvPr id="2" name="TextBox 1"/>
        <xdr:cNvSpPr txBox="1"/>
      </xdr:nvSpPr>
      <xdr:spPr>
        <a:xfrm>
          <a:off x="180975" y="11468100"/>
          <a:ext cx="2228850" cy="998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2</xdr:col>
      <xdr:colOff>914400</xdr:colOff>
      <xdr:row>61</xdr:row>
      <xdr:rowOff>57150</xdr:rowOff>
    </xdr:from>
    <xdr:to>
      <xdr:col>4</xdr:col>
      <xdr:colOff>942975</xdr:colOff>
      <xdr:row>66</xdr:row>
      <xdr:rowOff>9525</xdr:rowOff>
    </xdr:to>
    <xdr:sp macro="" textlink="">
      <xdr:nvSpPr>
        <xdr:cNvPr id="3" name="TextBox 2"/>
        <xdr:cNvSpPr txBox="1"/>
      </xdr:nvSpPr>
      <xdr:spPr>
        <a:xfrm>
          <a:off x="3448050" y="11591925"/>
          <a:ext cx="256222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4</xdr:col>
      <xdr:colOff>2524125</xdr:colOff>
      <xdr:row>61</xdr:row>
      <xdr:rowOff>19050</xdr:rowOff>
    </xdr:from>
    <xdr:to>
      <xdr:col>6</xdr:col>
      <xdr:colOff>904875</xdr:colOff>
      <xdr:row>65</xdr:row>
      <xdr:rowOff>38100</xdr:rowOff>
    </xdr:to>
    <xdr:sp macro="" textlink="">
      <xdr:nvSpPr>
        <xdr:cNvPr id="4" name="TextBox 3"/>
        <xdr:cNvSpPr txBox="1"/>
      </xdr:nvSpPr>
      <xdr:spPr>
        <a:xfrm>
          <a:off x="7591425" y="11553825"/>
          <a:ext cx="23145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4</xdr:col>
      <xdr:colOff>2333625</xdr:colOff>
      <xdr:row>64</xdr:row>
      <xdr:rowOff>142876</xdr:rowOff>
    </xdr:from>
    <xdr:to>
      <xdr:col>6</xdr:col>
      <xdr:colOff>995362</xdr:colOff>
      <xdr:row>70</xdr:row>
      <xdr:rowOff>47626</xdr:rowOff>
    </xdr:to>
    <xdr:sp macro="" textlink="">
      <xdr:nvSpPr>
        <xdr:cNvPr id="5" name="TextBox 4"/>
        <xdr:cNvSpPr txBox="1"/>
      </xdr:nvSpPr>
      <xdr:spPr>
        <a:xfrm>
          <a:off x="7400925" y="12287251"/>
          <a:ext cx="2595562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showGridLines="0" topLeftCell="A16" workbookViewId="0">
      <selection activeCell="C46" sqref="C46"/>
    </sheetView>
  </sheetViews>
  <sheetFormatPr defaultRowHeight="14.25" x14ac:dyDescent="0.2"/>
  <cols>
    <col min="1" max="4" width="16.625" customWidth="1"/>
    <col min="5" max="5" width="38.75" customWidth="1"/>
    <col min="6" max="6" width="12.875" customWidth="1"/>
    <col min="7" max="7" width="16.625" customWidth="1"/>
    <col min="8" max="8" width="7.75" customWidth="1"/>
  </cols>
  <sheetData>
    <row r="1" spans="1:7" ht="11.25" customHeight="1" x14ac:dyDescent="0.2">
      <c r="A1" s="159"/>
      <c r="B1" s="158"/>
      <c r="C1" s="158"/>
      <c r="D1" s="158"/>
      <c r="E1" s="158"/>
      <c r="F1" s="158"/>
    </row>
    <row r="2" spans="1:7" ht="16.5" customHeight="1" x14ac:dyDescent="0.2">
      <c r="A2" s="163" t="s">
        <v>0</v>
      </c>
      <c r="B2" s="163"/>
      <c r="C2" s="163"/>
      <c r="D2" s="163"/>
      <c r="E2" s="163"/>
      <c r="F2" s="163"/>
      <c r="G2" s="163"/>
    </row>
    <row r="3" spans="1:7" s="21" customFormat="1" ht="16.5" customHeight="1" x14ac:dyDescent="0.2">
      <c r="A3" s="163" t="s">
        <v>497</v>
      </c>
      <c r="B3" s="163"/>
      <c r="C3" s="163"/>
      <c r="D3" s="163"/>
      <c r="E3" s="163"/>
      <c r="F3" s="163"/>
      <c r="G3" s="163"/>
    </row>
    <row r="4" spans="1:7" ht="16.5" customHeight="1" x14ac:dyDescent="0.2">
      <c r="A4" s="163" t="s">
        <v>498</v>
      </c>
      <c r="B4" s="163"/>
      <c r="C4" s="163"/>
      <c r="D4" s="163"/>
      <c r="E4" s="163"/>
      <c r="F4" s="163"/>
      <c r="G4" s="163"/>
    </row>
    <row r="5" spans="1:7" s="21" customFormat="1" ht="15" customHeight="1" x14ac:dyDescent="0.2"/>
    <row r="6" spans="1:7" ht="21" customHeight="1" x14ac:dyDescent="0.2">
      <c r="A6" s="160" t="s">
        <v>1</v>
      </c>
      <c r="B6" s="161"/>
      <c r="C6" s="161"/>
      <c r="D6" s="162"/>
      <c r="E6" s="3" t="s">
        <v>2</v>
      </c>
      <c r="F6" s="34" t="s">
        <v>3</v>
      </c>
      <c r="G6" s="34" t="s">
        <v>4</v>
      </c>
    </row>
    <row r="7" spans="1:7" ht="47.25" customHeight="1" x14ac:dyDescent="0.2">
      <c r="A7" s="35" t="s">
        <v>5</v>
      </c>
      <c r="B7" s="35" t="s">
        <v>6</v>
      </c>
      <c r="C7" s="2" t="s">
        <v>7</v>
      </c>
      <c r="D7" s="2" t="s">
        <v>8</v>
      </c>
      <c r="E7" s="4" t="s">
        <v>9</v>
      </c>
      <c r="F7" s="36" t="s">
        <v>9</v>
      </c>
      <c r="G7" s="36" t="s">
        <v>10</v>
      </c>
    </row>
    <row r="8" spans="1:7" x14ac:dyDescent="0.2">
      <c r="A8" s="24" t="s">
        <v>9</v>
      </c>
      <c r="B8" s="29" t="s">
        <v>9</v>
      </c>
      <c r="C8" s="5" t="s">
        <v>9</v>
      </c>
      <c r="D8" s="6">
        <v>26856625.550000001</v>
      </c>
      <c r="E8" s="7" t="s">
        <v>11</v>
      </c>
      <c r="F8" s="24" t="s">
        <v>9</v>
      </c>
      <c r="G8" s="29" t="s">
        <v>12</v>
      </c>
    </row>
    <row r="9" spans="1:7" x14ac:dyDescent="0.2">
      <c r="A9" s="25" t="s">
        <v>9</v>
      </c>
      <c r="B9" s="25" t="s">
        <v>9</v>
      </c>
      <c r="C9" s="8" t="s">
        <v>9</v>
      </c>
      <c r="D9" s="8" t="s">
        <v>9</v>
      </c>
      <c r="E9" s="9" t="s">
        <v>13</v>
      </c>
      <c r="F9" s="31"/>
      <c r="G9" s="25" t="s">
        <v>9</v>
      </c>
    </row>
    <row r="10" spans="1:7" ht="14.25" customHeight="1" x14ac:dyDescent="0.2">
      <c r="A10" s="29" t="s">
        <v>15</v>
      </c>
      <c r="B10" s="29" t="s">
        <v>16</v>
      </c>
      <c r="C10" s="5" t="s">
        <v>15</v>
      </c>
      <c r="D10" s="5" t="s">
        <v>17</v>
      </c>
      <c r="E10" s="10" t="s">
        <v>18</v>
      </c>
      <c r="F10" s="30" t="s">
        <v>19</v>
      </c>
      <c r="G10" s="29" t="s">
        <v>20</v>
      </c>
    </row>
    <row r="11" spans="1:7" ht="14.25" customHeight="1" x14ac:dyDescent="0.2">
      <c r="A11" s="29" t="s">
        <v>21</v>
      </c>
      <c r="B11" s="29" t="s">
        <v>16</v>
      </c>
      <c r="C11" s="5" t="s">
        <v>21</v>
      </c>
      <c r="D11" s="5" t="s">
        <v>22</v>
      </c>
      <c r="E11" s="10" t="s">
        <v>23</v>
      </c>
      <c r="F11" s="30" t="s">
        <v>24</v>
      </c>
      <c r="G11" s="29" t="s">
        <v>25</v>
      </c>
    </row>
    <row r="12" spans="1:7" ht="14.25" customHeight="1" x14ac:dyDescent="0.2">
      <c r="A12" s="29" t="s">
        <v>26</v>
      </c>
      <c r="B12" s="29" t="s">
        <v>16</v>
      </c>
      <c r="C12" s="5" t="s">
        <v>26</v>
      </c>
      <c r="D12" s="5" t="s">
        <v>27</v>
      </c>
      <c r="E12" s="10" t="s">
        <v>28</v>
      </c>
      <c r="F12" s="30" t="s">
        <v>29</v>
      </c>
      <c r="G12" s="29" t="s">
        <v>16</v>
      </c>
    </row>
    <row r="13" spans="1:7" ht="14.25" customHeight="1" x14ac:dyDescent="0.2">
      <c r="A13" s="29" t="s">
        <v>30</v>
      </c>
      <c r="B13" s="29" t="s">
        <v>16</v>
      </c>
      <c r="C13" s="5" t="s">
        <v>30</v>
      </c>
      <c r="D13" s="5" t="s">
        <v>31</v>
      </c>
      <c r="E13" s="10" t="s">
        <v>32</v>
      </c>
      <c r="F13" s="30" t="s">
        <v>33</v>
      </c>
      <c r="G13" s="29" t="s">
        <v>16</v>
      </c>
    </row>
    <row r="14" spans="1:7" ht="14.25" customHeight="1" x14ac:dyDescent="0.2">
      <c r="A14" s="29" t="s">
        <v>34</v>
      </c>
      <c r="B14" s="29" t="s">
        <v>16</v>
      </c>
      <c r="C14" s="5" t="s">
        <v>34</v>
      </c>
      <c r="D14" s="5" t="s">
        <v>35</v>
      </c>
      <c r="E14" s="10" t="s">
        <v>36</v>
      </c>
      <c r="F14" s="30" t="s">
        <v>37</v>
      </c>
      <c r="G14" s="29" t="s">
        <v>38</v>
      </c>
    </row>
    <row r="15" spans="1:7" ht="14.25" customHeight="1" x14ac:dyDescent="0.2">
      <c r="A15" s="29" t="s">
        <v>39</v>
      </c>
      <c r="B15" s="29" t="s">
        <v>16</v>
      </c>
      <c r="C15" s="5" t="s">
        <v>39</v>
      </c>
      <c r="D15" s="5" t="s">
        <v>40</v>
      </c>
      <c r="E15" s="10" t="s">
        <v>41</v>
      </c>
      <c r="F15" s="30" t="s">
        <v>42</v>
      </c>
      <c r="G15" s="29" t="s">
        <v>43</v>
      </c>
    </row>
    <row r="16" spans="1:7" ht="14.25" customHeight="1" x14ac:dyDescent="0.2">
      <c r="A16" s="25" t="s">
        <v>44</v>
      </c>
      <c r="B16" s="25" t="s">
        <v>16</v>
      </c>
      <c r="C16" s="8" t="s">
        <v>44</v>
      </c>
      <c r="D16" s="8" t="s">
        <v>45</v>
      </c>
      <c r="E16" s="11" t="s">
        <v>46</v>
      </c>
      <c r="F16" s="28" t="s">
        <v>14</v>
      </c>
      <c r="G16" s="25" t="s">
        <v>47</v>
      </c>
    </row>
    <row r="17" spans="1:7" ht="14.25" customHeight="1" x14ac:dyDescent="0.2">
      <c r="A17" s="25" t="s">
        <v>44</v>
      </c>
      <c r="B17" s="25" t="s">
        <v>16</v>
      </c>
      <c r="C17" s="8" t="s">
        <v>44</v>
      </c>
      <c r="D17" s="8" t="s">
        <v>45</v>
      </c>
      <c r="E17" s="11" t="s">
        <v>46</v>
      </c>
      <c r="F17" s="28" t="s">
        <v>14</v>
      </c>
      <c r="G17" s="25" t="s">
        <v>47</v>
      </c>
    </row>
    <row r="18" spans="1:7" ht="14.25" customHeight="1" x14ac:dyDescent="0.2">
      <c r="A18" s="29" t="s">
        <v>16</v>
      </c>
      <c r="B18" s="29" t="s">
        <v>16</v>
      </c>
      <c r="C18" s="5" t="s">
        <v>16</v>
      </c>
      <c r="D18" s="5" t="s">
        <v>48</v>
      </c>
      <c r="E18" s="10" t="s">
        <v>49</v>
      </c>
      <c r="F18" s="30" t="s">
        <v>50</v>
      </c>
      <c r="G18" s="29" t="s">
        <v>16</v>
      </c>
    </row>
    <row r="19" spans="1:7" ht="14.25" customHeight="1" x14ac:dyDescent="0.2">
      <c r="A19" s="29" t="s">
        <v>16</v>
      </c>
      <c r="B19" s="29" t="s">
        <v>16</v>
      </c>
      <c r="C19" s="5" t="s">
        <v>16</v>
      </c>
      <c r="D19" s="5" t="s">
        <v>51</v>
      </c>
      <c r="E19" s="10" t="s">
        <v>52</v>
      </c>
      <c r="F19" s="30" t="s">
        <v>53</v>
      </c>
      <c r="G19" s="29" t="s">
        <v>54</v>
      </c>
    </row>
    <row r="20" spans="1:7" ht="14.25" customHeight="1" x14ac:dyDescent="0.2">
      <c r="A20" s="29" t="s">
        <v>16</v>
      </c>
      <c r="B20" s="29" t="s">
        <v>16</v>
      </c>
      <c r="C20" s="5" t="s">
        <v>16</v>
      </c>
      <c r="D20" s="5" t="s">
        <v>55</v>
      </c>
      <c r="E20" s="10" t="s">
        <v>56</v>
      </c>
      <c r="F20" s="30" t="s">
        <v>57</v>
      </c>
      <c r="G20" s="29" t="s">
        <v>58</v>
      </c>
    </row>
    <row r="21" spans="1:7" ht="14.25" customHeight="1" x14ac:dyDescent="0.2">
      <c r="A21" s="29" t="s">
        <v>16</v>
      </c>
      <c r="B21" s="29" t="s">
        <v>16</v>
      </c>
      <c r="C21" s="5" t="s">
        <v>16</v>
      </c>
      <c r="D21" s="5" t="s">
        <v>59</v>
      </c>
      <c r="E21" s="10" t="s">
        <v>60</v>
      </c>
      <c r="F21" s="30" t="s">
        <v>61</v>
      </c>
      <c r="G21" s="29" t="s">
        <v>16</v>
      </c>
    </row>
    <row r="22" spans="1:7" ht="14.25" customHeight="1" x14ac:dyDescent="0.2">
      <c r="A22" s="29" t="s">
        <v>16</v>
      </c>
      <c r="B22" s="29" t="s">
        <v>16</v>
      </c>
      <c r="C22" s="5" t="s">
        <v>16</v>
      </c>
      <c r="D22" s="5" t="s">
        <v>62</v>
      </c>
      <c r="E22" s="10" t="s">
        <v>63</v>
      </c>
      <c r="F22" s="30" t="s">
        <v>64</v>
      </c>
      <c r="G22" s="29" t="s">
        <v>65</v>
      </c>
    </row>
    <row r="23" spans="1:7" ht="14.25" customHeight="1" x14ac:dyDescent="0.2">
      <c r="A23" s="29" t="s">
        <v>16</v>
      </c>
      <c r="B23" s="29" t="s">
        <v>16</v>
      </c>
      <c r="C23" s="5" t="s">
        <v>16</v>
      </c>
      <c r="D23" s="5" t="s">
        <v>66</v>
      </c>
      <c r="E23" s="10" t="s">
        <v>67</v>
      </c>
      <c r="F23" s="30" t="s">
        <v>68</v>
      </c>
      <c r="G23" s="29" t="s">
        <v>69</v>
      </c>
    </row>
    <row r="24" spans="1:7" ht="14.25" customHeight="1" x14ac:dyDescent="0.2">
      <c r="A24" s="29" t="s">
        <v>16</v>
      </c>
      <c r="B24" s="29" t="s">
        <v>16</v>
      </c>
      <c r="C24" s="5" t="s">
        <v>16</v>
      </c>
      <c r="D24" s="5" t="s">
        <v>70</v>
      </c>
      <c r="E24" s="10" t="s">
        <v>71</v>
      </c>
      <c r="F24" s="30" t="s">
        <v>72</v>
      </c>
      <c r="G24" s="29" t="s">
        <v>73</v>
      </c>
    </row>
    <row r="25" spans="1:7" ht="14.25" customHeight="1" x14ac:dyDescent="0.2">
      <c r="A25" s="29" t="s">
        <v>16</v>
      </c>
      <c r="B25" s="29" t="s">
        <v>16</v>
      </c>
      <c r="C25" s="5" t="s">
        <v>16</v>
      </c>
      <c r="D25" s="5">
        <v>2063.08</v>
      </c>
      <c r="E25" s="10" t="s">
        <v>74</v>
      </c>
      <c r="F25" s="30" t="s">
        <v>75</v>
      </c>
      <c r="G25" s="29" t="s">
        <v>76</v>
      </c>
    </row>
    <row r="26" spans="1:7" ht="14.25" customHeight="1" x14ac:dyDescent="0.2">
      <c r="A26" s="29" t="s">
        <v>16</v>
      </c>
      <c r="B26" s="29" t="s">
        <v>16</v>
      </c>
      <c r="C26" s="5" t="s">
        <v>16</v>
      </c>
      <c r="D26" s="5" t="s">
        <v>77</v>
      </c>
      <c r="E26" s="10" t="s">
        <v>78</v>
      </c>
      <c r="F26" s="30" t="s">
        <v>79</v>
      </c>
      <c r="G26" s="29" t="s">
        <v>80</v>
      </c>
    </row>
    <row r="27" spans="1:7" ht="14.25" customHeight="1" x14ac:dyDescent="0.2">
      <c r="A27" s="29" t="s">
        <v>16</v>
      </c>
      <c r="B27" s="29" t="s">
        <v>16</v>
      </c>
      <c r="C27" s="5" t="s">
        <v>16</v>
      </c>
      <c r="D27" s="5" t="s">
        <v>81</v>
      </c>
      <c r="E27" s="10" t="s">
        <v>82</v>
      </c>
      <c r="F27" s="30" t="s">
        <v>83</v>
      </c>
      <c r="G27" s="29" t="s">
        <v>16</v>
      </c>
    </row>
    <row r="28" spans="1:7" ht="14.25" customHeight="1" x14ac:dyDescent="0.2">
      <c r="A28" s="25" t="s">
        <v>16</v>
      </c>
      <c r="B28" s="25" t="s">
        <v>16</v>
      </c>
      <c r="C28" s="8" t="s">
        <v>16</v>
      </c>
      <c r="D28" s="138">
        <v>1163601.1000000001</v>
      </c>
      <c r="E28" s="11" t="s">
        <v>46</v>
      </c>
      <c r="F28" s="28" t="s">
        <v>14</v>
      </c>
      <c r="G28" s="25" t="s">
        <v>84</v>
      </c>
    </row>
    <row r="29" spans="1:7" ht="14.25" customHeight="1" thickBot="1" x14ac:dyDescent="0.25">
      <c r="A29" s="32" t="s">
        <v>44</v>
      </c>
      <c r="B29" s="32" t="s">
        <v>16</v>
      </c>
      <c r="C29" s="12" t="s">
        <v>44</v>
      </c>
      <c r="D29" s="139">
        <v>29868948.190000001</v>
      </c>
      <c r="E29" s="13" t="s">
        <v>85</v>
      </c>
      <c r="F29" s="33" t="s">
        <v>14</v>
      </c>
      <c r="G29" s="32" t="s">
        <v>86</v>
      </c>
    </row>
    <row r="30" spans="1:7" ht="15" thickTop="1" x14ac:dyDescent="0.2">
      <c r="A30" s="25" t="s">
        <v>9</v>
      </c>
      <c r="B30" s="25" t="s">
        <v>9</v>
      </c>
      <c r="C30" s="8" t="s">
        <v>9</v>
      </c>
      <c r="D30" s="8" t="s">
        <v>9</v>
      </c>
      <c r="E30" s="9" t="s">
        <v>87</v>
      </c>
      <c r="F30" s="31"/>
      <c r="G30" s="25" t="s">
        <v>9</v>
      </c>
    </row>
    <row r="31" spans="1:7" ht="14.25" customHeight="1" x14ac:dyDescent="0.2">
      <c r="A31" s="29" t="s">
        <v>88</v>
      </c>
      <c r="B31" s="29" t="s">
        <v>16</v>
      </c>
      <c r="C31" s="5" t="s">
        <v>88</v>
      </c>
      <c r="D31" s="5" t="s">
        <v>89</v>
      </c>
      <c r="E31" s="10" t="s">
        <v>90</v>
      </c>
      <c r="F31" s="30" t="s">
        <v>91</v>
      </c>
      <c r="G31" s="29" t="s">
        <v>92</v>
      </c>
    </row>
    <row r="32" spans="1:7" ht="14.25" customHeight="1" x14ac:dyDescent="0.2">
      <c r="A32" s="29" t="s">
        <v>93</v>
      </c>
      <c r="B32" s="29" t="s">
        <v>16</v>
      </c>
      <c r="C32" s="5" t="s">
        <v>93</v>
      </c>
      <c r="D32" s="5" t="s">
        <v>94</v>
      </c>
      <c r="E32" s="10" t="s">
        <v>95</v>
      </c>
      <c r="F32" s="30" t="s">
        <v>96</v>
      </c>
      <c r="G32" s="29" t="s">
        <v>97</v>
      </c>
    </row>
    <row r="33" spans="1:7" ht="14.25" customHeight="1" x14ac:dyDescent="0.2">
      <c r="A33" s="29" t="s">
        <v>98</v>
      </c>
      <c r="B33" s="29" t="s">
        <v>16</v>
      </c>
      <c r="C33" s="5" t="s">
        <v>98</v>
      </c>
      <c r="D33" s="5" t="s">
        <v>99</v>
      </c>
      <c r="E33" s="10" t="s">
        <v>100</v>
      </c>
      <c r="F33" s="30" t="s">
        <v>101</v>
      </c>
      <c r="G33" s="29" t="s">
        <v>102</v>
      </c>
    </row>
    <row r="34" spans="1:7" ht="14.25" customHeight="1" x14ac:dyDescent="0.2">
      <c r="A34" s="29" t="s">
        <v>103</v>
      </c>
      <c r="B34" s="29" t="s">
        <v>16</v>
      </c>
      <c r="C34" s="5" t="s">
        <v>103</v>
      </c>
      <c r="D34" s="5" t="s">
        <v>104</v>
      </c>
      <c r="E34" s="10" t="s">
        <v>105</v>
      </c>
      <c r="F34" s="30" t="s">
        <v>106</v>
      </c>
      <c r="G34" s="29" t="s">
        <v>107</v>
      </c>
    </row>
    <row r="35" spans="1:7" ht="14.25" customHeight="1" x14ac:dyDescent="0.2">
      <c r="A35" s="29" t="s">
        <v>108</v>
      </c>
      <c r="B35" s="29" t="s">
        <v>16</v>
      </c>
      <c r="C35" s="5" t="s">
        <v>108</v>
      </c>
      <c r="D35" s="5" t="s">
        <v>109</v>
      </c>
      <c r="E35" s="10" t="s">
        <v>110</v>
      </c>
      <c r="F35" s="30" t="s">
        <v>111</v>
      </c>
      <c r="G35" s="29" t="s">
        <v>112</v>
      </c>
    </row>
    <row r="36" spans="1:7" ht="14.25" customHeight="1" x14ac:dyDescent="0.2">
      <c r="A36" s="29" t="s">
        <v>113</v>
      </c>
      <c r="B36" s="29" t="s">
        <v>16</v>
      </c>
      <c r="C36" s="5" t="s">
        <v>113</v>
      </c>
      <c r="D36" s="5" t="s">
        <v>114</v>
      </c>
      <c r="E36" s="10" t="s">
        <v>115</v>
      </c>
      <c r="F36" s="30" t="s">
        <v>116</v>
      </c>
      <c r="G36" s="29" t="s">
        <v>117</v>
      </c>
    </row>
    <row r="37" spans="1:7" ht="14.25" customHeight="1" x14ac:dyDescent="0.2">
      <c r="A37" s="29" t="s">
        <v>118</v>
      </c>
      <c r="B37" s="29" t="s">
        <v>16</v>
      </c>
      <c r="C37" s="5" t="s">
        <v>118</v>
      </c>
      <c r="D37" s="5" t="s">
        <v>119</v>
      </c>
      <c r="E37" s="10" t="s">
        <v>120</v>
      </c>
      <c r="F37" s="30" t="s">
        <v>121</v>
      </c>
      <c r="G37" s="29" t="s">
        <v>122</v>
      </c>
    </row>
    <row r="38" spans="1:7" ht="14.25" customHeight="1" x14ac:dyDescent="0.2">
      <c r="A38" s="29" t="s">
        <v>123</v>
      </c>
      <c r="B38" s="29" t="s">
        <v>16</v>
      </c>
      <c r="C38" s="5" t="s">
        <v>123</v>
      </c>
      <c r="D38" s="5" t="s">
        <v>16</v>
      </c>
      <c r="E38" s="10" t="s">
        <v>124</v>
      </c>
      <c r="F38" s="30" t="s">
        <v>125</v>
      </c>
      <c r="G38" s="29" t="s">
        <v>16</v>
      </c>
    </row>
    <row r="39" spans="1:7" ht="14.25" customHeight="1" x14ac:dyDescent="0.2">
      <c r="A39" s="29" t="s">
        <v>126</v>
      </c>
      <c r="B39" s="29" t="s">
        <v>16</v>
      </c>
      <c r="C39" s="5" t="s">
        <v>126</v>
      </c>
      <c r="D39" s="5" t="s">
        <v>127</v>
      </c>
      <c r="E39" s="10" t="s">
        <v>128</v>
      </c>
      <c r="F39" s="30" t="s">
        <v>129</v>
      </c>
      <c r="G39" s="29" t="s">
        <v>127</v>
      </c>
    </row>
    <row r="40" spans="1:7" ht="14.25" customHeight="1" x14ac:dyDescent="0.2">
      <c r="A40" s="29" t="s">
        <v>130</v>
      </c>
      <c r="B40" s="29" t="s">
        <v>16</v>
      </c>
      <c r="C40" s="5" t="s">
        <v>130</v>
      </c>
      <c r="D40" s="5" t="s">
        <v>16</v>
      </c>
      <c r="E40" s="10" t="s">
        <v>131</v>
      </c>
      <c r="F40" s="30" t="s">
        <v>132</v>
      </c>
      <c r="G40" s="29" t="s">
        <v>16</v>
      </c>
    </row>
    <row r="41" spans="1:7" ht="14.25" customHeight="1" x14ac:dyDescent="0.2">
      <c r="A41" s="29" t="s">
        <v>133</v>
      </c>
      <c r="B41" s="29" t="s">
        <v>16</v>
      </c>
      <c r="C41" s="5" t="s">
        <v>133</v>
      </c>
      <c r="D41" s="5" t="s">
        <v>134</v>
      </c>
      <c r="E41" s="10" t="s">
        <v>135</v>
      </c>
      <c r="F41" s="30" t="s">
        <v>136</v>
      </c>
      <c r="G41" s="29" t="s">
        <v>16</v>
      </c>
    </row>
    <row r="42" spans="1:7" ht="14.25" customHeight="1" x14ac:dyDescent="0.2">
      <c r="A42" s="25" t="s">
        <v>44</v>
      </c>
      <c r="B42" s="25" t="s">
        <v>16</v>
      </c>
      <c r="C42" s="8" t="s">
        <v>44</v>
      </c>
      <c r="D42" s="8" t="s">
        <v>137</v>
      </c>
      <c r="E42" s="11" t="s">
        <v>46</v>
      </c>
      <c r="F42" s="28" t="s">
        <v>14</v>
      </c>
      <c r="G42" s="25" t="s">
        <v>138</v>
      </c>
    </row>
    <row r="43" spans="1:7" ht="14.25" customHeight="1" x14ac:dyDescent="0.2">
      <c r="A43" s="29" t="s">
        <v>16</v>
      </c>
      <c r="B43" s="29" t="s">
        <v>16</v>
      </c>
      <c r="C43" s="5" t="s">
        <v>16</v>
      </c>
      <c r="D43" s="5" t="s">
        <v>48</v>
      </c>
      <c r="E43" s="10" t="s">
        <v>49</v>
      </c>
      <c r="F43" s="30" t="s">
        <v>50</v>
      </c>
      <c r="G43" s="29" t="s">
        <v>16</v>
      </c>
    </row>
    <row r="44" spans="1:7" ht="14.25" customHeight="1" x14ac:dyDescent="0.2">
      <c r="A44" s="29" t="s">
        <v>16</v>
      </c>
      <c r="B44" s="29" t="s">
        <v>16</v>
      </c>
      <c r="C44" s="5" t="s">
        <v>16</v>
      </c>
      <c r="D44" s="5" t="s">
        <v>139</v>
      </c>
      <c r="E44" s="10" t="s">
        <v>140</v>
      </c>
      <c r="F44" s="30" t="s">
        <v>141</v>
      </c>
      <c r="G44" s="29" t="s">
        <v>142</v>
      </c>
    </row>
    <row r="45" spans="1:7" ht="14.25" customHeight="1" x14ac:dyDescent="0.2">
      <c r="A45" s="29" t="s">
        <v>16</v>
      </c>
      <c r="B45" s="29" t="s">
        <v>16</v>
      </c>
      <c r="C45" s="5" t="s">
        <v>16</v>
      </c>
      <c r="D45" s="5" t="s">
        <v>143</v>
      </c>
      <c r="E45" s="10" t="s">
        <v>144</v>
      </c>
      <c r="F45" s="30" t="s">
        <v>145</v>
      </c>
      <c r="G45" s="29" t="s">
        <v>16</v>
      </c>
    </row>
    <row r="46" spans="1:7" ht="14.25" customHeight="1" x14ac:dyDescent="0.2">
      <c r="A46" s="29" t="s">
        <v>16</v>
      </c>
      <c r="B46" s="29" t="s">
        <v>16</v>
      </c>
      <c r="C46" s="5" t="s">
        <v>16</v>
      </c>
      <c r="D46" s="5" t="s">
        <v>146</v>
      </c>
      <c r="E46" s="10" t="s">
        <v>56</v>
      </c>
      <c r="F46" s="30" t="s">
        <v>57</v>
      </c>
      <c r="G46" s="29" t="s">
        <v>147</v>
      </c>
    </row>
    <row r="47" spans="1:7" ht="14.25" customHeight="1" x14ac:dyDescent="0.2">
      <c r="A47" s="29" t="s">
        <v>16</v>
      </c>
      <c r="B47" s="29" t="s">
        <v>16</v>
      </c>
      <c r="C47" s="5" t="s">
        <v>16</v>
      </c>
      <c r="D47" s="5" t="s">
        <v>148</v>
      </c>
      <c r="E47" s="10" t="s">
        <v>149</v>
      </c>
      <c r="F47" s="30" t="s">
        <v>150</v>
      </c>
      <c r="G47" s="29" t="s">
        <v>16</v>
      </c>
    </row>
    <row r="48" spans="1:7" ht="14.25" customHeight="1" x14ac:dyDescent="0.2">
      <c r="A48" s="29" t="s">
        <v>16</v>
      </c>
      <c r="B48" s="29" t="s">
        <v>16</v>
      </c>
      <c r="C48" s="5" t="s">
        <v>16</v>
      </c>
      <c r="D48" s="5" t="s">
        <v>59</v>
      </c>
      <c r="E48" s="10" t="s">
        <v>60</v>
      </c>
      <c r="F48" s="30" t="s">
        <v>61</v>
      </c>
      <c r="G48" s="29" t="s">
        <v>16</v>
      </c>
    </row>
    <row r="49" spans="1:7" ht="14.25" customHeight="1" x14ac:dyDescent="0.2">
      <c r="A49" s="29" t="s">
        <v>16</v>
      </c>
      <c r="B49" s="29" t="s">
        <v>16</v>
      </c>
      <c r="C49" s="5" t="s">
        <v>16</v>
      </c>
      <c r="D49" s="5" t="s">
        <v>151</v>
      </c>
      <c r="E49" s="10" t="s">
        <v>63</v>
      </c>
      <c r="F49" s="30" t="s">
        <v>64</v>
      </c>
      <c r="G49" s="29" t="s">
        <v>152</v>
      </c>
    </row>
    <row r="50" spans="1:7" ht="14.25" customHeight="1" x14ac:dyDescent="0.2">
      <c r="A50" s="29" t="s">
        <v>16</v>
      </c>
      <c r="B50" s="29" t="s">
        <v>16</v>
      </c>
      <c r="C50" s="5" t="s">
        <v>16</v>
      </c>
      <c r="D50" s="5" t="s">
        <v>153</v>
      </c>
      <c r="E50" s="10" t="s">
        <v>67</v>
      </c>
      <c r="F50" s="30" t="s">
        <v>68</v>
      </c>
      <c r="G50" s="29" t="s">
        <v>69</v>
      </c>
    </row>
    <row r="51" spans="1:7" ht="14.25" customHeight="1" x14ac:dyDescent="0.2">
      <c r="A51" s="29" t="s">
        <v>16</v>
      </c>
      <c r="B51" s="29" t="s">
        <v>16</v>
      </c>
      <c r="C51" s="5" t="s">
        <v>16</v>
      </c>
      <c r="D51" s="5" t="s">
        <v>154</v>
      </c>
      <c r="E51" s="10" t="s">
        <v>155</v>
      </c>
      <c r="F51" s="30" t="s">
        <v>156</v>
      </c>
      <c r="G51" s="29" t="s">
        <v>16</v>
      </c>
    </row>
    <row r="52" spans="1:7" ht="14.25" customHeight="1" x14ac:dyDescent="0.2">
      <c r="A52" s="29" t="s">
        <v>16</v>
      </c>
      <c r="B52" s="29" t="s">
        <v>16</v>
      </c>
      <c r="C52" s="5" t="s">
        <v>16</v>
      </c>
      <c r="D52" s="5" t="s">
        <v>70</v>
      </c>
      <c r="E52" s="10" t="s">
        <v>71</v>
      </c>
      <c r="F52" s="30" t="s">
        <v>72</v>
      </c>
      <c r="G52" s="29" t="s">
        <v>73</v>
      </c>
    </row>
    <row r="53" spans="1:7" ht="14.25" customHeight="1" x14ac:dyDescent="0.2">
      <c r="A53" s="29" t="s">
        <v>16</v>
      </c>
      <c r="B53" s="29" t="s">
        <v>16</v>
      </c>
      <c r="C53" s="5" t="s">
        <v>16</v>
      </c>
      <c r="D53" s="5" t="s">
        <v>157</v>
      </c>
      <c r="E53" s="10" t="s">
        <v>78</v>
      </c>
      <c r="F53" s="30" t="s">
        <v>79</v>
      </c>
      <c r="G53" s="29" t="s">
        <v>80</v>
      </c>
    </row>
    <row r="54" spans="1:7" ht="14.25" customHeight="1" x14ac:dyDescent="0.2">
      <c r="A54" s="25" t="s">
        <v>16</v>
      </c>
      <c r="B54" s="25" t="s">
        <v>16</v>
      </c>
      <c r="C54" s="8" t="s">
        <v>16</v>
      </c>
      <c r="D54" s="138">
        <v>3932072.89</v>
      </c>
      <c r="E54" s="11" t="s">
        <v>46</v>
      </c>
      <c r="F54" s="28" t="s">
        <v>14</v>
      </c>
      <c r="G54" s="25" t="s">
        <v>158</v>
      </c>
    </row>
    <row r="55" spans="1:7" ht="15" customHeight="1" thickBot="1" x14ac:dyDescent="0.25">
      <c r="A55" s="26" t="s">
        <v>44</v>
      </c>
      <c r="B55" s="26" t="s">
        <v>16</v>
      </c>
      <c r="C55" s="14" t="s">
        <v>44</v>
      </c>
      <c r="D55" s="140">
        <v>21868630.579999998</v>
      </c>
      <c r="E55" s="15" t="s">
        <v>159</v>
      </c>
      <c r="F55" s="27" t="s">
        <v>14</v>
      </c>
      <c r="G55" s="26" t="s">
        <v>160</v>
      </c>
    </row>
    <row r="56" spans="1:7" ht="15" customHeight="1" thickTop="1" x14ac:dyDescent="0.2">
      <c r="A56" s="25" t="s">
        <v>16</v>
      </c>
      <c r="B56" s="25" t="s">
        <v>16</v>
      </c>
      <c r="C56" s="8" t="s">
        <v>16</v>
      </c>
      <c r="D56" s="8" t="s">
        <v>161</v>
      </c>
      <c r="E56" s="11" t="s">
        <v>162</v>
      </c>
      <c r="F56" s="28" t="s">
        <v>14</v>
      </c>
      <c r="G56" s="25" t="s">
        <v>163</v>
      </c>
    </row>
    <row r="57" spans="1:7" x14ac:dyDescent="0.2">
      <c r="A57" s="22" t="s">
        <v>9</v>
      </c>
      <c r="B57" s="23" t="s">
        <v>9</v>
      </c>
      <c r="C57" s="16" t="s">
        <v>9</v>
      </c>
      <c r="D57" s="16" t="s">
        <v>164</v>
      </c>
      <c r="E57" s="8" t="s">
        <v>165</v>
      </c>
      <c r="F57" s="24" t="s">
        <v>9</v>
      </c>
      <c r="G57" s="25" t="s">
        <v>164</v>
      </c>
    </row>
    <row r="58" spans="1:7" ht="0" hidden="1" customHeight="1" x14ac:dyDescent="0.2"/>
    <row r="59" spans="1:7" ht="15.95" customHeight="1" x14ac:dyDescent="0.2"/>
    <row r="60" spans="1:7" ht="19.7" customHeight="1" x14ac:dyDescent="0.2"/>
    <row r="61" spans="1:7" ht="0.6" customHeight="1" x14ac:dyDescent="0.2"/>
    <row r="62" spans="1:7" ht="19.7" customHeight="1" x14ac:dyDescent="0.2">
      <c r="B62" s="158"/>
      <c r="C62" s="158"/>
      <c r="D62" s="158"/>
      <c r="E62" s="158"/>
      <c r="F62" s="158"/>
    </row>
  </sheetData>
  <mergeCells count="7">
    <mergeCell ref="B62:F62"/>
    <mergeCell ref="A1:B1"/>
    <mergeCell ref="C1:F1"/>
    <mergeCell ref="A6:D6"/>
    <mergeCell ref="A2:G2"/>
    <mergeCell ref="A3:G3"/>
    <mergeCell ref="A4:G4"/>
  </mergeCells>
  <pageMargins left="0.19685039370078741" right="0.19685039370078741" top="0.17" bottom="0.17" header="0.18" footer="0.18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3"/>
  <sheetViews>
    <sheetView topLeftCell="A73" workbookViewId="0">
      <pane xSplit="6" topLeftCell="G1" activePane="topRight" state="frozen"/>
      <selection activeCell="B68" sqref="B68"/>
      <selection pane="topRight" activeCell="B89" sqref="B89"/>
    </sheetView>
  </sheetViews>
  <sheetFormatPr defaultRowHeight="21" x14ac:dyDescent="0.55000000000000004"/>
  <cols>
    <col min="1" max="1" width="2.375" style="113" customWidth="1"/>
    <col min="2" max="2" width="45.25" style="114" customWidth="1"/>
    <col min="3" max="3" width="9" style="115"/>
    <col min="4" max="8" width="11.875" style="114" customWidth="1"/>
    <col min="9" max="9" width="11.125" style="62" bestFit="1" customWidth="1"/>
    <col min="10" max="17" width="9" style="62"/>
    <col min="18" max="18" width="9.875" style="62" bestFit="1" customWidth="1"/>
    <col min="19" max="19" width="9" style="62"/>
    <col min="20" max="20" width="10.625" style="63" customWidth="1"/>
    <col min="21" max="21" width="11.875" style="114" customWidth="1"/>
    <col min="22" max="22" width="11" style="62" customWidth="1"/>
    <col min="23" max="23" width="12.125" style="64" customWidth="1"/>
    <col min="24" max="53" width="9" style="62"/>
    <col min="54" max="55" width="9" style="114"/>
    <col min="56" max="57" width="11.875" style="114" customWidth="1"/>
    <col min="58" max="58" width="11.125" style="114" bestFit="1" customWidth="1"/>
    <col min="59" max="59" width="9" style="114"/>
    <col min="60" max="61" width="11.875" style="114" customWidth="1"/>
    <col min="62" max="62" width="12.375" style="114" customWidth="1"/>
    <col min="63" max="16384" width="9" style="114"/>
  </cols>
  <sheetData>
    <row r="1" spans="1:62" s="62" customFormat="1" x14ac:dyDescent="0.55000000000000004">
      <c r="A1" s="164" t="s">
        <v>0</v>
      </c>
      <c r="B1" s="164"/>
      <c r="C1" s="164"/>
      <c r="D1" s="164"/>
      <c r="E1" s="164"/>
      <c r="F1" s="164"/>
      <c r="T1" s="63"/>
      <c r="W1" s="64"/>
    </row>
    <row r="2" spans="1:62" s="62" customFormat="1" x14ac:dyDescent="0.55000000000000004">
      <c r="A2" s="164" t="s">
        <v>432</v>
      </c>
      <c r="B2" s="164"/>
      <c r="C2" s="164"/>
      <c r="D2" s="164"/>
      <c r="E2" s="164"/>
      <c r="F2" s="164"/>
      <c r="T2" s="63"/>
      <c r="W2" s="64"/>
    </row>
    <row r="3" spans="1:62" s="62" customFormat="1" x14ac:dyDescent="0.55000000000000004">
      <c r="A3" s="165" t="s">
        <v>168</v>
      </c>
      <c r="B3" s="165"/>
      <c r="C3" s="165"/>
      <c r="D3" s="165"/>
      <c r="E3" s="165"/>
      <c r="F3" s="165"/>
      <c r="T3" s="63"/>
      <c r="W3" s="64"/>
    </row>
    <row r="4" spans="1:62" s="62" customFormat="1" x14ac:dyDescent="0.55000000000000004">
      <c r="A4" s="65"/>
      <c r="B4" s="66"/>
      <c r="C4" s="66"/>
      <c r="D4" s="66"/>
      <c r="E4" s="66"/>
      <c r="F4" s="66"/>
      <c r="G4" s="66"/>
      <c r="H4" s="66"/>
      <c r="T4" s="63"/>
      <c r="U4" s="66"/>
      <c r="W4" s="64"/>
      <c r="BD4" s="66"/>
      <c r="BE4" s="66"/>
      <c r="BH4" s="66"/>
      <c r="BI4" s="66"/>
    </row>
    <row r="5" spans="1:62" s="62" customFormat="1" x14ac:dyDescent="0.55000000000000004">
      <c r="A5" s="67"/>
      <c r="B5" s="166" t="s">
        <v>2</v>
      </c>
      <c r="C5" s="167" t="s">
        <v>3</v>
      </c>
      <c r="D5" s="167" t="s">
        <v>433</v>
      </c>
      <c r="E5" s="68" t="s">
        <v>434</v>
      </c>
      <c r="F5" s="68" t="s">
        <v>1</v>
      </c>
      <c r="G5" s="68" t="s">
        <v>434</v>
      </c>
      <c r="H5" s="68" t="s">
        <v>1</v>
      </c>
      <c r="T5" s="63"/>
      <c r="U5" s="68" t="s">
        <v>1</v>
      </c>
      <c r="W5" s="64"/>
      <c r="BD5" s="68" t="s">
        <v>434</v>
      </c>
      <c r="BE5" s="68" t="s">
        <v>1</v>
      </c>
      <c r="BH5" s="68" t="s">
        <v>434</v>
      </c>
      <c r="BI5" s="68" t="s">
        <v>1</v>
      </c>
    </row>
    <row r="6" spans="1:62" s="62" customFormat="1" x14ac:dyDescent="0.55000000000000004">
      <c r="A6" s="69"/>
      <c r="B6" s="166"/>
      <c r="C6" s="168"/>
      <c r="D6" s="168"/>
      <c r="E6" s="70" t="s">
        <v>435</v>
      </c>
      <c r="F6" s="70" t="s">
        <v>435</v>
      </c>
      <c r="G6" s="70" t="s">
        <v>435</v>
      </c>
      <c r="H6" s="70" t="s">
        <v>435</v>
      </c>
      <c r="T6" s="63"/>
      <c r="U6" s="70" t="s">
        <v>435</v>
      </c>
      <c r="W6" s="64"/>
      <c r="BD6" s="70" t="s">
        <v>435</v>
      </c>
      <c r="BE6" s="70" t="s">
        <v>435</v>
      </c>
      <c r="BH6" s="70" t="s">
        <v>435</v>
      </c>
      <c r="BI6" s="70" t="s">
        <v>435</v>
      </c>
    </row>
    <row r="7" spans="1:62" s="62" customFormat="1" x14ac:dyDescent="0.55000000000000004">
      <c r="A7" s="71" t="s">
        <v>436</v>
      </c>
      <c r="B7" s="72"/>
      <c r="C7" s="73"/>
      <c r="D7" s="74"/>
      <c r="E7" s="75"/>
      <c r="F7" s="75"/>
      <c r="G7" s="75"/>
      <c r="H7" s="75"/>
      <c r="T7" s="63"/>
      <c r="U7" s="75"/>
      <c r="W7" s="64"/>
      <c r="BD7" s="75"/>
      <c r="BE7" s="75"/>
      <c r="BH7" s="75"/>
      <c r="BI7" s="75"/>
    </row>
    <row r="8" spans="1:62" s="62" customFormat="1" x14ac:dyDescent="0.55000000000000004">
      <c r="A8" s="76" t="s">
        <v>18</v>
      </c>
      <c r="B8" s="72"/>
      <c r="C8" s="77"/>
      <c r="D8" s="78"/>
      <c r="E8" s="79"/>
      <c r="F8" s="79"/>
      <c r="G8" s="79"/>
      <c r="H8" s="79"/>
      <c r="T8" s="63"/>
      <c r="U8" s="79"/>
      <c r="W8" s="64"/>
      <c r="BD8" s="79"/>
      <c r="BE8" s="79"/>
      <c r="BH8" s="79"/>
      <c r="BI8" s="79"/>
    </row>
    <row r="9" spans="1:62" s="62" customFormat="1" x14ac:dyDescent="0.55000000000000004">
      <c r="A9" s="80"/>
      <c r="B9" s="72" t="s">
        <v>190</v>
      </c>
      <c r="C9" s="77">
        <v>11043001</v>
      </c>
      <c r="D9" s="81">
        <v>100000</v>
      </c>
      <c r="E9" s="82">
        <v>12291.33</v>
      </c>
      <c r="F9" s="82">
        <v>114029.33</v>
      </c>
      <c r="G9" s="82">
        <v>12291.33</v>
      </c>
      <c r="H9" s="82">
        <v>101738</v>
      </c>
      <c r="I9" s="62">
        <f>SUM(G9:H9)</f>
        <v>114029.33</v>
      </c>
      <c r="T9" s="63">
        <f t="shared" ref="T9:T36" si="0">SUM(G9:S9)</f>
        <v>228058.66</v>
      </c>
      <c r="U9" s="82"/>
      <c r="V9" s="62">
        <f t="shared" ref="V9:V12" si="1">SUM(T9:U9)</f>
        <v>228058.66</v>
      </c>
      <c r="W9" s="64"/>
      <c r="BD9" s="82">
        <v>3750</v>
      </c>
      <c r="BE9" s="82"/>
      <c r="BF9" s="62">
        <f>SUM(BD9:BE9)</f>
        <v>3750</v>
      </c>
      <c r="BH9" s="82">
        <v>3750</v>
      </c>
      <c r="BI9" s="82"/>
      <c r="BJ9" s="62">
        <f>SUM(BH9:BI9)</f>
        <v>3750</v>
      </c>
    </row>
    <row r="10" spans="1:62" s="62" customFormat="1" x14ac:dyDescent="0.55000000000000004">
      <c r="A10" s="80"/>
      <c r="B10" s="72" t="s">
        <v>192</v>
      </c>
      <c r="C10" s="77">
        <v>11043002</v>
      </c>
      <c r="D10" s="81">
        <v>40000</v>
      </c>
      <c r="E10" s="82">
        <v>10324.9</v>
      </c>
      <c r="F10" s="82">
        <v>27274.5</v>
      </c>
      <c r="G10" s="82">
        <v>10324.9</v>
      </c>
      <c r="H10" s="82">
        <v>16949.599999999999</v>
      </c>
      <c r="I10" s="62">
        <f t="shared" ref="I10:I12" si="2">SUM(G10:H10)</f>
        <v>27274.5</v>
      </c>
      <c r="T10" s="63">
        <f t="shared" si="0"/>
        <v>54549</v>
      </c>
      <c r="U10" s="82"/>
      <c r="V10" s="62">
        <f t="shared" si="1"/>
        <v>54549</v>
      </c>
      <c r="W10" s="64"/>
      <c r="BD10" s="82">
        <v>997.4</v>
      </c>
      <c r="BE10" s="82"/>
      <c r="BF10" s="62">
        <f t="shared" ref="BF10:BF73" si="3">SUM(BD10:BE10)</f>
        <v>997.4</v>
      </c>
      <c r="BH10" s="82">
        <v>997.4</v>
      </c>
      <c r="BI10" s="82"/>
      <c r="BJ10" s="62">
        <f t="shared" ref="BJ10:BJ73" si="4">SUM(BH10:BI10)</f>
        <v>997.4</v>
      </c>
    </row>
    <row r="11" spans="1:62" s="62" customFormat="1" x14ac:dyDescent="0.55000000000000004">
      <c r="A11" s="80"/>
      <c r="B11" s="72" t="s">
        <v>194</v>
      </c>
      <c r="C11" s="77">
        <v>11043003</v>
      </c>
      <c r="D11" s="81">
        <v>10000</v>
      </c>
      <c r="E11" s="82">
        <v>11567</v>
      </c>
      <c r="F11" s="82">
        <v>13167</v>
      </c>
      <c r="G11" s="82">
        <v>11567</v>
      </c>
      <c r="H11" s="82">
        <v>1600</v>
      </c>
      <c r="I11" s="62">
        <f t="shared" si="2"/>
        <v>13167</v>
      </c>
      <c r="T11" s="63">
        <f t="shared" si="0"/>
        <v>26334</v>
      </c>
      <c r="U11" s="82"/>
      <c r="V11" s="62">
        <f t="shared" si="1"/>
        <v>26334</v>
      </c>
      <c r="W11" s="64"/>
      <c r="BD11" s="82">
        <v>0</v>
      </c>
      <c r="BE11" s="82"/>
      <c r="BF11" s="62">
        <f t="shared" si="3"/>
        <v>0</v>
      </c>
      <c r="BH11" s="82">
        <v>0</v>
      </c>
      <c r="BI11" s="82"/>
      <c r="BJ11" s="62">
        <f t="shared" si="4"/>
        <v>0</v>
      </c>
    </row>
    <row r="12" spans="1:62" s="62" customFormat="1" x14ac:dyDescent="0.55000000000000004">
      <c r="A12" s="80"/>
      <c r="B12" s="72" t="s">
        <v>437</v>
      </c>
      <c r="C12" s="77"/>
      <c r="D12" s="81">
        <v>500</v>
      </c>
      <c r="E12" s="82">
        <v>0</v>
      </c>
      <c r="F12" s="82">
        <v>0</v>
      </c>
      <c r="G12" s="82">
        <v>0</v>
      </c>
      <c r="H12" s="82">
        <v>0</v>
      </c>
      <c r="I12" s="62">
        <f t="shared" si="2"/>
        <v>0</v>
      </c>
      <c r="T12" s="63">
        <f t="shared" si="0"/>
        <v>0</v>
      </c>
      <c r="U12" s="82"/>
      <c r="V12" s="62">
        <f t="shared" si="1"/>
        <v>0</v>
      </c>
      <c r="W12" s="64"/>
      <c r="BD12" s="82">
        <v>0</v>
      </c>
      <c r="BE12" s="82"/>
      <c r="BF12" s="62">
        <f t="shared" si="3"/>
        <v>0</v>
      </c>
      <c r="BH12" s="82">
        <v>0</v>
      </c>
      <c r="BI12" s="82"/>
      <c r="BJ12" s="62">
        <f t="shared" si="4"/>
        <v>0</v>
      </c>
    </row>
    <row r="13" spans="1:62" s="62" customFormat="1" x14ac:dyDescent="0.55000000000000004">
      <c r="A13" s="80"/>
      <c r="B13" s="83" t="s">
        <v>46</v>
      </c>
      <c r="C13" s="77"/>
      <c r="D13" s="84">
        <f>SUM(D9:D12)</f>
        <v>150500</v>
      </c>
      <c r="E13" s="85">
        <f>SUM(E9:E12)</f>
        <v>34183.229999999996</v>
      </c>
      <c r="F13" s="85">
        <f>SUM(F8:F12)</f>
        <v>154470.83000000002</v>
      </c>
      <c r="G13" s="85">
        <f>SUM(G9:G12)</f>
        <v>34183.229999999996</v>
      </c>
      <c r="H13" s="85">
        <f>SUM(H8:H12)</f>
        <v>120287.6</v>
      </c>
      <c r="T13" s="63">
        <f t="shared" si="0"/>
        <v>154470.83000000002</v>
      </c>
      <c r="U13" s="85">
        <f>SUM(U8:U12)</f>
        <v>0</v>
      </c>
      <c r="V13" s="62">
        <f>SUM(V9:V12)</f>
        <v>308941.66000000003</v>
      </c>
      <c r="W13" s="64">
        <f>SUM(V9:V13)</f>
        <v>617883.32000000007</v>
      </c>
      <c r="BD13" s="85">
        <f>SUM(BD9:BD12)</f>
        <v>4747.3999999999996</v>
      </c>
      <c r="BE13" s="85">
        <f>SUM(BE8:BE12)</f>
        <v>0</v>
      </c>
      <c r="BF13" s="62">
        <f t="shared" si="3"/>
        <v>4747.3999999999996</v>
      </c>
      <c r="BH13" s="85">
        <f>SUM(BH9:BH12)</f>
        <v>4747.3999999999996</v>
      </c>
      <c r="BI13" s="85">
        <f>SUM(BI8:BI12)</f>
        <v>0</v>
      </c>
      <c r="BJ13" s="62">
        <f t="shared" si="4"/>
        <v>4747.3999999999996</v>
      </c>
    </row>
    <row r="14" spans="1:62" s="62" customFormat="1" x14ac:dyDescent="0.55000000000000004">
      <c r="A14" s="76" t="s">
        <v>438</v>
      </c>
      <c r="B14" s="72"/>
      <c r="C14" s="77"/>
      <c r="D14" s="78"/>
      <c r="E14" s="86"/>
      <c r="F14" s="86"/>
      <c r="G14" s="86"/>
      <c r="H14" s="86"/>
      <c r="T14" s="63">
        <f t="shared" si="0"/>
        <v>0</v>
      </c>
      <c r="U14" s="86"/>
      <c r="W14" s="64"/>
      <c r="BD14" s="86"/>
      <c r="BE14" s="86"/>
      <c r="BF14" s="62">
        <f t="shared" si="3"/>
        <v>0</v>
      </c>
      <c r="BH14" s="86"/>
      <c r="BI14" s="86"/>
      <c r="BJ14" s="62">
        <f t="shared" si="4"/>
        <v>0</v>
      </c>
    </row>
    <row r="15" spans="1:62" s="62" customFormat="1" x14ac:dyDescent="0.55000000000000004">
      <c r="A15" s="80"/>
      <c r="B15" s="72" t="s">
        <v>196</v>
      </c>
      <c r="C15" s="77">
        <v>41210004</v>
      </c>
      <c r="D15" s="81">
        <v>1000</v>
      </c>
      <c r="E15" s="82"/>
      <c r="F15" s="82">
        <v>1076.7</v>
      </c>
      <c r="G15" s="82"/>
      <c r="H15" s="82">
        <v>1076.7</v>
      </c>
      <c r="I15" s="62">
        <f t="shared" ref="I15:I22" si="5">SUM(G15:H15)</f>
        <v>1076.7</v>
      </c>
      <c r="T15" s="63">
        <f t="shared" si="0"/>
        <v>2153.4</v>
      </c>
      <c r="U15" s="82">
        <v>29.1</v>
      </c>
      <c r="V15" s="62">
        <f>SUM(T15:U15)</f>
        <v>2182.5</v>
      </c>
      <c r="W15" s="64"/>
      <c r="BD15" s="82">
        <v>232.8</v>
      </c>
      <c r="BE15" s="82">
        <v>29.1</v>
      </c>
      <c r="BF15" s="62">
        <f t="shared" si="3"/>
        <v>261.90000000000003</v>
      </c>
      <c r="BH15" s="82">
        <v>232.8</v>
      </c>
      <c r="BI15" s="82">
        <v>29.1</v>
      </c>
      <c r="BJ15" s="62">
        <f t="shared" si="4"/>
        <v>261.90000000000003</v>
      </c>
    </row>
    <row r="16" spans="1:62" s="62" customFormat="1" x14ac:dyDescent="0.55000000000000004">
      <c r="A16" s="80"/>
      <c r="B16" s="72" t="s">
        <v>439</v>
      </c>
      <c r="C16" s="77">
        <v>41210005</v>
      </c>
      <c r="D16" s="81">
        <v>500</v>
      </c>
      <c r="E16" s="82"/>
      <c r="F16" s="82">
        <v>0</v>
      </c>
      <c r="G16" s="82"/>
      <c r="H16" s="82">
        <v>0</v>
      </c>
      <c r="I16" s="62">
        <f t="shared" si="5"/>
        <v>0</v>
      </c>
      <c r="T16" s="63">
        <f t="shared" si="0"/>
        <v>0</v>
      </c>
      <c r="U16" s="82"/>
      <c r="V16" s="62">
        <f t="shared" ref="V16:V65" si="6">SUM(T16:U16)</f>
        <v>0</v>
      </c>
      <c r="W16" s="64"/>
      <c r="BD16" s="82"/>
      <c r="BE16" s="82"/>
      <c r="BF16" s="62">
        <f t="shared" si="3"/>
        <v>0</v>
      </c>
      <c r="BH16" s="82"/>
      <c r="BI16" s="82"/>
      <c r="BJ16" s="62">
        <f t="shared" si="4"/>
        <v>0</v>
      </c>
    </row>
    <row r="17" spans="1:62" s="62" customFormat="1" x14ac:dyDescent="0.55000000000000004">
      <c r="A17" s="80"/>
      <c r="B17" s="72" t="s">
        <v>440</v>
      </c>
      <c r="C17" s="77">
        <v>41210007</v>
      </c>
      <c r="D17" s="81">
        <v>500</v>
      </c>
      <c r="E17" s="82"/>
      <c r="F17" s="82">
        <v>0</v>
      </c>
      <c r="G17" s="82"/>
      <c r="H17" s="82">
        <v>0</v>
      </c>
      <c r="I17" s="62">
        <f t="shared" si="5"/>
        <v>0</v>
      </c>
      <c r="T17" s="63">
        <f t="shared" si="0"/>
        <v>0</v>
      </c>
      <c r="U17" s="82"/>
      <c r="V17" s="62">
        <f t="shared" si="6"/>
        <v>0</v>
      </c>
      <c r="W17" s="64"/>
      <c r="BD17" s="82"/>
      <c r="BE17" s="82"/>
      <c r="BF17" s="62">
        <f t="shared" si="3"/>
        <v>0</v>
      </c>
      <c r="BH17" s="82"/>
      <c r="BI17" s="82"/>
      <c r="BJ17" s="62">
        <f t="shared" si="4"/>
        <v>0</v>
      </c>
    </row>
    <row r="18" spans="1:62" s="62" customFormat="1" x14ac:dyDescent="0.55000000000000004">
      <c r="A18" s="80"/>
      <c r="B18" s="72" t="s">
        <v>441</v>
      </c>
      <c r="C18" s="77">
        <v>41210029</v>
      </c>
      <c r="D18" s="81">
        <v>500</v>
      </c>
      <c r="E18" s="82">
        <v>100</v>
      </c>
      <c r="F18" s="82">
        <v>1040</v>
      </c>
      <c r="G18" s="82">
        <v>100</v>
      </c>
      <c r="H18" s="82">
        <v>940</v>
      </c>
      <c r="I18" s="62">
        <f t="shared" si="5"/>
        <v>1040</v>
      </c>
      <c r="S18" s="64"/>
      <c r="T18" s="63">
        <f t="shared" si="0"/>
        <v>2080</v>
      </c>
      <c r="U18" s="82">
        <v>130</v>
      </c>
      <c r="V18" s="62">
        <f t="shared" si="6"/>
        <v>2210</v>
      </c>
      <c r="W18" s="64"/>
      <c r="BD18" s="82">
        <v>380</v>
      </c>
      <c r="BE18" s="82">
        <v>230</v>
      </c>
      <c r="BF18" s="62">
        <f t="shared" si="3"/>
        <v>610</v>
      </c>
      <c r="BH18" s="82">
        <v>380</v>
      </c>
      <c r="BI18" s="82">
        <v>230</v>
      </c>
      <c r="BJ18" s="62">
        <f t="shared" si="4"/>
        <v>610</v>
      </c>
    </row>
    <row r="19" spans="1:62" s="62" customFormat="1" x14ac:dyDescent="0.55000000000000004">
      <c r="A19" s="80"/>
      <c r="B19" s="72" t="s">
        <v>442</v>
      </c>
      <c r="C19" s="77">
        <v>41219999</v>
      </c>
      <c r="D19" s="81">
        <v>10000</v>
      </c>
      <c r="E19" s="82">
        <v>326</v>
      </c>
      <c r="F19" s="82">
        <v>5859</v>
      </c>
      <c r="G19" s="82">
        <v>326</v>
      </c>
      <c r="H19" s="82">
        <v>5533</v>
      </c>
      <c r="I19" s="62">
        <f t="shared" si="5"/>
        <v>5859</v>
      </c>
      <c r="S19" s="64"/>
      <c r="T19" s="63">
        <f t="shared" si="0"/>
        <v>11718</v>
      </c>
      <c r="U19" s="82"/>
      <c r="V19" s="62">
        <f t="shared" si="6"/>
        <v>11718</v>
      </c>
      <c r="W19" s="64"/>
      <c r="BD19" s="82">
        <v>99</v>
      </c>
      <c r="BE19" s="82">
        <v>4972</v>
      </c>
      <c r="BF19" s="62">
        <f t="shared" si="3"/>
        <v>5071</v>
      </c>
      <c r="BH19" s="82">
        <v>99</v>
      </c>
      <c r="BI19" s="82">
        <v>4972</v>
      </c>
      <c r="BJ19" s="62">
        <f t="shared" si="4"/>
        <v>5071</v>
      </c>
    </row>
    <row r="20" spans="1:62" s="62" customFormat="1" x14ac:dyDescent="0.55000000000000004">
      <c r="A20" s="80"/>
      <c r="B20" s="72" t="s">
        <v>443</v>
      </c>
      <c r="C20" s="77">
        <v>41220002</v>
      </c>
      <c r="D20" s="81">
        <v>1000</v>
      </c>
      <c r="E20" s="82"/>
      <c r="F20" s="82">
        <v>0</v>
      </c>
      <c r="G20" s="82"/>
      <c r="H20" s="82">
        <v>0</v>
      </c>
      <c r="I20" s="62">
        <f t="shared" si="5"/>
        <v>0</v>
      </c>
      <c r="T20" s="63">
        <f t="shared" si="0"/>
        <v>0</v>
      </c>
      <c r="U20" s="82"/>
      <c r="V20" s="62">
        <f t="shared" si="6"/>
        <v>0</v>
      </c>
      <c r="W20" s="64"/>
      <c r="BD20" s="82"/>
      <c r="BE20" s="82"/>
      <c r="BF20" s="62">
        <f t="shared" si="3"/>
        <v>0</v>
      </c>
      <c r="BH20" s="82"/>
      <c r="BI20" s="82"/>
      <c r="BJ20" s="62">
        <f t="shared" si="4"/>
        <v>0</v>
      </c>
    </row>
    <row r="21" spans="1:62" s="62" customFormat="1" x14ac:dyDescent="0.55000000000000004">
      <c r="A21" s="80"/>
      <c r="B21" s="72" t="s">
        <v>202</v>
      </c>
      <c r="C21" s="77">
        <v>41220010</v>
      </c>
      <c r="D21" s="81">
        <v>80000</v>
      </c>
      <c r="E21" s="82">
        <v>29556</v>
      </c>
      <c r="F21" s="82">
        <v>30870.46</v>
      </c>
      <c r="G21" s="82">
        <v>29556</v>
      </c>
      <c r="H21" s="82">
        <v>1314.46</v>
      </c>
      <c r="I21" s="62">
        <f t="shared" si="5"/>
        <v>30870.46</v>
      </c>
      <c r="T21" s="63">
        <f t="shared" si="0"/>
        <v>61740.92</v>
      </c>
      <c r="U21" s="82"/>
      <c r="V21" s="62">
        <f t="shared" si="6"/>
        <v>61740.92</v>
      </c>
      <c r="W21" s="64"/>
      <c r="BD21" s="82">
        <v>1314.46</v>
      </c>
      <c r="BE21" s="82"/>
      <c r="BF21" s="62">
        <f t="shared" si="3"/>
        <v>1314.46</v>
      </c>
      <c r="BH21" s="82">
        <v>1314.46</v>
      </c>
      <c r="BI21" s="82"/>
      <c r="BJ21" s="62">
        <f t="shared" si="4"/>
        <v>1314.46</v>
      </c>
    </row>
    <row r="22" spans="1:62" s="62" customFormat="1" x14ac:dyDescent="0.55000000000000004">
      <c r="A22" s="80"/>
      <c r="B22" s="72" t="s">
        <v>204</v>
      </c>
      <c r="C22" s="77">
        <v>41239999</v>
      </c>
      <c r="D22" s="81">
        <v>500</v>
      </c>
      <c r="E22" s="82">
        <v>40</v>
      </c>
      <c r="F22" s="82">
        <v>280</v>
      </c>
      <c r="G22" s="82">
        <v>40</v>
      </c>
      <c r="H22" s="82">
        <v>240</v>
      </c>
      <c r="I22" s="62">
        <f t="shared" si="5"/>
        <v>280</v>
      </c>
      <c r="S22" s="64"/>
      <c r="T22" s="63">
        <f t="shared" si="0"/>
        <v>560</v>
      </c>
      <c r="U22" s="82"/>
      <c r="V22" s="62">
        <f t="shared" si="6"/>
        <v>560</v>
      </c>
      <c r="W22" s="64"/>
      <c r="BD22" s="82">
        <v>40</v>
      </c>
      <c r="BE22" s="82">
        <v>40</v>
      </c>
      <c r="BF22" s="62">
        <f t="shared" si="3"/>
        <v>80</v>
      </c>
      <c r="BH22" s="82">
        <v>40</v>
      </c>
      <c r="BI22" s="82">
        <v>40</v>
      </c>
      <c r="BJ22" s="62">
        <f t="shared" si="4"/>
        <v>80</v>
      </c>
    </row>
    <row r="23" spans="1:62" s="62" customFormat="1" x14ac:dyDescent="0.55000000000000004">
      <c r="A23" s="80"/>
      <c r="B23" s="83" t="s">
        <v>46</v>
      </c>
      <c r="C23" s="87"/>
      <c r="D23" s="84">
        <f>SUM(D15:D22)</f>
        <v>94000</v>
      </c>
      <c r="E23" s="88">
        <f>SUM(E15:E22)</f>
        <v>30022</v>
      </c>
      <c r="F23" s="88">
        <f>SUM(F15:F22)</f>
        <v>39126.159999999996</v>
      </c>
      <c r="G23" s="88">
        <f>SUM(G15:G22)</f>
        <v>30022</v>
      </c>
      <c r="H23" s="88">
        <f>SUM(H15:H22)</f>
        <v>9104.16</v>
      </c>
      <c r="T23" s="63">
        <f t="shared" si="0"/>
        <v>39126.160000000003</v>
      </c>
      <c r="U23" s="88">
        <f>SUM(U15:U22)</f>
        <v>159.1</v>
      </c>
      <c r="W23" s="64">
        <f>SUM(V15:V22)</f>
        <v>78411.42</v>
      </c>
      <c r="BD23" s="88">
        <f>SUM(BD15:BD22)</f>
        <v>2066.2600000000002</v>
      </c>
      <c r="BE23" s="88">
        <f>SUM(BE15:BE22)</f>
        <v>5271.1</v>
      </c>
      <c r="BF23" s="62">
        <f t="shared" si="3"/>
        <v>7337.3600000000006</v>
      </c>
      <c r="BH23" s="88">
        <f>SUM(BH15:BH22)</f>
        <v>2066.2600000000002</v>
      </c>
      <c r="BI23" s="88">
        <f>SUM(BI15:BI22)</f>
        <v>5271.1</v>
      </c>
      <c r="BJ23" s="62">
        <f t="shared" si="4"/>
        <v>7337.3600000000006</v>
      </c>
    </row>
    <row r="24" spans="1:62" s="62" customFormat="1" x14ac:dyDescent="0.55000000000000004">
      <c r="A24" s="76" t="s">
        <v>444</v>
      </c>
      <c r="B24" s="72"/>
      <c r="C24" s="77"/>
      <c r="D24" s="81"/>
      <c r="E24" s="79"/>
      <c r="F24" s="79"/>
      <c r="G24" s="79"/>
      <c r="H24" s="79"/>
      <c r="T24" s="63">
        <f t="shared" si="0"/>
        <v>0</v>
      </c>
      <c r="U24" s="79"/>
      <c r="V24" s="62">
        <f t="shared" si="6"/>
        <v>0</v>
      </c>
      <c r="W24" s="64"/>
      <c r="BD24" s="79"/>
      <c r="BE24" s="79"/>
      <c r="BF24" s="62">
        <f t="shared" si="3"/>
        <v>0</v>
      </c>
      <c r="BH24" s="79"/>
      <c r="BI24" s="79"/>
      <c r="BJ24" s="62">
        <f t="shared" si="4"/>
        <v>0</v>
      </c>
    </row>
    <row r="25" spans="1:62" s="62" customFormat="1" x14ac:dyDescent="0.55000000000000004">
      <c r="A25" s="80"/>
      <c r="B25" s="72" t="s">
        <v>206</v>
      </c>
      <c r="C25" s="77">
        <v>41300003</v>
      </c>
      <c r="D25" s="81">
        <v>170000</v>
      </c>
      <c r="E25" s="82"/>
      <c r="F25" s="82">
        <v>75307.58</v>
      </c>
      <c r="G25" s="82"/>
      <c r="H25" s="82">
        <v>75307.58</v>
      </c>
      <c r="I25" s="62">
        <f t="shared" ref="I25:I26" si="7">SUM(G25:H25)</f>
        <v>75307.58</v>
      </c>
      <c r="S25" s="64"/>
      <c r="T25" s="63">
        <f t="shared" si="0"/>
        <v>150615.16</v>
      </c>
      <c r="U25" s="82"/>
      <c r="V25" s="62">
        <f t="shared" si="6"/>
        <v>150615.16</v>
      </c>
      <c r="W25" s="64"/>
      <c r="BD25" s="82">
        <v>29826.58</v>
      </c>
      <c r="BE25" s="82"/>
      <c r="BF25" s="62">
        <f t="shared" si="3"/>
        <v>29826.58</v>
      </c>
      <c r="BH25" s="82">
        <v>29826.58</v>
      </c>
      <c r="BI25" s="82"/>
      <c r="BJ25" s="62">
        <f t="shared" si="4"/>
        <v>29826.58</v>
      </c>
    </row>
    <row r="26" spans="1:62" s="62" customFormat="1" x14ac:dyDescent="0.55000000000000004">
      <c r="A26" s="80"/>
      <c r="B26" s="72" t="s">
        <v>445</v>
      </c>
      <c r="C26" s="77">
        <v>41300004</v>
      </c>
      <c r="D26" s="81">
        <v>500</v>
      </c>
      <c r="E26" s="82"/>
      <c r="F26" s="82">
        <v>0</v>
      </c>
      <c r="G26" s="82"/>
      <c r="H26" s="82">
        <v>0</v>
      </c>
      <c r="I26" s="62">
        <f t="shared" si="7"/>
        <v>0</v>
      </c>
      <c r="R26" s="64"/>
      <c r="T26" s="63">
        <f t="shared" si="0"/>
        <v>0</v>
      </c>
      <c r="U26" s="82"/>
      <c r="V26" s="62">
        <f t="shared" si="6"/>
        <v>0</v>
      </c>
      <c r="W26" s="64"/>
      <c r="BD26" s="82"/>
      <c r="BE26" s="82"/>
      <c r="BF26" s="62">
        <f t="shared" si="3"/>
        <v>0</v>
      </c>
      <c r="BH26" s="82"/>
      <c r="BI26" s="82"/>
      <c r="BJ26" s="62">
        <f t="shared" si="4"/>
        <v>0</v>
      </c>
    </row>
    <row r="27" spans="1:62" s="62" customFormat="1" x14ac:dyDescent="0.55000000000000004">
      <c r="A27" s="80"/>
      <c r="B27" s="83" t="s">
        <v>46</v>
      </c>
      <c r="C27" s="77"/>
      <c r="D27" s="84">
        <f>SUM(D25:D26)</f>
        <v>170500</v>
      </c>
      <c r="E27" s="88">
        <f>SUM(E25:E26)</f>
        <v>0</v>
      </c>
      <c r="F27" s="88">
        <f>SUM(F25:F26)</f>
        <v>75307.58</v>
      </c>
      <c r="G27" s="88">
        <f>SUM(G25:G26)</f>
        <v>0</v>
      </c>
      <c r="H27" s="88">
        <f>SUM(H25:H26)</f>
        <v>75307.58</v>
      </c>
      <c r="T27" s="63">
        <f t="shared" si="0"/>
        <v>75307.58</v>
      </c>
      <c r="U27" s="88">
        <f>SUM(U25:U26)</f>
        <v>0</v>
      </c>
      <c r="V27" s="62">
        <f>SUM(V25:V26)</f>
        <v>150615.16</v>
      </c>
      <c r="W27" s="64">
        <f>SUM(V24:V26)</f>
        <v>150615.16</v>
      </c>
      <c r="BD27" s="88">
        <f>SUM(BD25:BD26)</f>
        <v>29826.58</v>
      </c>
      <c r="BE27" s="88">
        <f>SUM(BE25:BE26)</f>
        <v>0</v>
      </c>
      <c r="BF27" s="62">
        <f t="shared" si="3"/>
        <v>29826.58</v>
      </c>
      <c r="BH27" s="88">
        <f>SUM(BH25:BH26)</f>
        <v>29826.58</v>
      </c>
      <c r="BI27" s="88">
        <f>SUM(BI25:BI26)</f>
        <v>0</v>
      </c>
      <c r="BJ27" s="62">
        <f t="shared" si="4"/>
        <v>29826.58</v>
      </c>
    </row>
    <row r="28" spans="1:62" s="62" customFormat="1" x14ac:dyDescent="0.55000000000000004">
      <c r="A28" s="76" t="s">
        <v>446</v>
      </c>
      <c r="B28" s="72"/>
      <c r="C28" s="77"/>
      <c r="D28" s="81"/>
      <c r="E28" s="86"/>
      <c r="F28" s="86"/>
      <c r="G28" s="86"/>
      <c r="H28" s="86"/>
      <c r="T28" s="63">
        <f t="shared" si="0"/>
        <v>0</v>
      </c>
      <c r="U28" s="86"/>
      <c r="V28" s="62">
        <f t="shared" si="6"/>
        <v>0</v>
      </c>
      <c r="W28" s="64"/>
      <c r="BD28" s="86"/>
      <c r="BE28" s="86"/>
      <c r="BF28" s="62">
        <f t="shared" si="3"/>
        <v>0</v>
      </c>
      <c r="BH28" s="86"/>
      <c r="BI28" s="86"/>
      <c r="BJ28" s="62">
        <f t="shared" si="4"/>
        <v>0</v>
      </c>
    </row>
    <row r="29" spans="1:62" s="62" customFormat="1" x14ac:dyDescent="0.55000000000000004">
      <c r="A29" s="76"/>
      <c r="B29" s="72"/>
      <c r="C29" s="77"/>
      <c r="D29" s="81">
        <v>0</v>
      </c>
      <c r="E29" s="79">
        <v>0</v>
      </c>
      <c r="F29" s="79">
        <v>0</v>
      </c>
      <c r="G29" s="79">
        <v>0</v>
      </c>
      <c r="H29" s="79">
        <v>0</v>
      </c>
      <c r="T29" s="63">
        <f t="shared" si="0"/>
        <v>0</v>
      </c>
      <c r="U29" s="79"/>
      <c r="V29" s="62">
        <f t="shared" si="6"/>
        <v>0</v>
      </c>
      <c r="W29" s="64"/>
      <c r="BD29" s="79">
        <v>0</v>
      </c>
      <c r="BE29" s="79"/>
      <c r="BF29" s="62">
        <f t="shared" si="3"/>
        <v>0</v>
      </c>
      <c r="BH29" s="79">
        <v>0</v>
      </c>
      <c r="BI29" s="79"/>
      <c r="BJ29" s="62">
        <f t="shared" si="4"/>
        <v>0</v>
      </c>
    </row>
    <row r="30" spans="1:62" s="62" customFormat="1" x14ac:dyDescent="0.55000000000000004">
      <c r="A30" s="76"/>
      <c r="B30" s="83" t="s">
        <v>46</v>
      </c>
      <c r="C30" s="77"/>
      <c r="D30" s="89">
        <f>SUM(D29)</f>
        <v>0</v>
      </c>
      <c r="E30" s="89">
        <f>SUM(E29)</f>
        <v>0</v>
      </c>
      <c r="F30" s="89">
        <f>SUM(F29)</f>
        <v>0</v>
      </c>
      <c r="G30" s="89">
        <f>SUM(G29)</f>
        <v>0</v>
      </c>
      <c r="H30" s="89">
        <f>SUM(H29)</f>
        <v>0</v>
      </c>
      <c r="T30" s="63">
        <f t="shared" si="0"/>
        <v>0</v>
      </c>
      <c r="U30" s="89">
        <f>SUM(U29)</f>
        <v>0</v>
      </c>
      <c r="V30" s="62">
        <f t="shared" si="6"/>
        <v>0</v>
      </c>
      <c r="W30" s="64">
        <f>SUM(V28)</f>
        <v>0</v>
      </c>
      <c r="BD30" s="89">
        <f>SUM(BD29)</f>
        <v>0</v>
      </c>
      <c r="BE30" s="89">
        <f>SUM(BE29)</f>
        <v>0</v>
      </c>
      <c r="BF30" s="62">
        <f t="shared" si="3"/>
        <v>0</v>
      </c>
      <c r="BH30" s="89">
        <f>SUM(BH29)</f>
        <v>0</v>
      </c>
      <c r="BI30" s="89">
        <f>SUM(BI29)</f>
        <v>0</v>
      </c>
      <c r="BJ30" s="62">
        <f t="shared" si="4"/>
        <v>0</v>
      </c>
    </row>
    <row r="31" spans="1:62" s="62" customFormat="1" x14ac:dyDescent="0.55000000000000004">
      <c r="A31" s="76" t="s">
        <v>447</v>
      </c>
      <c r="B31" s="72"/>
      <c r="C31" s="77"/>
      <c r="D31" s="81"/>
      <c r="E31" s="86"/>
      <c r="F31" s="86"/>
      <c r="G31" s="86"/>
      <c r="H31" s="86"/>
      <c r="T31" s="63">
        <f t="shared" si="0"/>
        <v>0</v>
      </c>
      <c r="U31" s="86"/>
      <c r="V31" s="62">
        <f t="shared" si="6"/>
        <v>0</v>
      </c>
      <c r="W31" s="64"/>
      <c r="BD31" s="86"/>
      <c r="BE31" s="86"/>
      <c r="BF31" s="62">
        <f t="shared" si="3"/>
        <v>0</v>
      </c>
      <c r="BH31" s="86"/>
      <c r="BI31" s="86"/>
      <c r="BJ31" s="62">
        <f t="shared" si="4"/>
        <v>0</v>
      </c>
    </row>
    <row r="32" spans="1:62" s="62" customFormat="1" x14ac:dyDescent="0.55000000000000004">
      <c r="A32" s="80"/>
      <c r="B32" s="72" t="s">
        <v>448</v>
      </c>
      <c r="C32" s="77">
        <v>41500004</v>
      </c>
      <c r="D32" s="81">
        <v>80000</v>
      </c>
      <c r="E32" s="82"/>
      <c r="F32" s="82">
        <v>0</v>
      </c>
      <c r="G32" s="82"/>
      <c r="H32" s="82">
        <v>0</v>
      </c>
      <c r="I32" s="62">
        <f t="shared" ref="I32:I33" si="8">SUM(G32:H32)</f>
        <v>0</v>
      </c>
      <c r="S32" s="64"/>
      <c r="T32" s="63">
        <f t="shared" si="0"/>
        <v>0</v>
      </c>
      <c r="U32" s="82"/>
      <c r="V32" s="62">
        <f t="shared" si="6"/>
        <v>0</v>
      </c>
      <c r="W32" s="64"/>
      <c r="BD32" s="82"/>
      <c r="BE32" s="82"/>
      <c r="BF32" s="62">
        <f t="shared" si="3"/>
        <v>0</v>
      </c>
      <c r="BH32" s="82"/>
      <c r="BI32" s="82"/>
      <c r="BJ32" s="62">
        <f t="shared" si="4"/>
        <v>0</v>
      </c>
    </row>
    <row r="33" spans="1:62" s="62" customFormat="1" x14ac:dyDescent="0.55000000000000004">
      <c r="A33" s="80"/>
      <c r="B33" s="72" t="s">
        <v>208</v>
      </c>
      <c r="C33" s="77">
        <v>41599999</v>
      </c>
      <c r="D33" s="81">
        <v>1500</v>
      </c>
      <c r="E33" s="82"/>
      <c r="F33" s="82">
        <v>200</v>
      </c>
      <c r="G33" s="82"/>
      <c r="H33" s="82">
        <v>200</v>
      </c>
      <c r="I33" s="62">
        <f t="shared" si="8"/>
        <v>200</v>
      </c>
      <c r="T33" s="63">
        <f t="shared" si="0"/>
        <v>400</v>
      </c>
      <c r="U33" s="82">
        <v>100</v>
      </c>
      <c r="V33" s="62">
        <f t="shared" si="6"/>
        <v>500</v>
      </c>
      <c r="W33" s="64"/>
      <c r="BD33" s="82"/>
      <c r="BE33" s="82">
        <v>200</v>
      </c>
      <c r="BF33" s="62">
        <f t="shared" si="3"/>
        <v>200</v>
      </c>
      <c r="BH33" s="82"/>
      <c r="BI33" s="82">
        <v>200</v>
      </c>
      <c r="BJ33" s="62">
        <f t="shared" si="4"/>
        <v>200</v>
      </c>
    </row>
    <row r="34" spans="1:62" s="62" customFormat="1" x14ac:dyDescent="0.55000000000000004">
      <c r="A34" s="69"/>
      <c r="B34" s="90" t="s">
        <v>46</v>
      </c>
      <c r="C34" s="91"/>
      <c r="D34" s="84">
        <f>SUM(D32:D33)</f>
        <v>81500</v>
      </c>
      <c r="E34" s="84">
        <f>SUM(E32:E33)</f>
        <v>0</v>
      </c>
      <c r="F34" s="84">
        <f>SUM(F32:F33)</f>
        <v>200</v>
      </c>
      <c r="G34" s="84">
        <f>SUM(G32:G33)</f>
        <v>0</v>
      </c>
      <c r="H34" s="84">
        <f>SUM(H32:H33)</f>
        <v>200</v>
      </c>
      <c r="T34" s="63">
        <f t="shared" si="0"/>
        <v>200</v>
      </c>
      <c r="U34" s="84">
        <f>SUM(U32:U33)</f>
        <v>100</v>
      </c>
      <c r="W34" s="64">
        <f>SUM(V32)</f>
        <v>0</v>
      </c>
      <c r="BD34" s="84">
        <f>SUM(BD32:BD33)</f>
        <v>0</v>
      </c>
      <c r="BE34" s="84">
        <f>SUM(BE32:BE33)</f>
        <v>200</v>
      </c>
      <c r="BF34" s="62">
        <f t="shared" si="3"/>
        <v>200</v>
      </c>
      <c r="BH34" s="84">
        <f>SUM(BH32:BH33)</f>
        <v>0</v>
      </c>
      <c r="BI34" s="84">
        <f>SUM(BI32:BI33)</f>
        <v>200</v>
      </c>
      <c r="BJ34" s="62">
        <f t="shared" si="4"/>
        <v>200</v>
      </c>
    </row>
    <row r="35" spans="1:62" s="62" customFormat="1" x14ac:dyDescent="0.55000000000000004">
      <c r="A35" s="92" t="s">
        <v>449</v>
      </c>
      <c r="B35" s="93"/>
      <c r="C35" s="75"/>
      <c r="D35" s="94">
        <v>0</v>
      </c>
      <c r="E35" s="86">
        <v>0</v>
      </c>
      <c r="F35" s="86">
        <v>0</v>
      </c>
      <c r="G35" s="86">
        <v>0</v>
      </c>
      <c r="H35" s="86">
        <v>0</v>
      </c>
      <c r="T35" s="63">
        <f t="shared" si="0"/>
        <v>0</v>
      </c>
      <c r="U35" s="86">
        <v>0</v>
      </c>
      <c r="V35" s="62">
        <f t="shared" si="6"/>
        <v>0</v>
      </c>
      <c r="W35" s="64"/>
      <c r="BD35" s="86">
        <v>0</v>
      </c>
      <c r="BE35" s="86">
        <v>0</v>
      </c>
      <c r="BF35" s="62">
        <f t="shared" si="3"/>
        <v>0</v>
      </c>
      <c r="BH35" s="86">
        <v>0</v>
      </c>
      <c r="BI35" s="86">
        <v>0</v>
      </c>
      <c r="BJ35" s="62">
        <f t="shared" si="4"/>
        <v>0</v>
      </c>
    </row>
    <row r="36" spans="1:62" s="62" customFormat="1" x14ac:dyDescent="0.55000000000000004">
      <c r="A36" s="95"/>
      <c r="B36" s="90" t="s">
        <v>46</v>
      </c>
      <c r="C36" s="91"/>
      <c r="D36" s="84">
        <f>SUM(D35)</f>
        <v>0</v>
      </c>
      <c r="E36" s="84">
        <f>SUM(E35)</f>
        <v>0</v>
      </c>
      <c r="F36" s="84">
        <f>SUM(F35)</f>
        <v>0</v>
      </c>
      <c r="G36" s="84">
        <f>SUM(G35)</f>
        <v>0</v>
      </c>
      <c r="H36" s="84">
        <f>SUM(H35)</f>
        <v>0</v>
      </c>
      <c r="T36" s="63">
        <f t="shared" si="0"/>
        <v>0</v>
      </c>
      <c r="U36" s="84">
        <f>SUM(U35)</f>
        <v>0</v>
      </c>
      <c r="V36" s="62">
        <f t="shared" si="6"/>
        <v>0</v>
      </c>
      <c r="W36" s="64"/>
      <c r="BD36" s="84">
        <f>SUM(BD35)</f>
        <v>0</v>
      </c>
      <c r="BE36" s="84">
        <f>SUM(BE35)</f>
        <v>0</v>
      </c>
      <c r="BF36" s="62">
        <f t="shared" si="3"/>
        <v>0</v>
      </c>
      <c r="BH36" s="84">
        <f>SUM(BH35)</f>
        <v>0</v>
      </c>
      <c r="BI36" s="84">
        <f>SUM(BI35)</f>
        <v>0</v>
      </c>
      <c r="BJ36" s="62">
        <f t="shared" si="4"/>
        <v>0</v>
      </c>
    </row>
    <row r="37" spans="1:62" s="62" customFormat="1" x14ac:dyDescent="0.55000000000000004">
      <c r="A37" s="96"/>
      <c r="B37" s="97"/>
      <c r="C37" s="98"/>
      <c r="D37" s="99"/>
      <c r="E37" s="99"/>
      <c r="F37" s="99"/>
      <c r="G37" s="99"/>
      <c r="H37" s="99"/>
      <c r="T37" s="63"/>
      <c r="U37" s="99"/>
      <c r="W37" s="64"/>
      <c r="BD37" s="99"/>
      <c r="BE37" s="99"/>
      <c r="BF37" s="62">
        <f t="shared" si="3"/>
        <v>0</v>
      </c>
      <c r="BH37" s="99"/>
      <c r="BI37" s="99"/>
      <c r="BJ37" s="62">
        <f t="shared" si="4"/>
        <v>0</v>
      </c>
    </row>
    <row r="38" spans="1:62" s="62" customFormat="1" x14ac:dyDescent="0.55000000000000004">
      <c r="A38" s="100"/>
      <c r="B38" s="101"/>
      <c r="C38" s="66"/>
      <c r="D38" s="102"/>
      <c r="E38" s="102"/>
      <c r="F38" s="102"/>
      <c r="G38" s="102"/>
      <c r="H38" s="102"/>
      <c r="T38" s="63"/>
      <c r="U38" s="102"/>
      <c r="W38" s="64"/>
      <c r="BD38" s="102"/>
      <c r="BE38" s="102"/>
      <c r="BF38" s="62">
        <f t="shared" si="3"/>
        <v>0</v>
      </c>
      <c r="BH38" s="102"/>
      <c r="BI38" s="102"/>
      <c r="BJ38" s="62">
        <f t="shared" si="4"/>
        <v>0</v>
      </c>
    </row>
    <row r="39" spans="1:62" s="62" customFormat="1" x14ac:dyDescent="0.55000000000000004">
      <c r="A39" s="92" t="s">
        <v>450</v>
      </c>
      <c r="B39" s="93"/>
      <c r="C39" s="75"/>
      <c r="D39" s="94"/>
      <c r="E39" s="86"/>
      <c r="F39" s="86"/>
      <c r="G39" s="86"/>
      <c r="H39" s="86"/>
      <c r="T39" s="63">
        <f t="shared" ref="T39:T63" si="9">SUM(G39:S39)</f>
        <v>0</v>
      </c>
      <c r="U39" s="86"/>
      <c r="V39" s="62">
        <f t="shared" si="6"/>
        <v>0</v>
      </c>
      <c r="W39" s="64"/>
      <c r="BD39" s="86"/>
      <c r="BE39" s="86"/>
      <c r="BF39" s="62">
        <f t="shared" si="3"/>
        <v>0</v>
      </c>
      <c r="BH39" s="86"/>
      <c r="BI39" s="86"/>
      <c r="BJ39" s="62">
        <f t="shared" si="4"/>
        <v>0</v>
      </c>
    </row>
    <row r="40" spans="1:62" s="62" customFormat="1" x14ac:dyDescent="0.55000000000000004">
      <c r="A40" s="76" t="s">
        <v>451</v>
      </c>
      <c r="B40" s="72"/>
      <c r="C40" s="77"/>
      <c r="D40" s="78"/>
      <c r="E40" s="79"/>
      <c r="F40" s="79"/>
      <c r="G40" s="79"/>
      <c r="H40" s="79"/>
      <c r="T40" s="63">
        <f t="shared" si="9"/>
        <v>0</v>
      </c>
      <c r="U40" s="79"/>
      <c r="V40" s="62">
        <f t="shared" si="6"/>
        <v>0</v>
      </c>
      <c r="W40" s="64"/>
      <c r="BD40" s="79"/>
      <c r="BE40" s="79"/>
      <c r="BF40" s="62">
        <f t="shared" si="3"/>
        <v>0</v>
      </c>
      <c r="BH40" s="79"/>
      <c r="BI40" s="79"/>
      <c r="BJ40" s="62">
        <f t="shared" si="4"/>
        <v>0</v>
      </c>
    </row>
    <row r="41" spans="1:62" s="62" customFormat="1" x14ac:dyDescent="0.55000000000000004">
      <c r="A41" s="80"/>
      <c r="B41" s="72" t="s">
        <v>452</v>
      </c>
      <c r="C41" s="77">
        <v>42100001</v>
      </c>
      <c r="D41" s="81">
        <v>360000</v>
      </c>
      <c r="E41" s="82">
        <v>39876.47</v>
      </c>
      <c r="F41" s="82">
        <v>273470.17</v>
      </c>
      <c r="G41" s="82">
        <v>39876.47</v>
      </c>
      <c r="H41" s="82">
        <v>233593.7</v>
      </c>
      <c r="I41" s="62">
        <f t="shared" ref="I41:I52" si="10">SUM(G41:H41)</f>
        <v>273470.17000000004</v>
      </c>
      <c r="S41" s="64"/>
      <c r="T41" s="63">
        <f t="shared" si="9"/>
        <v>546940.34000000008</v>
      </c>
      <c r="U41" s="82">
        <v>49887.63</v>
      </c>
      <c r="V41" s="62">
        <f t="shared" si="6"/>
        <v>596827.97000000009</v>
      </c>
      <c r="W41" s="64"/>
      <c r="BD41" s="82">
        <v>31315.69</v>
      </c>
      <c r="BE41" s="82">
        <v>122353.02</v>
      </c>
      <c r="BF41" s="62">
        <f t="shared" si="3"/>
        <v>153668.71</v>
      </c>
      <c r="BH41" s="82">
        <v>31315.69</v>
      </c>
      <c r="BI41" s="82">
        <v>122353.02</v>
      </c>
      <c r="BJ41" s="62">
        <f t="shared" si="4"/>
        <v>153668.71</v>
      </c>
    </row>
    <row r="42" spans="1:62" s="62" customFormat="1" x14ac:dyDescent="0.55000000000000004">
      <c r="A42" s="80"/>
      <c r="B42" s="72" t="s">
        <v>453</v>
      </c>
      <c r="C42" s="77">
        <v>42100002</v>
      </c>
      <c r="D42" s="81">
        <v>7600000</v>
      </c>
      <c r="E42" s="82">
        <v>856560.63</v>
      </c>
      <c r="F42" s="82">
        <v>5100108.4400000004</v>
      </c>
      <c r="G42" s="82">
        <v>856560.63</v>
      </c>
      <c r="H42" s="82">
        <v>4243547.8099999996</v>
      </c>
      <c r="I42" s="62">
        <f t="shared" si="10"/>
        <v>5100108.4399999995</v>
      </c>
      <c r="S42" s="64"/>
      <c r="T42" s="63">
        <f t="shared" si="9"/>
        <v>10200216.879999999</v>
      </c>
      <c r="U42" s="82">
        <v>1341392.78</v>
      </c>
      <c r="V42" s="62">
        <f t="shared" si="6"/>
        <v>11541609.659999998</v>
      </c>
      <c r="W42" s="64"/>
      <c r="BD42" s="82">
        <v>777376.62</v>
      </c>
      <c r="BE42" s="82">
        <v>2102205.69</v>
      </c>
      <c r="BF42" s="62">
        <f t="shared" si="3"/>
        <v>2879582.31</v>
      </c>
      <c r="BH42" s="82">
        <v>777376.62</v>
      </c>
      <c r="BI42" s="82">
        <v>2102205.69</v>
      </c>
      <c r="BJ42" s="62">
        <f t="shared" si="4"/>
        <v>2879582.31</v>
      </c>
    </row>
    <row r="43" spans="1:62" s="62" customFormat="1" x14ac:dyDescent="0.55000000000000004">
      <c r="A43" s="80"/>
      <c r="B43" s="72" t="s">
        <v>214</v>
      </c>
      <c r="C43" s="77">
        <v>42100004</v>
      </c>
      <c r="D43" s="81">
        <v>2700000</v>
      </c>
      <c r="E43" s="82">
        <v>267643.40999999997</v>
      </c>
      <c r="F43" s="82">
        <v>1549051.76</v>
      </c>
      <c r="G43" s="82">
        <v>267643.40999999997</v>
      </c>
      <c r="H43" s="82">
        <v>1281408.3500000001</v>
      </c>
      <c r="I43" s="62">
        <f t="shared" si="10"/>
        <v>1549051.76</v>
      </c>
      <c r="P43" s="64"/>
      <c r="T43" s="63">
        <f t="shared" si="9"/>
        <v>3098103.52</v>
      </c>
      <c r="U43" s="82">
        <v>369376.24</v>
      </c>
      <c r="V43" s="62">
        <f t="shared" si="6"/>
        <v>3467479.76</v>
      </c>
      <c r="W43" s="64"/>
      <c r="BD43" s="82">
        <v>188340.5</v>
      </c>
      <c r="BE43" s="82">
        <v>638553</v>
      </c>
      <c r="BF43" s="62">
        <f t="shared" si="3"/>
        <v>826893.5</v>
      </c>
      <c r="BH43" s="82">
        <v>188340.5</v>
      </c>
      <c r="BI43" s="82">
        <v>638553</v>
      </c>
      <c r="BJ43" s="62">
        <f t="shared" si="4"/>
        <v>826893.5</v>
      </c>
    </row>
    <row r="44" spans="1:62" s="62" customFormat="1" x14ac:dyDescent="0.55000000000000004">
      <c r="A44" s="80"/>
      <c r="B44" s="72" t="s">
        <v>216</v>
      </c>
      <c r="C44" s="77">
        <v>42100005</v>
      </c>
      <c r="D44" s="81">
        <v>200000</v>
      </c>
      <c r="E44" s="82"/>
      <c r="F44" s="82">
        <v>22943.64</v>
      </c>
      <c r="G44" s="82"/>
      <c r="H44" s="82">
        <v>22943.64</v>
      </c>
      <c r="I44" s="62">
        <f t="shared" si="10"/>
        <v>22943.64</v>
      </c>
      <c r="R44" s="64"/>
      <c r="T44" s="63">
        <f t="shared" si="9"/>
        <v>45887.28</v>
      </c>
      <c r="U44" s="82"/>
      <c r="V44" s="62">
        <f t="shared" si="6"/>
        <v>45887.28</v>
      </c>
      <c r="W44" s="64"/>
      <c r="BD44" s="82"/>
      <c r="BE44" s="82">
        <v>22943.64</v>
      </c>
      <c r="BF44" s="62">
        <f t="shared" si="3"/>
        <v>22943.64</v>
      </c>
      <c r="BH44" s="82"/>
      <c r="BI44" s="82">
        <v>22943.64</v>
      </c>
      <c r="BJ44" s="62">
        <f t="shared" si="4"/>
        <v>22943.64</v>
      </c>
    </row>
    <row r="45" spans="1:62" s="62" customFormat="1" x14ac:dyDescent="0.55000000000000004">
      <c r="A45" s="80"/>
      <c r="B45" s="72" t="s">
        <v>454</v>
      </c>
      <c r="C45" s="77">
        <v>42100006</v>
      </c>
      <c r="D45" s="81">
        <v>1500000</v>
      </c>
      <c r="E45" s="82"/>
      <c r="F45" s="82">
        <v>0</v>
      </c>
      <c r="G45" s="82"/>
      <c r="H45" s="82">
        <v>0</v>
      </c>
      <c r="I45" s="62">
        <f t="shared" si="10"/>
        <v>0</v>
      </c>
      <c r="P45" s="64"/>
      <c r="T45" s="63">
        <f t="shared" si="9"/>
        <v>0</v>
      </c>
      <c r="U45" s="82"/>
      <c r="V45" s="62">
        <f t="shared" si="6"/>
        <v>0</v>
      </c>
      <c r="W45" s="64"/>
      <c r="BD45" s="82"/>
      <c r="BE45" s="82"/>
      <c r="BF45" s="62">
        <f t="shared" si="3"/>
        <v>0</v>
      </c>
      <c r="BH45" s="82"/>
      <c r="BI45" s="82"/>
      <c r="BJ45" s="62">
        <f t="shared" si="4"/>
        <v>0</v>
      </c>
    </row>
    <row r="46" spans="1:62" s="62" customFormat="1" x14ac:dyDescent="0.55000000000000004">
      <c r="A46" s="80"/>
      <c r="B46" s="72" t="s">
        <v>218</v>
      </c>
      <c r="C46" s="77">
        <v>42100007</v>
      </c>
      <c r="D46" s="81">
        <v>3200000</v>
      </c>
      <c r="E46" s="82">
        <v>470302.35</v>
      </c>
      <c r="F46" s="82">
        <v>2978834.48</v>
      </c>
      <c r="G46" s="82">
        <v>470302.35</v>
      </c>
      <c r="H46" s="82">
        <v>2508532.13</v>
      </c>
      <c r="I46" s="62">
        <f t="shared" si="10"/>
        <v>2978834.48</v>
      </c>
      <c r="P46" s="64"/>
      <c r="T46" s="63">
        <f t="shared" si="9"/>
        <v>5957668.96</v>
      </c>
      <c r="U46" s="82">
        <v>765113.62</v>
      </c>
      <c r="V46" s="62">
        <f t="shared" si="6"/>
        <v>6722782.5800000001</v>
      </c>
      <c r="W46" s="64"/>
      <c r="BD46" s="82">
        <v>460496.03</v>
      </c>
      <c r="BE46" s="82">
        <v>1097645.8899999999</v>
      </c>
      <c r="BF46" s="62">
        <f t="shared" si="3"/>
        <v>1558141.92</v>
      </c>
      <c r="BH46" s="82">
        <v>460496.03</v>
      </c>
      <c r="BI46" s="82">
        <v>1097645.8899999999</v>
      </c>
      <c r="BJ46" s="62">
        <f t="shared" si="4"/>
        <v>1558141.92</v>
      </c>
    </row>
    <row r="47" spans="1:62" s="62" customFormat="1" x14ac:dyDescent="0.55000000000000004">
      <c r="A47" s="80"/>
      <c r="B47" s="72" t="s">
        <v>220</v>
      </c>
      <c r="C47" s="77">
        <v>42100011</v>
      </c>
      <c r="D47" s="81">
        <v>500</v>
      </c>
      <c r="E47" s="82"/>
      <c r="F47" s="82">
        <v>18</v>
      </c>
      <c r="G47" s="82"/>
      <c r="H47" s="82">
        <v>18</v>
      </c>
      <c r="I47" s="62">
        <f t="shared" si="10"/>
        <v>18</v>
      </c>
      <c r="T47" s="63">
        <f t="shared" si="9"/>
        <v>36</v>
      </c>
      <c r="U47" s="82">
        <v>6</v>
      </c>
      <c r="V47" s="62">
        <f t="shared" si="6"/>
        <v>42</v>
      </c>
      <c r="W47" s="64"/>
      <c r="BD47" s="82"/>
      <c r="BE47" s="82">
        <v>18</v>
      </c>
      <c r="BF47" s="62">
        <f t="shared" si="3"/>
        <v>18</v>
      </c>
      <c r="BH47" s="82"/>
      <c r="BI47" s="82">
        <v>18</v>
      </c>
      <c r="BJ47" s="62">
        <f t="shared" si="4"/>
        <v>18</v>
      </c>
    </row>
    <row r="48" spans="1:62" s="62" customFormat="1" x14ac:dyDescent="0.55000000000000004">
      <c r="A48" s="80"/>
      <c r="B48" s="72" t="s">
        <v>222</v>
      </c>
      <c r="C48" s="77">
        <v>42100012</v>
      </c>
      <c r="D48" s="81">
        <v>3000000</v>
      </c>
      <c r="E48" s="82"/>
      <c r="F48" s="82">
        <v>1890511.7</v>
      </c>
      <c r="G48" s="82"/>
      <c r="H48" s="82">
        <v>1890511.7</v>
      </c>
      <c r="I48" s="62">
        <f t="shared" si="10"/>
        <v>1890511.7</v>
      </c>
      <c r="T48" s="63">
        <f t="shared" si="9"/>
        <v>3781023.4</v>
      </c>
      <c r="U48" s="82">
        <v>1218770.08</v>
      </c>
      <c r="V48" s="62">
        <f t="shared" si="6"/>
        <v>4999793.4800000004</v>
      </c>
      <c r="W48" s="64"/>
      <c r="BD48" s="82">
        <v>640502.64</v>
      </c>
      <c r="BE48" s="82">
        <v>1250009.06</v>
      </c>
      <c r="BF48" s="62">
        <f t="shared" si="3"/>
        <v>1890511.7000000002</v>
      </c>
      <c r="BH48" s="82">
        <v>640502.64</v>
      </c>
      <c r="BI48" s="82">
        <v>1250009.06</v>
      </c>
      <c r="BJ48" s="62">
        <f t="shared" si="4"/>
        <v>1890511.7000000002</v>
      </c>
    </row>
    <row r="49" spans="1:62" s="62" customFormat="1" x14ac:dyDescent="0.55000000000000004">
      <c r="A49" s="80"/>
      <c r="B49" s="72" t="s">
        <v>455</v>
      </c>
      <c r="C49" s="77">
        <v>42100013</v>
      </c>
      <c r="D49" s="81">
        <v>70000</v>
      </c>
      <c r="E49" s="82"/>
      <c r="F49" s="82">
        <v>17935.689999999999</v>
      </c>
      <c r="G49" s="82"/>
      <c r="H49" s="82">
        <v>17935.689999999999</v>
      </c>
      <c r="I49" s="62">
        <f t="shared" si="10"/>
        <v>17935.689999999999</v>
      </c>
      <c r="T49" s="63">
        <f t="shared" si="9"/>
        <v>35871.379999999997</v>
      </c>
      <c r="U49" s="82">
        <v>8957.1299999999992</v>
      </c>
      <c r="V49" s="62">
        <f t="shared" si="6"/>
        <v>44828.509999999995</v>
      </c>
      <c r="W49" s="64"/>
      <c r="BD49" s="82">
        <v>0</v>
      </c>
      <c r="BE49" s="82">
        <v>8957.1299999999992</v>
      </c>
      <c r="BF49" s="62">
        <f t="shared" si="3"/>
        <v>8957.1299999999992</v>
      </c>
      <c r="BH49" s="82">
        <v>0</v>
      </c>
      <c r="BI49" s="82">
        <v>8957.1299999999992</v>
      </c>
      <c r="BJ49" s="62">
        <f t="shared" si="4"/>
        <v>8957.1299999999992</v>
      </c>
    </row>
    <row r="50" spans="1:62" s="62" customFormat="1" x14ac:dyDescent="0.55000000000000004">
      <c r="A50" s="80"/>
      <c r="B50" s="72" t="s">
        <v>226</v>
      </c>
      <c r="C50" s="77">
        <v>42100014</v>
      </c>
      <c r="D50" s="81">
        <v>3000</v>
      </c>
      <c r="E50" s="82"/>
      <c r="F50" s="82">
        <v>768.64</v>
      </c>
      <c r="G50" s="82"/>
      <c r="H50" s="82">
        <v>768.64</v>
      </c>
      <c r="I50" s="62">
        <f t="shared" si="10"/>
        <v>768.64</v>
      </c>
      <c r="T50" s="63">
        <f t="shared" si="9"/>
        <v>1537.28</v>
      </c>
      <c r="U50" s="82"/>
      <c r="V50" s="62">
        <f t="shared" si="6"/>
        <v>1537.28</v>
      </c>
      <c r="W50" s="64"/>
      <c r="BD50" s="82">
        <v>768.64</v>
      </c>
      <c r="BE50" s="82"/>
      <c r="BF50" s="62">
        <f t="shared" si="3"/>
        <v>768.64</v>
      </c>
      <c r="BH50" s="82">
        <v>768.64</v>
      </c>
      <c r="BI50" s="82"/>
      <c r="BJ50" s="62">
        <f t="shared" si="4"/>
        <v>768.64</v>
      </c>
    </row>
    <row r="51" spans="1:62" s="62" customFormat="1" x14ac:dyDescent="0.55000000000000004">
      <c r="A51" s="80"/>
      <c r="B51" s="72" t="s">
        <v>456</v>
      </c>
      <c r="C51" s="77">
        <v>42100015</v>
      </c>
      <c r="D51" s="81">
        <v>700000</v>
      </c>
      <c r="E51" s="103">
        <v>119686</v>
      </c>
      <c r="F51" s="103">
        <v>501873</v>
      </c>
      <c r="G51" s="103">
        <v>119686</v>
      </c>
      <c r="H51" s="103">
        <v>382187</v>
      </c>
      <c r="I51" s="62">
        <f t="shared" si="10"/>
        <v>501873</v>
      </c>
      <c r="R51" s="64"/>
      <c r="T51" s="63">
        <f t="shared" si="9"/>
        <v>1003746</v>
      </c>
      <c r="U51" s="103">
        <v>105595</v>
      </c>
      <c r="V51" s="62">
        <f t="shared" si="6"/>
        <v>1109341</v>
      </c>
      <c r="W51" s="64"/>
      <c r="BD51" s="103">
        <v>60383</v>
      </c>
      <c r="BE51" s="103">
        <v>144408</v>
      </c>
      <c r="BF51" s="62">
        <f t="shared" si="3"/>
        <v>204791</v>
      </c>
      <c r="BH51" s="103">
        <v>60383</v>
      </c>
      <c r="BI51" s="103">
        <v>144408</v>
      </c>
      <c r="BJ51" s="62">
        <f t="shared" si="4"/>
        <v>204791</v>
      </c>
    </row>
    <row r="52" spans="1:62" s="62" customFormat="1" x14ac:dyDescent="0.55000000000000004">
      <c r="A52" s="80"/>
      <c r="B52" s="72" t="s">
        <v>230</v>
      </c>
      <c r="C52" s="77"/>
      <c r="D52" s="81">
        <v>500</v>
      </c>
      <c r="E52" s="103">
        <v>510</v>
      </c>
      <c r="F52" s="103">
        <v>520</v>
      </c>
      <c r="G52" s="103">
        <v>510</v>
      </c>
      <c r="H52" s="103">
        <v>10</v>
      </c>
      <c r="I52" s="62">
        <f t="shared" si="10"/>
        <v>520</v>
      </c>
      <c r="T52" s="63">
        <f t="shared" si="9"/>
        <v>1040</v>
      </c>
      <c r="U52" s="103"/>
      <c r="V52" s="62">
        <f t="shared" si="6"/>
        <v>1040</v>
      </c>
      <c r="W52" s="64"/>
      <c r="BD52" s="103"/>
      <c r="BE52" s="103"/>
      <c r="BF52" s="62">
        <f t="shared" si="3"/>
        <v>0</v>
      </c>
      <c r="BH52" s="103"/>
      <c r="BI52" s="103"/>
      <c r="BJ52" s="62">
        <f t="shared" si="4"/>
        <v>0</v>
      </c>
    </row>
    <row r="53" spans="1:62" s="62" customFormat="1" x14ac:dyDescent="0.55000000000000004">
      <c r="A53" s="80"/>
      <c r="B53" s="83" t="s">
        <v>46</v>
      </c>
      <c r="C53" s="77"/>
      <c r="D53" s="104">
        <f>SUM(D41:D52)</f>
        <v>19334000</v>
      </c>
      <c r="E53" s="104">
        <f>SUM(E41:E52)</f>
        <v>1754578.8599999999</v>
      </c>
      <c r="F53" s="104">
        <f>SUM(F41:F52)</f>
        <v>12336035.52</v>
      </c>
      <c r="G53" s="104">
        <f>SUM(G41:G52)</f>
        <v>1754578.8599999999</v>
      </c>
      <c r="H53" s="104">
        <f>SUM(H41:H52)</f>
        <v>10581456.659999998</v>
      </c>
      <c r="T53" s="63">
        <f t="shared" si="9"/>
        <v>12336035.519999998</v>
      </c>
      <c r="U53" s="104">
        <f>SUM(U41:U52)</f>
        <v>3859098.48</v>
      </c>
      <c r="W53" s="64">
        <f>SUM(V39:V52)</f>
        <v>28531169.520000003</v>
      </c>
      <c r="BD53" s="104">
        <f>SUM(BD41:BD52)</f>
        <v>2159183.12</v>
      </c>
      <c r="BE53" s="104">
        <f>SUM(BE41:BE52)</f>
        <v>5387093.4300000006</v>
      </c>
      <c r="BF53" s="62">
        <f t="shared" si="3"/>
        <v>7546276.5500000007</v>
      </c>
      <c r="BH53" s="104">
        <f>SUM(BH41:BH52)</f>
        <v>2159183.12</v>
      </c>
      <c r="BI53" s="104">
        <f>SUM(BI41:BI52)</f>
        <v>5387093.4300000006</v>
      </c>
      <c r="BJ53" s="62">
        <f t="shared" si="4"/>
        <v>7546276.5500000007</v>
      </c>
    </row>
    <row r="54" spans="1:62" s="62" customFormat="1" x14ac:dyDescent="0.55000000000000004">
      <c r="A54" s="76" t="s">
        <v>457</v>
      </c>
      <c r="B54" s="72"/>
      <c r="C54" s="77"/>
      <c r="D54" s="105"/>
      <c r="E54" s="106"/>
      <c r="F54" s="106"/>
      <c r="G54" s="106"/>
      <c r="H54" s="106"/>
      <c r="T54" s="63">
        <f t="shared" si="9"/>
        <v>0</v>
      </c>
      <c r="U54" s="106"/>
      <c r="V54" s="62">
        <f t="shared" si="6"/>
        <v>0</v>
      </c>
      <c r="W54" s="64"/>
      <c r="BD54" s="106"/>
      <c r="BE54" s="106"/>
      <c r="BF54" s="62">
        <f t="shared" si="3"/>
        <v>0</v>
      </c>
      <c r="BH54" s="106"/>
      <c r="BI54" s="106"/>
      <c r="BJ54" s="62">
        <f t="shared" si="4"/>
        <v>0</v>
      </c>
    </row>
    <row r="55" spans="1:62" s="62" customFormat="1" x14ac:dyDescent="0.55000000000000004">
      <c r="A55" s="76" t="s">
        <v>458</v>
      </c>
      <c r="B55" s="72"/>
      <c r="C55" s="77"/>
      <c r="D55" s="107">
        <v>22869500</v>
      </c>
      <c r="E55" s="108"/>
      <c r="F55" s="108"/>
      <c r="G55" s="108"/>
      <c r="H55" s="108"/>
      <c r="T55" s="63">
        <f t="shared" si="9"/>
        <v>0</v>
      </c>
      <c r="U55" s="108"/>
      <c r="V55" s="62">
        <f t="shared" si="6"/>
        <v>0</v>
      </c>
      <c r="W55" s="64"/>
      <c r="BD55" s="108"/>
      <c r="BE55" s="108"/>
      <c r="BF55" s="62">
        <f t="shared" si="3"/>
        <v>0</v>
      </c>
      <c r="BH55" s="108"/>
      <c r="BI55" s="108"/>
      <c r="BJ55" s="62">
        <f t="shared" si="4"/>
        <v>0</v>
      </c>
    </row>
    <row r="56" spans="1:62" s="62" customFormat="1" x14ac:dyDescent="0.55000000000000004">
      <c r="A56" s="80"/>
      <c r="B56" s="72" t="s">
        <v>459</v>
      </c>
      <c r="C56" s="77">
        <v>43100002</v>
      </c>
      <c r="D56" s="105"/>
      <c r="E56" s="106"/>
      <c r="F56" s="106">
        <v>4322598</v>
      </c>
      <c r="G56" s="106"/>
      <c r="H56" s="106">
        <v>4322598</v>
      </c>
      <c r="I56" s="62">
        <f t="shared" ref="I56:I79" si="11">SUM(G56:H56)</f>
        <v>4322598</v>
      </c>
      <c r="T56" s="63">
        <f t="shared" si="9"/>
        <v>8645196</v>
      </c>
      <c r="U56" s="106">
        <v>2161299</v>
      </c>
      <c r="V56" s="62">
        <f t="shared" si="6"/>
        <v>10806495</v>
      </c>
      <c r="W56" s="64"/>
      <c r="BD56" s="106"/>
      <c r="BE56" s="106">
        <v>4322598</v>
      </c>
      <c r="BF56" s="62">
        <f t="shared" si="3"/>
        <v>4322598</v>
      </c>
      <c r="BH56" s="106"/>
      <c r="BI56" s="106">
        <v>4322598</v>
      </c>
      <c r="BJ56" s="62">
        <f t="shared" si="4"/>
        <v>4322598</v>
      </c>
    </row>
    <row r="57" spans="1:62" s="62" customFormat="1" x14ac:dyDescent="0.55000000000000004">
      <c r="A57" s="80"/>
      <c r="B57" s="72" t="s">
        <v>460</v>
      </c>
      <c r="C57" s="77"/>
      <c r="D57" s="105"/>
      <c r="E57" s="106"/>
      <c r="F57" s="106"/>
      <c r="G57" s="106"/>
      <c r="H57" s="106"/>
      <c r="I57" s="62">
        <f t="shared" si="11"/>
        <v>0</v>
      </c>
      <c r="T57" s="63">
        <f t="shared" si="9"/>
        <v>0</v>
      </c>
      <c r="U57" s="106"/>
      <c r="V57" s="62">
        <f t="shared" si="6"/>
        <v>0</v>
      </c>
      <c r="W57" s="64"/>
      <c r="BD57" s="106"/>
      <c r="BE57" s="106"/>
      <c r="BF57" s="62">
        <f t="shared" si="3"/>
        <v>0</v>
      </c>
      <c r="BH57" s="106"/>
      <c r="BI57" s="106"/>
      <c r="BJ57" s="62">
        <f t="shared" si="4"/>
        <v>0</v>
      </c>
    </row>
    <row r="58" spans="1:62" s="62" customFormat="1" x14ac:dyDescent="0.55000000000000004">
      <c r="A58" s="80"/>
      <c r="B58" s="72" t="s">
        <v>461</v>
      </c>
      <c r="C58" s="77">
        <v>43100002</v>
      </c>
      <c r="D58" s="105"/>
      <c r="E58" s="106">
        <v>10539</v>
      </c>
      <c r="F58" s="106">
        <v>31618</v>
      </c>
      <c r="G58" s="106">
        <v>10539</v>
      </c>
      <c r="H58" s="106">
        <v>21079</v>
      </c>
      <c r="I58" s="62">
        <f t="shared" si="11"/>
        <v>31618</v>
      </c>
      <c r="T58" s="63">
        <f t="shared" si="9"/>
        <v>63236</v>
      </c>
      <c r="U58" s="106">
        <v>10061</v>
      </c>
      <c r="V58" s="62">
        <f t="shared" si="6"/>
        <v>73297</v>
      </c>
      <c r="W58" s="64"/>
      <c r="BD58" s="106">
        <v>11018</v>
      </c>
      <c r="BE58" s="106">
        <v>10061</v>
      </c>
      <c r="BF58" s="62">
        <f t="shared" si="3"/>
        <v>21079</v>
      </c>
      <c r="BH58" s="106">
        <v>11018</v>
      </c>
      <c r="BI58" s="106">
        <v>10061</v>
      </c>
      <c r="BJ58" s="62">
        <f t="shared" si="4"/>
        <v>21079</v>
      </c>
    </row>
    <row r="59" spans="1:62" s="62" customFormat="1" x14ac:dyDescent="0.55000000000000004">
      <c r="A59" s="80"/>
      <c r="B59" s="72" t="s">
        <v>462</v>
      </c>
      <c r="C59" s="77">
        <v>43100002</v>
      </c>
      <c r="D59" s="105"/>
      <c r="E59" s="106">
        <v>26400</v>
      </c>
      <c r="F59" s="106">
        <v>81400</v>
      </c>
      <c r="G59" s="106">
        <v>26400</v>
      </c>
      <c r="H59" s="106">
        <v>55000</v>
      </c>
      <c r="I59" s="62">
        <f t="shared" si="11"/>
        <v>81400</v>
      </c>
      <c r="T59" s="63">
        <f t="shared" si="9"/>
        <v>162800</v>
      </c>
      <c r="U59" s="106">
        <v>27300</v>
      </c>
      <c r="V59" s="62">
        <f t="shared" si="6"/>
        <v>190100</v>
      </c>
      <c r="W59" s="64"/>
      <c r="BD59" s="106">
        <v>27700</v>
      </c>
      <c r="BE59" s="106">
        <v>27300</v>
      </c>
      <c r="BF59" s="62">
        <f t="shared" si="3"/>
        <v>55000</v>
      </c>
      <c r="BH59" s="106">
        <v>27700</v>
      </c>
      <c r="BI59" s="106">
        <v>27300</v>
      </c>
      <c r="BJ59" s="62">
        <f t="shared" si="4"/>
        <v>55000</v>
      </c>
    </row>
    <row r="60" spans="1:62" s="62" customFormat="1" x14ac:dyDescent="0.55000000000000004">
      <c r="A60" s="80"/>
      <c r="B60" s="72" t="s">
        <v>463</v>
      </c>
      <c r="C60" s="77">
        <v>43100002</v>
      </c>
      <c r="D60" s="105"/>
      <c r="E60" s="106">
        <v>193057</v>
      </c>
      <c r="F60" s="106">
        <v>581565</v>
      </c>
      <c r="G60" s="106">
        <v>193057</v>
      </c>
      <c r="H60" s="106">
        <v>388508</v>
      </c>
      <c r="I60" s="62">
        <f t="shared" si="11"/>
        <v>581565</v>
      </c>
      <c r="T60" s="63">
        <f t="shared" si="9"/>
        <v>1163130</v>
      </c>
      <c r="U60" s="106">
        <v>191140</v>
      </c>
      <c r="V60" s="62">
        <f t="shared" si="6"/>
        <v>1354270</v>
      </c>
      <c r="W60" s="64"/>
      <c r="BD60" s="106">
        <v>197368</v>
      </c>
      <c r="BE60" s="106">
        <v>191140</v>
      </c>
      <c r="BF60" s="62">
        <f t="shared" si="3"/>
        <v>388508</v>
      </c>
      <c r="BH60" s="106">
        <v>197368</v>
      </c>
      <c r="BI60" s="106">
        <v>191140</v>
      </c>
      <c r="BJ60" s="62">
        <f t="shared" si="4"/>
        <v>388508</v>
      </c>
    </row>
    <row r="61" spans="1:62" s="62" customFormat="1" x14ac:dyDescent="0.55000000000000004">
      <c r="A61" s="80"/>
      <c r="B61" s="72" t="s">
        <v>464</v>
      </c>
      <c r="C61" s="77">
        <v>43100002</v>
      </c>
      <c r="D61" s="105"/>
      <c r="E61" s="106">
        <v>403000</v>
      </c>
      <c r="F61" s="106">
        <v>1214000</v>
      </c>
      <c r="G61" s="106">
        <v>403000</v>
      </c>
      <c r="H61" s="106">
        <v>811000</v>
      </c>
      <c r="I61" s="62">
        <f t="shared" si="11"/>
        <v>1214000</v>
      </c>
      <c r="T61" s="63">
        <f t="shared" si="9"/>
        <v>2428000</v>
      </c>
      <c r="U61" s="106">
        <v>399000</v>
      </c>
      <c r="V61" s="62">
        <f t="shared" si="6"/>
        <v>2827000</v>
      </c>
      <c r="W61" s="64"/>
      <c r="BD61" s="106">
        <v>412000</v>
      </c>
      <c r="BE61" s="106">
        <v>399000</v>
      </c>
      <c r="BF61" s="62">
        <f t="shared" si="3"/>
        <v>811000</v>
      </c>
      <c r="BH61" s="106">
        <v>412000</v>
      </c>
      <c r="BI61" s="106">
        <v>399000</v>
      </c>
      <c r="BJ61" s="62">
        <f t="shared" si="4"/>
        <v>811000</v>
      </c>
    </row>
    <row r="62" spans="1:62" s="62" customFormat="1" x14ac:dyDescent="0.55000000000000004">
      <c r="A62" s="80"/>
      <c r="B62" s="72" t="s">
        <v>465</v>
      </c>
      <c r="C62" s="77">
        <v>43100002</v>
      </c>
      <c r="D62" s="105"/>
      <c r="E62" s="106">
        <v>101910</v>
      </c>
      <c r="F62" s="106">
        <v>297840</v>
      </c>
      <c r="G62" s="106">
        <v>101910</v>
      </c>
      <c r="H62" s="106">
        <v>195930</v>
      </c>
      <c r="I62" s="62">
        <f t="shared" si="11"/>
        <v>297840</v>
      </c>
      <c r="T62" s="63">
        <f t="shared" si="9"/>
        <v>595680</v>
      </c>
      <c r="U62" s="106">
        <v>92790</v>
      </c>
      <c r="V62" s="62">
        <f t="shared" si="6"/>
        <v>688470</v>
      </c>
      <c r="W62" s="64"/>
      <c r="BD62" s="106"/>
      <c r="BE62" s="106">
        <v>195930</v>
      </c>
      <c r="BF62" s="62">
        <f t="shared" si="3"/>
        <v>195930</v>
      </c>
      <c r="BH62" s="106"/>
      <c r="BI62" s="106">
        <v>195930</v>
      </c>
      <c r="BJ62" s="62">
        <f t="shared" si="4"/>
        <v>195930</v>
      </c>
    </row>
    <row r="63" spans="1:62" s="62" customFormat="1" x14ac:dyDescent="0.55000000000000004">
      <c r="A63" s="80"/>
      <c r="B63" s="72" t="s">
        <v>466</v>
      </c>
      <c r="C63" s="77"/>
      <c r="D63" s="105"/>
      <c r="E63" s="106"/>
      <c r="F63" s="106"/>
      <c r="G63" s="106"/>
      <c r="H63" s="106"/>
      <c r="I63" s="62">
        <f t="shared" si="11"/>
        <v>0</v>
      </c>
      <c r="T63" s="63">
        <f t="shared" si="9"/>
        <v>0</v>
      </c>
      <c r="U63" s="106"/>
      <c r="V63" s="62">
        <f t="shared" si="6"/>
        <v>0</v>
      </c>
      <c r="W63" s="64"/>
      <c r="BD63" s="106"/>
      <c r="BE63" s="106"/>
      <c r="BF63" s="62">
        <f t="shared" si="3"/>
        <v>0</v>
      </c>
      <c r="BH63" s="106"/>
      <c r="BI63" s="106"/>
      <c r="BJ63" s="62">
        <f t="shared" si="4"/>
        <v>0</v>
      </c>
    </row>
    <row r="64" spans="1:62" s="62" customFormat="1" x14ac:dyDescent="0.55000000000000004">
      <c r="A64" s="80"/>
      <c r="B64" s="72" t="s">
        <v>467</v>
      </c>
      <c r="C64" s="77"/>
      <c r="D64" s="105"/>
      <c r="E64" s="106"/>
      <c r="F64" s="106"/>
      <c r="G64" s="106"/>
      <c r="H64" s="106"/>
      <c r="I64" s="62">
        <f t="shared" si="11"/>
        <v>0</v>
      </c>
      <c r="T64" s="63"/>
      <c r="U64" s="106"/>
      <c r="W64" s="64"/>
      <c r="BD64" s="106"/>
      <c r="BE64" s="106"/>
      <c r="BF64" s="62">
        <f t="shared" si="3"/>
        <v>0</v>
      </c>
      <c r="BH64" s="106"/>
      <c r="BI64" s="106"/>
      <c r="BJ64" s="62">
        <f t="shared" si="4"/>
        <v>0</v>
      </c>
    </row>
    <row r="65" spans="1:62" s="62" customFormat="1" x14ac:dyDescent="0.55000000000000004">
      <c r="A65" s="80"/>
      <c r="B65" s="72" t="s">
        <v>468</v>
      </c>
      <c r="C65" s="77">
        <v>43100002</v>
      </c>
      <c r="D65" s="105"/>
      <c r="E65" s="106"/>
      <c r="F65" s="106">
        <v>35700</v>
      </c>
      <c r="G65" s="106"/>
      <c r="H65" s="106">
        <v>35700</v>
      </c>
      <c r="I65" s="62">
        <f t="shared" si="11"/>
        <v>35700</v>
      </c>
      <c r="T65" s="63">
        <f>SUM(G65:S65)</f>
        <v>71400</v>
      </c>
      <c r="U65" s="106">
        <v>35700</v>
      </c>
      <c r="V65" s="62">
        <f t="shared" si="6"/>
        <v>107100</v>
      </c>
      <c r="W65" s="64"/>
      <c r="BD65" s="106"/>
      <c r="BE65" s="106">
        <v>35700</v>
      </c>
      <c r="BF65" s="62">
        <f t="shared" si="3"/>
        <v>35700</v>
      </c>
      <c r="BH65" s="106"/>
      <c r="BI65" s="106">
        <v>35700</v>
      </c>
      <c r="BJ65" s="62">
        <f t="shared" si="4"/>
        <v>35700</v>
      </c>
    </row>
    <row r="66" spans="1:62" s="62" customFormat="1" x14ac:dyDescent="0.55000000000000004">
      <c r="A66" s="80"/>
      <c r="B66" s="72" t="s">
        <v>469</v>
      </c>
      <c r="C66" s="77"/>
      <c r="D66" s="105"/>
      <c r="E66" s="106"/>
      <c r="F66" s="106"/>
      <c r="G66" s="106"/>
      <c r="H66" s="106"/>
      <c r="I66" s="62">
        <f t="shared" si="11"/>
        <v>0</v>
      </c>
      <c r="T66" s="63"/>
      <c r="U66" s="106"/>
      <c r="W66" s="64"/>
      <c r="BD66" s="106"/>
      <c r="BE66" s="106"/>
      <c r="BF66" s="62">
        <f t="shared" si="3"/>
        <v>0</v>
      </c>
      <c r="BH66" s="106"/>
      <c r="BI66" s="106"/>
      <c r="BJ66" s="62">
        <f t="shared" si="4"/>
        <v>0</v>
      </c>
    </row>
    <row r="67" spans="1:62" s="62" customFormat="1" x14ac:dyDescent="0.55000000000000004">
      <c r="A67" s="80"/>
      <c r="B67" s="72" t="s">
        <v>470</v>
      </c>
      <c r="C67" s="77">
        <v>43100002</v>
      </c>
      <c r="D67" s="105"/>
      <c r="E67" s="106">
        <v>2441700</v>
      </c>
      <c r="F67" s="106">
        <v>7325100</v>
      </c>
      <c r="G67" s="106">
        <v>2441700</v>
      </c>
      <c r="H67" s="106">
        <v>4883400</v>
      </c>
      <c r="I67" s="62">
        <f t="shared" si="11"/>
        <v>7325100</v>
      </c>
      <c r="T67" s="63">
        <f t="shared" ref="T67:T74" si="12">SUM(G67:S67)</f>
        <v>14650200</v>
      </c>
      <c r="U67" s="106">
        <v>2441700</v>
      </c>
      <c r="V67" s="62">
        <f t="shared" ref="V67:V74" si="13">SUM(T67:U67)</f>
        <v>17091900</v>
      </c>
      <c r="W67" s="64"/>
      <c r="BD67" s="106"/>
      <c r="BE67" s="106">
        <v>4883400</v>
      </c>
      <c r="BF67" s="62">
        <f t="shared" si="3"/>
        <v>4883400</v>
      </c>
      <c r="BH67" s="106"/>
      <c r="BI67" s="106">
        <v>4883400</v>
      </c>
      <c r="BJ67" s="62">
        <f t="shared" si="4"/>
        <v>4883400</v>
      </c>
    </row>
    <row r="68" spans="1:62" s="62" customFormat="1" x14ac:dyDescent="0.55000000000000004">
      <c r="A68" s="80"/>
      <c r="B68" s="72" t="s">
        <v>471</v>
      </c>
      <c r="C68" s="77"/>
      <c r="D68" s="105"/>
      <c r="E68" s="106"/>
      <c r="F68" s="106"/>
      <c r="G68" s="106"/>
      <c r="H68" s="106"/>
      <c r="I68" s="62">
        <f t="shared" si="11"/>
        <v>0</v>
      </c>
      <c r="T68" s="63">
        <f t="shared" si="12"/>
        <v>0</v>
      </c>
      <c r="U68" s="106"/>
      <c r="V68" s="62">
        <f t="shared" si="13"/>
        <v>0</v>
      </c>
      <c r="W68" s="64"/>
      <c r="BD68" s="106"/>
      <c r="BE68" s="106"/>
      <c r="BF68" s="62">
        <f t="shared" si="3"/>
        <v>0</v>
      </c>
      <c r="BH68" s="106"/>
      <c r="BI68" s="106"/>
      <c r="BJ68" s="62">
        <f t="shared" si="4"/>
        <v>0</v>
      </c>
    </row>
    <row r="69" spans="1:62" s="62" customFormat="1" x14ac:dyDescent="0.55000000000000004">
      <c r="A69" s="80"/>
      <c r="B69" s="72" t="s">
        <v>470</v>
      </c>
      <c r="C69" s="77">
        <v>43100002</v>
      </c>
      <c r="D69" s="105"/>
      <c r="E69" s="106">
        <v>650400</v>
      </c>
      <c r="F69" s="106">
        <v>1951200</v>
      </c>
      <c r="G69" s="106">
        <v>650400</v>
      </c>
      <c r="H69" s="106">
        <v>1300800</v>
      </c>
      <c r="I69" s="62">
        <f t="shared" si="11"/>
        <v>1951200</v>
      </c>
      <c r="T69" s="63">
        <f t="shared" si="12"/>
        <v>3902400</v>
      </c>
      <c r="U69" s="106">
        <v>650400</v>
      </c>
      <c r="V69" s="62">
        <f t="shared" si="13"/>
        <v>4552800</v>
      </c>
      <c r="W69" s="64"/>
      <c r="BD69" s="106"/>
      <c r="BE69" s="106">
        <v>1300800</v>
      </c>
      <c r="BF69" s="62">
        <f t="shared" si="3"/>
        <v>1300800</v>
      </c>
      <c r="BH69" s="106"/>
      <c r="BI69" s="106">
        <v>1300800</v>
      </c>
      <c r="BJ69" s="62">
        <f t="shared" si="4"/>
        <v>1300800</v>
      </c>
    </row>
    <row r="70" spans="1:62" s="62" customFormat="1" x14ac:dyDescent="0.55000000000000004">
      <c r="A70" s="80"/>
      <c r="B70" s="72" t="s">
        <v>472</v>
      </c>
      <c r="C70" s="77"/>
      <c r="D70" s="105"/>
      <c r="E70" s="106"/>
      <c r="F70" s="106"/>
      <c r="G70" s="106"/>
      <c r="H70" s="106"/>
      <c r="I70" s="62">
        <f t="shared" si="11"/>
        <v>0</v>
      </c>
      <c r="T70" s="63">
        <f t="shared" si="12"/>
        <v>0</v>
      </c>
      <c r="U70" s="106"/>
      <c r="V70" s="62">
        <f t="shared" si="13"/>
        <v>0</v>
      </c>
      <c r="W70" s="64"/>
      <c r="BD70" s="106"/>
      <c r="BE70" s="106"/>
      <c r="BF70" s="62">
        <f t="shared" si="3"/>
        <v>0</v>
      </c>
      <c r="BH70" s="106"/>
      <c r="BI70" s="106"/>
      <c r="BJ70" s="62">
        <f t="shared" si="4"/>
        <v>0</v>
      </c>
    </row>
    <row r="71" spans="1:62" s="62" customFormat="1" x14ac:dyDescent="0.55000000000000004">
      <c r="A71" s="80"/>
      <c r="B71" s="72" t="s">
        <v>473</v>
      </c>
      <c r="C71" s="77">
        <v>43100002</v>
      </c>
      <c r="D71" s="105"/>
      <c r="E71" s="106">
        <v>6000</v>
      </c>
      <c r="F71" s="106">
        <v>18000</v>
      </c>
      <c r="G71" s="106">
        <v>6000</v>
      </c>
      <c r="H71" s="106">
        <v>12000</v>
      </c>
      <c r="I71" s="62">
        <f t="shared" si="11"/>
        <v>18000</v>
      </c>
      <c r="T71" s="63">
        <f t="shared" si="12"/>
        <v>36000</v>
      </c>
      <c r="U71" s="106">
        <v>6000</v>
      </c>
      <c r="V71" s="62">
        <f t="shared" si="13"/>
        <v>42000</v>
      </c>
      <c r="W71" s="64"/>
      <c r="BD71" s="106">
        <v>6000</v>
      </c>
      <c r="BE71" s="106">
        <v>6000</v>
      </c>
      <c r="BF71" s="62">
        <f t="shared" si="3"/>
        <v>12000</v>
      </c>
      <c r="BH71" s="106">
        <v>6000</v>
      </c>
      <c r="BI71" s="106">
        <v>6000</v>
      </c>
      <c r="BJ71" s="62">
        <f t="shared" si="4"/>
        <v>12000</v>
      </c>
    </row>
    <row r="72" spans="1:62" s="62" customFormat="1" x14ac:dyDescent="0.55000000000000004">
      <c r="A72" s="80"/>
      <c r="B72" s="72" t="s">
        <v>474</v>
      </c>
      <c r="C72" s="77"/>
      <c r="D72" s="105"/>
      <c r="E72" s="106"/>
      <c r="F72" s="106"/>
      <c r="G72" s="106"/>
      <c r="H72" s="106"/>
      <c r="I72" s="62">
        <f t="shared" si="11"/>
        <v>0</v>
      </c>
      <c r="T72" s="63">
        <f t="shared" si="12"/>
        <v>0</v>
      </c>
      <c r="U72" s="106"/>
      <c r="V72" s="62">
        <f t="shared" si="13"/>
        <v>0</v>
      </c>
      <c r="W72" s="64"/>
      <c r="BD72" s="106"/>
      <c r="BE72" s="106"/>
      <c r="BF72" s="62">
        <f t="shared" si="3"/>
        <v>0</v>
      </c>
      <c r="BH72" s="106"/>
      <c r="BI72" s="106"/>
      <c r="BJ72" s="62">
        <f t="shared" si="4"/>
        <v>0</v>
      </c>
    </row>
    <row r="73" spans="1:62" s="62" customFormat="1" x14ac:dyDescent="0.55000000000000004">
      <c r="A73" s="80"/>
      <c r="B73" s="72" t="s">
        <v>475</v>
      </c>
      <c r="C73" s="77">
        <v>43100002</v>
      </c>
      <c r="D73" s="105"/>
      <c r="E73" s="106"/>
      <c r="F73" s="106">
        <v>220000</v>
      </c>
      <c r="G73" s="106"/>
      <c r="H73" s="106">
        <v>220000</v>
      </c>
      <c r="I73" s="62">
        <f t="shared" si="11"/>
        <v>220000</v>
      </c>
      <c r="T73" s="63">
        <f t="shared" si="12"/>
        <v>440000</v>
      </c>
      <c r="U73" s="106">
        <v>220000</v>
      </c>
      <c r="V73" s="62">
        <f t="shared" si="13"/>
        <v>660000</v>
      </c>
      <c r="W73" s="64"/>
      <c r="BD73" s="106"/>
      <c r="BE73" s="106">
        <v>220000</v>
      </c>
      <c r="BF73" s="62">
        <f t="shared" si="3"/>
        <v>220000</v>
      </c>
      <c r="BH73" s="106"/>
      <c r="BI73" s="106">
        <v>220000</v>
      </c>
      <c r="BJ73" s="62">
        <f t="shared" si="4"/>
        <v>220000</v>
      </c>
    </row>
    <row r="74" spans="1:62" s="62" customFormat="1" x14ac:dyDescent="0.55000000000000004">
      <c r="A74" s="80"/>
      <c r="B74" s="72" t="s">
        <v>476</v>
      </c>
      <c r="C74" s="77"/>
      <c r="D74" s="105"/>
      <c r="E74" s="106"/>
      <c r="F74" s="106"/>
      <c r="G74" s="106"/>
      <c r="H74" s="106"/>
      <c r="I74" s="62">
        <f t="shared" si="11"/>
        <v>0</v>
      </c>
      <c r="T74" s="63">
        <f t="shared" si="12"/>
        <v>0</v>
      </c>
      <c r="U74" s="106"/>
      <c r="V74" s="62">
        <f t="shared" si="13"/>
        <v>0</v>
      </c>
      <c r="W74" s="64"/>
      <c r="BD74" s="106"/>
      <c r="BE74" s="106"/>
      <c r="BF74" s="62">
        <f t="shared" ref="BF74:BF83" si="14">SUM(BD74:BE74)</f>
        <v>0</v>
      </c>
      <c r="BH74" s="106"/>
      <c r="BI74" s="106"/>
      <c r="BJ74" s="62">
        <f t="shared" ref="BJ74:BJ83" si="15">SUM(BH74:BI74)</f>
        <v>0</v>
      </c>
    </row>
    <row r="75" spans="1:62" s="62" customFormat="1" x14ac:dyDescent="0.55000000000000004">
      <c r="A75" s="80"/>
      <c r="B75" s="72" t="s">
        <v>477</v>
      </c>
      <c r="C75" s="77">
        <v>43100002</v>
      </c>
      <c r="D75" s="105"/>
      <c r="E75" s="106"/>
      <c r="F75" s="106">
        <v>1926</v>
      </c>
      <c r="G75" s="106"/>
      <c r="H75" s="106">
        <v>1926</v>
      </c>
      <c r="I75" s="62">
        <f t="shared" si="11"/>
        <v>1926</v>
      </c>
      <c r="T75" s="63"/>
      <c r="U75" s="106"/>
      <c r="W75" s="64"/>
      <c r="BD75" s="106">
        <v>963</v>
      </c>
      <c r="BE75" s="106"/>
      <c r="BF75" s="62">
        <f t="shared" si="14"/>
        <v>963</v>
      </c>
      <c r="BH75" s="106">
        <v>963</v>
      </c>
      <c r="BI75" s="106"/>
      <c r="BJ75" s="62">
        <f t="shared" si="15"/>
        <v>963</v>
      </c>
    </row>
    <row r="76" spans="1:62" s="62" customFormat="1" x14ac:dyDescent="0.55000000000000004">
      <c r="A76" s="80"/>
      <c r="B76" s="72" t="s">
        <v>478</v>
      </c>
      <c r="C76" s="77"/>
      <c r="D76" s="105"/>
      <c r="E76" s="106"/>
      <c r="F76" s="106"/>
      <c r="G76" s="106"/>
      <c r="H76" s="106"/>
      <c r="I76" s="62">
        <f t="shared" si="11"/>
        <v>0</v>
      </c>
      <c r="T76" s="63"/>
      <c r="U76" s="106"/>
      <c r="W76" s="64"/>
      <c r="BD76" s="106"/>
      <c r="BE76" s="106"/>
      <c r="BF76" s="62">
        <f t="shared" si="14"/>
        <v>0</v>
      </c>
      <c r="BH76" s="106"/>
      <c r="BI76" s="106"/>
      <c r="BJ76" s="62">
        <f t="shared" si="15"/>
        <v>0</v>
      </c>
    </row>
    <row r="77" spans="1:62" s="62" customFormat="1" x14ac:dyDescent="0.55000000000000004">
      <c r="A77" s="80"/>
      <c r="B77" s="72" t="s">
        <v>479</v>
      </c>
      <c r="C77" s="77"/>
      <c r="D77" s="105"/>
      <c r="E77" s="106"/>
      <c r="F77" s="106"/>
      <c r="G77" s="106"/>
      <c r="H77" s="106"/>
      <c r="I77" s="62">
        <f t="shared" si="11"/>
        <v>0</v>
      </c>
      <c r="T77" s="63"/>
      <c r="U77" s="106"/>
      <c r="W77" s="64"/>
      <c r="BD77" s="106"/>
      <c r="BE77" s="106"/>
      <c r="BF77" s="62">
        <f t="shared" si="14"/>
        <v>0</v>
      </c>
      <c r="BH77" s="106"/>
      <c r="BI77" s="106"/>
      <c r="BJ77" s="62">
        <f t="shared" si="15"/>
        <v>0</v>
      </c>
    </row>
    <row r="78" spans="1:62" s="62" customFormat="1" x14ac:dyDescent="0.55000000000000004">
      <c r="A78" s="80"/>
      <c r="B78" s="72" t="s">
        <v>480</v>
      </c>
      <c r="C78" s="77"/>
      <c r="D78" s="105"/>
      <c r="E78" s="106"/>
      <c r="F78" s="106"/>
      <c r="G78" s="106"/>
      <c r="H78" s="106"/>
      <c r="I78" s="62">
        <f t="shared" si="11"/>
        <v>0</v>
      </c>
      <c r="T78" s="63"/>
      <c r="U78" s="106"/>
      <c r="W78" s="64"/>
      <c r="BD78" s="106"/>
      <c r="BE78" s="106"/>
      <c r="BF78" s="62">
        <f t="shared" si="14"/>
        <v>0</v>
      </c>
      <c r="BH78" s="106"/>
      <c r="BI78" s="106"/>
      <c r="BJ78" s="62">
        <f t="shared" si="15"/>
        <v>0</v>
      </c>
    </row>
    <row r="79" spans="1:62" s="62" customFormat="1" x14ac:dyDescent="0.55000000000000004">
      <c r="A79" s="80"/>
      <c r="B79" s="72" t="s">
        <v>481</v>
      </c>
      <c r="C79" s="77">
        <v>43100002</v>
      </c>
      <c r="D79" s="105"/>
      <c r="E79" s="106"/>
      <c r="F79" s="106">
        <v>19260</v>
      </c>
      <c r="G79" s="106"/>
      <c r="H79" s="106">
        <v>19260</v>
      </c>
      <c r="I79" s="62">
        <f t="shared" si="11"/>
        <v>19260</v>
      </c>
      <c r="T79" s="63"/>
      <c r="U79" s="106"/>
      <c r="W79" s="64"/>
      <c r="BD79" s="106">
        <v>9630</v>
      </c>
      <c r="BE79" s="106"/>
      <c r="BF79" s="62">
        <f t="shared" si="14"/>
        <v>9630</v>
      </c>
      <c r="BH79" s="106">
        <v>9630</v>
      </c>
      <c r="BI79" s="106"/>
      <c r="BJ79" s="62">
        <f t="shared" si="15"/>
        <v>9630</v>
      </c>
    </row>
    <row r="80" spans="1:62" s="62" customFormat="1" x14ac:dyDescent="0.55000000000000004">
      <c r="A80" s="80"/>
      <c r="B80" s="72" t="s">
        <v>482</v>
      </c>
      <c r="C80" s="77"/>
      <c r="D80" s="105"/>
      <c r="E80" s="106"/>
      <c r="F80" s="106"/>
      <c r="G80" s="106"/>
      <c r="H80" s="106"/>
      <c r="T80" s="63"/>
      <c r="U80" s="106"/>
      <c r="W80" s="64"/>
      <c r="BD80" s="106"/>
      <c r="BE80" s="106"/>
      <c r="BF80" s="62">
        <f t="shared" si="14"/>
        <v>0</v>
      </c>
      <c r="BH80" s="106"/>
      <c r="BI80" s="106"/>
      <c r="BJ80" s="62">
        <f t="shared" si="15"/>
        <v>0</v>
      </c>
    </row>
    <row r="81" spans="1:62" s="62" customFormat="1" x14ac:dyDescent="0.55000000000000004">
      <c r="A81" s="80"/>
      <c r="B81" s="72" t="s">
        <v>483</v>
      </c>
      <c r="C81" s="77"/>
      <c r="D81" s="105"/>
      <c r="E81" s="106"/>
      <c r="F81" s="106"/>
      <c r="G81" s="106"/>
      <c r="H81" s="106"/>
      <c r="T81" s="63"/>
      <c r="U81" s="106"/>
      <c r="W81" s="64"/>
      <c r="BD81" s="106"/>
      <c r="BE81" s="106"/>
      <c r="BF81" s="62">
        <f t="shared" si="14"/>
        <v>0</v>
      </c>
      <c r="BH81" s="106"/>
      <c r="BI81" s="106"/>
      <c r="BJ81" s="62">
        <f t="shared" si="15"/>
        <v>0</v>
      </c>
    </row>
    <row r="82" spans="1:62" s="62" customFormat="1" x14ac:dyDescent="0.55000000000000004">
      <c r="A82" s="80"/>
      <c r="B82" s="83" t="s">
        <v>46</v>
      </c>
      <c r="C82" s="77"/>
      <c r="D82" s="104">
        <f>SUM(D55:D57)</f>
        <v>22869500</v>
      </c>
      <c r="E82" s="104">
        <f>SUM(E56:E81)</f>
        <v>3833006</v>
      </c>
      <c r="F82" s="104">
        <f>SUM(F54:F81)</f>
        <v>16100207</v>
      </c>
      <c r="G82" s="104">
        <f>SUM(G56:G81)</f>
        <v>3833006</v>
      </c>
      <c r="H82" s="104">
        <f>SUM(H54:H81)</f>
        <v>12267201</v>
      </c>
      <c r="T82" s="63">
        <f>SUM(G82:S82)</f>
        <v>16100207</v>
      </c>
      <c r="U82" s="104">
        <f>SUM(U54:U74)</f>
        <v>6235390</v>
      </c>
      <c r="W82" s="64">
        <f>SUM(V54:V74)</f>
        <v>38393432</v>
      </c>
      <c r="BD82" s="104">
        <f>SUM(BD56:BD81)</f>
        <v>664679</v>
      </c>
      <c r="BE82" s="104">
        <f>SUM(BE54:BE81)</f>
        <v>11591929</v>
      </c>
      <c r="BF82" s="62">
        <f t="shared" si="14"/>
        <v>12256608</v>
      </c>
      <c r="BH82" s="104">
        <f>SUM(BH56:BH81)</f>
        <v>664679</v>
      </c>
      <c r="BI82" s="104">
        <f>SUM(BI54:BI81)</f>
        <v>11591929</v>
      </c>
      <c r="BJ82" s="62">
        <f t="shared" si="15"/>
        <v>12256608</v>
      </c>
    </row>
    <row r="83" spans="1:62" s="62" customFormat="1" ht="27" customHeight="1" x14ac:dyDescent="0.55000000000000004">
      <c r="A83" s="109"/>
      <c r="B83" s="110" t="s">
        <v>484</v>
      </c>
      <c r="C83" s="111"/>
      <c r="D83" s="112">
        <f>SUM(D13,D23:D24,D27,D34,D53,D82)</f>
        <v>42700000</v>
      </c>
      <c r="E83" s="112">
        <f>SUM(E13,E23,E27,E30,E34,E36,E53,E82)</f>
        <v>5651790.0899999999</v>
      </c>
      <c r="F83" s="112">
        <f>SUM(F13,F23,F27,F30,F34,F36,F53,F82)</f>
        <v>28705347.09</v>
      </c>
      <c r="G83" s="112">
        <f>SUM(G13,G23,G27,G30,G34,G36,G53,G82)</f>
        <v>5651790.0899999999</v>
      </c>
      <c r="H83" s="112">
        <f>SUM(H13,H23,H27,H30,H34,H36,H53,H82)</f>
        <v>23053557</v>
      </c>
      <c r="I83" s="62">
        <f>SUM(I9:I82)</f>
        <v>28705347.089999996</v>
      </c>
      <c r="T83" s="63">
        <f>SUM(T9:T74)</f>
        <v>69973462.269999996</v>
      </c>
      <c r="U83" s="112">
        <f>SUM(U13,U23,U27,U30,U34,U36,U53,U82)</f>
        <v>10094747.58</v>
      </c>
      <c r="V83" s="62">
        <f>SUM(V9:V82)</f>
        <v>67922626.579999998</v>
      </c>
      <c r="W83" s="64">
        <f>SUM(T83+U83)</f>
        <v>80068209.849999994</v>
      </c>
      <c r="BD83" s="112">
        <f>SUM(BD13,BD23,BD27,BD30,BD34,BD36,BD53,BD82)</f>
        <v>2860502.3600000003</v>
      </c>
      <c r="BE83" s="112">
        <f>SUM(BE13,BE23,BE27,BE30,BE34,BE36,BE53,BE82)</f>
        <v>16984493.530000001</v>
      </c>
      <c r="BF83" s="62">
        <f t="shared" si="14"/>
        <v>19844995.890000001</v>
      </c>
      <c r="BH83" s="112">
        <f>SUM(BH13,BH23,BH27,BH30,BH34,BH36,BH53,BH82)</f>
        <v>2860502.3600000003</v>
      </c>
      <c r="BI83" s="112">
        <f>SUM(BI13,BI23,BI27,BI30,BI34,BI36,BI53,BI82)</f>
        <v>16984493.530000001</v>
      </c>
      <c r="BJ83" s="62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D23" sqref="D23"/>
    </sheetView>
  </sheetViews>
  <sheetFormatPr defaultRowHeight="14.25" x14ac:dyDescent="0.2"/>
  <cols>
    <col min="1" max="1" width="0" style="116" hidden="1" customWidth="1"/>
    <col min="2" max="2" width="16.5" style="116" customWidth="1"/>
    <col min="3" max="3" width="19" style="116" customWidth="1"/>
    <col min="4" max="4" width="14.75" style="116" customWidth="1"/>
    <col min="5" max="5" width="6.375" style="116" customWidth="1"/>
    <col min="6" max="6" width="11" style="116" customWidth="1"/>
    <col min="7" max="7" width="23.875" style="116" customWidth="1"/>
    <col min="8" max="8" width="28" style="116" customWidth="1"/>
    <col min="9" max="9" width="14.375" style="116" customWidth="1"/>
    <col min="10" max="10" width="2.875" style="116" customWidth="1"/>
    <col min="11" max="16384" width="9" style="116"/>
  </cols>
  <sheetData>
    <row r="1" spans="2:13" ht="11.25" customHeight="1" x14ac:dyDescent="0.2">
      <c r="B1" s="174"/>
      <c r="C1" s="175"/>
      <c r="D1" s="175"/>
      <c r="E1" s="175"/>
    </row>
    <row r="2" spans="2:13" ht="3.6" customHeight="1" x14ac:dyDescent="0.2"/>
    <row r="3" spans="2:13" ht="19.899999999999999" customHeight="1" x14ac:dyDescent="0.2">
      <c r="B3" s="176" t="s">
        <v>0</v>
      </c>
      <c r="C3" s="175"/>
      <c r="D3" s="175"/>
      <c r="E3" s="175"/>
      <c r="F3" s="175"/>
      <c r="G3" s="175"/>
      <c r="H3" s="175"/>
      <c r="I3" s="175"/>
    </row>
    <row r="4" spans="2:13" ht="2.1" customHeight="1" x14ac:dyDescent="0.2"/>
    <row r="5" spans="2:13" ht="18" customHeight="1" x14ac:dyDescent="0.2">
      <c r="B5" s="176" t="s">
        <v>485</v>
      </c>
      <c r="C5" s="175"/>
      <c r="D5" s="175"/>
      <c r="E5" s="175"/>
      <c r="F5" s="175"/>
      <c r="G5" s="175"/>
      <c r="H5" s="175"/>
      <c r="I5" s="175"/>
    </row>
    <row r="6" spans="2:13" ht="1.35" customHeight="1" x14ac:dyDescent="0.2"/>
    <row r="7" spans="2:13" ht="18" customHeight="1" x14ac:dyDescent="0.2">
      <c r="B7" s="176" t="s">
        <v>499</v>
      </c>
      <c r="C7" s="175"/>
      <c r="D7" s="175"/>
      <c r="E7" s="175"/>
      <c r="F7" s="175"/>
      <c r="G7" s="175"/>
      <c r="H7" s="175"/>
      <c r="I7" s="175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117" t="s">
        <v>486</v>
      </c>
      <c r="C10" s="117" t="s">
        <v>487</v>
      </c>
      <c r="D10" s="117" t="s">
        <v>488</v>
      </c>
      <c r="E10" s="177" t="s">
        <v>489</v>
      </c>
      <c r="F10" s="173"/>
      <c r="G10" s="117" t="s">
        <v>490</v>
      </c>
      <c r="H10" s="117" t="s">
        <v>491</v>
      </c>
      <c r="I10" s="117" t="s">
        <v>4</v>
      </c>
    </row>
    <row r="11" spans="2:13" ht="39" customHeight="1" x14ac:dyDescent="0.2">
      <c r="B11" s="118" t="s">
        <v>294</v>
      </c>
      <c r="C11" s="118" t="s">
        <v>256</v>
      </c>
      <c r="D11" s="118" t="s">
        <v>270</v>
      </c>
      <c r="E11" s="169" t="s">
        <v>124</v>
      </c>
      <c r="F11" s="170"/>
      <c r="G11" s="118" t="s">
        <v>492</v>
      </c>
      <c r="H11" s="118" t="s">
        <v>493</v>
      </c>
      <c r="I11" s="119">
        <v>75000</v>
      </c>
    </row>
    <row r="12" spans="2:13" ht="33" customHeight="1" x14ac:dyDescent="0.2">
      <c r="B12" s="118" t="s">
        <v>294</v>
      </c>
      <c r="C12" s="118" t="s">
        <v>259</v>
      </c>
      <c r="D12" s="118" t="s">
        <v>276</v>
      </c>
      <c r="E12" s="169" t="s">
        <v>128</v>
      </c>
      <c r="F12" s="170"/>
      <c r="G12" s="118" t="s">
        <v>371</v>
      </c>
      <c r="H12" s="118" t="s">
        <v>494</v>
      </c>
      <c r="I12" s="119">
        <v>525000</v>
      </c>
    </row>
    <row r="13" spans="2:13" ht="45.75" customHeight="1" x14ac:dyDescent="0.2">
      <c r="B13" s="118" t="s">
        <v>495</v>
      </c>
      <c r="C13" s="118" t="s">
        <v>259</v>
      </c>
      <c r="D13" s="118" t="s">
        <v>276</v>
      </c>
      <c r="E13" s="169" t="s">
        <v>128</v>
      </c>
      <c r="F13" s="170"/>
      <c r="G13" s="118" t="s">
        <v>371</v>
      </c>
      <c r="H13" s="118" t="s">
        <v>496</v>
      </c>
      <c r="I13" s="119">
        <v>2024500</v>
      </c>
    </row>
    <row r="14" spans="2:13" ht="17.100000000000001" customHeight="1" x14ac:dyDescent="0.2">
      <c r="B14" s="171" t="s">
        <v>46</v>
      </c>
      <c r="C14" s="172"/>
      <c r="D14" s="172"/>
      <c r="E14" s="172"/>
      <c r="F14" s="172"/>
      <c r="G14" s="172"/>
      <c r="H14" s="173"/>
      <c r="I14" s="120">
        <f>SUM(I11:I13)</f>
        <v>2624500</v>
      </c>
      <c r="M14" s="116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showGridLines="0" workbookViewId="0">
      <pane ySplit="8" topLeftCell="A45" activePane="bottomLeft" state="frozen"/>
      <selection pane="bottomLeft" activeCell="A50" sqref="A50"/>
    </sheetView>
  </sheetViews>
  <sheetFormatPr defaultRowHeight="21" x14ac:dyDescent="0.55000000000000004"/>
  <cols>
    <col min="1" max="1" width="50.5" style="123" customWidth="1"/>
    <col min="2" max="2" width="11.125" style="123" customWidth="1"/>
    <col min="3" max="4" width="16.125" style="123" customWidth="1"/>
    <col min="5" max="16384" width="9" style="123"/>
  </cols>
  <sheetData>
    <row r="1" spans="1:4" ht="12.75" customHeight="1" x14ac:dyDescent="0.55000000000000004">
      <c r="A1" s="122"/>
    </row>
    <row r="2" spans="1:4" ht="17.25" customHeight="1" x14ac:dyDescent="0.55000000000000004">
      <c r="A2" s="180" t="s">
        <v>0</v>
      </c>
      <c r="B2" s="181"/>
      <c r="C2" s="181"/>
      <c r="D2" s="181"/>
    </row>
    <row r="3" spans="1:4" ht="17.25" customHeight="1" x14ac:dyDescent="0.55000000000000004">
      <c r="A3" s="182" t="s">
        <v>166</v>
      </c>
      <c r="B3" s="181"/>
      <c r="C3" s="181"/>
      <c r="D3" s="181"/>
    </row>
    <row r="4" spans="1:4" ht="0.2" customHeight="1" x14ac:dyDescent="0.55000000000000004"/>
    <row r="5" spans="1:4" ht="17.25" customHeight="1" x14ac:dyDescent="0.55000000000000004">
      <c r="A5" s="182" t="s">
        <v>167</v>
      </c>
      <c r="B5" s="181"/>
      <c r="C5" s="181"/>
      <c r="D5" s="181"/>
    </row>
    <row r="6" spans="1:4" ht="1.5" customHeight="1" x14ac:dyDescent="0.55000000000000004"/>
    <row r="7" spans="1:4" ht="18" customHeight="1" x14ac:dyDescent="0.55000000000000004">
      <c r="A7" s="182" t="s">
        <v>168</v>
      </c>
      <c r="B7" s="181"/>
      <c r="C7" s="181"/>
      <c r="D7" s="181"/>
    </row>
    <row r="8" spans="1:4" ht="6.4" customHeight="1" x14ac:dyDescent="0.55000000000000004"/>
    <row r="9" spans="1:4" ht="0.95" customHeight="1" x14ac:dyDescent="0.55000000000000004"/>
    <row r="10" spans="1:4" x14ac:dyDescent="0.55000000000000004">
      <c r="A10" s="121" t="s">
        <v>2</v>
      </c>
      <c r="B10" s="121" t="s">
        <v>3</v>
      </c>
      <c r="C10" s="121" t="s">
        <v>169</v>
      </c>
      <c r="D10" s="121" t="s">
        <v>170</v>
      </c>
    </row>
    <row r="11" spans="1:4" ht="25.5" customHeight="1" x14ac:dyDescent="0.55000000000000004">
      <c r="A11" s="127" t="s">
        <v>171</v>
      </c>
      <c r="B11" s="124" t="s">
        <v>172</v>
      </c>
      <c r="C11" s="125">
        <v>6005.73</v>
      </c>
      <c r="D11" s="125">
        <v>0</v>
      </c>
    </row>
    <row r="12" spans="1:4" ht="25.5" customHeight="1" x14ac:dyDescent="0.55000000000000004">
      <c r="A12" s="127" t="s">
        <v>173</v>
      </c>
      <c r="B12" s="124" t="s">
        <v>174</v>
      </c>
      <c r="C12" s="125">
        <v>24782592.390000001</v>
      </c>
      <c r="D12" s="125">
        <v>0</v>
      </c>
    </row>
    <row r="13" spans="1:4" ht="25.5" customHeight="1" x14ac:dyDescent="0.55000000000000004">
      <c r="A13" s="127" t="s">
        <v>175</v>
      </c>
      <c r="B13" s="124" t="s">
        <v>174</v>
      </c>
      <c r="C13" s="125">
        <v>769186.94</v>
      </c>
      <c r="D13" s="125">
        <v>0</v>
      </c>
    </row>
    <row r="14" spans="1:4" ht="25.5" customHeight="1" x14ac:dyDescent="0.55000000000000004">
      <c r="A14" s="127" t="s">
        <v>176</v>
      </c>
      <c r="B14" s="124" t="s">
        <v>174</v>
      </c>
      <c r="C14" s="125">
        <v>5644897.8600000003</v>
      </c>
      <c r="D14" s="125">
        <v>0</v>
      </c>
    </row>
    <row r="15" spans="1:4" ht="25.5" customHeight="1" x14ac:dyDescent="0.55000000000000004">
      <c r="A15" s="127" t="s">
        <v>177</v>
      </c>
      <c r="B15" s="124" t="s">
        <v>174</v>
      </c>
      <c r="C15" s="125">
        <v>3654260.24</v>
      </c>
      <c r="D15" s="125">
        <v>0</v>
      </c>
    </row>
    <row r="16" spans="1:4" ht="25.5" customHeight="1" x14ac:dyDescent="0.55000000000000004">
      <c r="A16" s="127" t="s">
        <v>178</v>
      </c>
      <c r="B16" s="124" t="s">
        <v>179</v>
      </c>
      <c r="C16" s="125">
        <v>2024500</v>
      </c>
      <c r="D16" s="125">
        <v>0</v>
      </c>
    </row>
    <row r="17" spans="1:4" ht="25.5" customHeight="1" x14ac:dyDescent="0.55000000000000004">
      <c r="A17" s="127" t="s">
        <v>52</v>
      </c>
      <c r="B17" s="124" t="s">
        <v>180</v>
      </c>
      <c r="C17" s="125">
        <v>276000</v>
      </c>
      <c r="D17" s="125">
        <v>0</v>
      </c>
    </row>
    <row r="18" spans="1:4" ht="25.5" customHeight="1" x14ac:dyDescent="0.55000000000000004">
      <c r="A18" s="127" t="s">
        <v>140</v>
      </c>
      <c r="B18" s="124" t="s">
        <v>181</v>
      </c>
      <c r="C18" s="125">
        <v>0</v>
      </c>
      <c r="D18" s="125">
        <v>2624500</v>
      </c>
    </row>
    <row r="19" spans="1:4" ht="25.5" customHeight="1" x14ac:dyDescent="0.55000000000000004">
      <c r="A19" s="127" t="s">
        <v>56</v>
      </c>
      <c r="B19" s="124" t="s">
        <v>182</v>
      </c>
      <c r="C19" s="125">
        <v>0</v>
      </c>
      <c r="D19" s="125">
        <v>24784.14</v>
      </c>
    </row>
    <row r="20" spans="1:4" ht="25.5" customHeight="1" x14ac:dyDescent="0.55000000000000004">
      <c r="A20" s="127" t="s">
        <v>63</v>
      </c>
      <c r="B20" s="124" t="s">
        <v>183</v>
      </c>
      <c r="C20" s="125">
        <v>0</v>
      </c>
      <c r="D20" s="125">
        <v>635425.63</v>
      </c>
    </row>
    <row r="21" spans="1:4" ht="25.5" customHeight="1" x14ac:dyDescent="0.55000000000000004">
      <c r="A21" s="127" t="s">
        <v>67</v>
      </c>
      <c r="B21" s="124" t="s">
        <v>184</v>
      </c>
      <c r="C21" s="125">
        <v>0</v>
      </c>
      <c r="D21" s="125">
        <v>5478</v>
      </c>
    </row>
    <row r="22" spans="1:4" ht="25.5" customHeight="1" x14ac:dyDescent="0.55000000000000004">
      <c r="A22" s="127" t="s">
        <v>155</v>
      </c>
      <c r="B22" s="124" t="s">
        <v>185</v>
      </c>
      <c r="C22" s="125">
        <v>0</v>
      </c>
      <c r="D22" s="125">
        <v>6800</v>
      </c>
    </row>
    <row r="23" spans="1:4" ht="25.5" customHeight="1" x14ac:dyDescent="0.55000000000000004">
      <c r="A23" s="127" t="s">
        <v>74</v>
      </c>
      <c r="B23" s="124" t="s">
        <v>186</v>
      </c>
      <c r="C23" s="125">
        <v>0</v>
      </c>
      <c r="D23" s="125">
        <v>1045186.94</v>
      </c>
    </row>
    <row r="24" spans="1:4" ht="25.5" customHeight="1" x14ac:dyDescent="0.55000000000000004">
      <c r="A24" s="127" t="s">
        <v>82</v>
      </c>
      <c r="B24" s="124" t="s">
        <v>187</v>
      </c>
      <c r="C24" s="125">
        <v>0</v>
      </c>
      <c r="D24" s="125">
        <v>9263191.2599999998</v>
      </c>
    </row>
    <row r="25" spans="1:4" ht="25.5" customHeight="1" x14ac:dyDescent="0.55000000000000004">
      <c r="A25" s="127" t="s">
        <v>188</v>
      </c>
      <c r="B25" s="124" t="s">
        <v>189</v>
      </c>
      <c r="C25" s="125">
        <v>0</v>
      </c>
      <c r="D25" s="125">
        <v>12783287.789999999</v>
      </c>
    </row>
    <row r="26" spans="1:4" ht="25.5" customHeight="1" x14ac:dyDescent="0.55000000000000004">
      <c r="A26" s="127" t="s">
        <v>190</v>
      </c>
      <c r="B26" s="124" t="s">
        <v>191</v>
      </c>
      <c r="C26" s="125">
        <v>0</v>
      </c>
      <c r="D26" s="125">
        <v>114029.33</v>
      </c>
    </row>
    <row r="27" spans="1:4" ht="25.5" customHeight="1" x14ac:dyDescent="0.55000000000000004">
      <c r="A27" s="127" t="s">
        <v>192</v>
      </c>
      <c r="B27" s="124" t="s">
        <v>193</v>
      </c>
      <c r="C27" s="125">
        <v>0</v>
      </c>
      <c r="D27" s="125">
        <v>27274.5</v>
      </c>
    </row>
    <row r="28" spans="1:4" ht="25.5" customHeight="1" x14ac:dyDescent="0.55000000000000004">
      <c r="A28" s="127" t="s">
        <v>194</v>
      </c>
      <c r="B28" s="124" t="s">
        <v>195</v>
      </c>
      <c r="C28" s="125">
        <v>0</v>
      </c>
      <c r="D28" s="125">
        <v>13167</v>
      </c>
    </row>
    <row r="29" spans="1:4" ht="25.5" customHeight="1" x14ac:dyDescent="0.55000000000000004">
      <c r="A29" s="127" t="s">
        <v>196</v>
      </c>
      <c r="B29" s="124" t="s">
        <v>197</v>
      </c>
      <c r="C29" s="125">
        <v>0</v>
      </c>
      <c r="D29" s="125">
        <v>1076.7</v>
      </c>
    </row>
    <row r="30" spans="1:4" ht="25.5" customHeight="1" x14ac:dyDescent="0.55000000000000004">
      <c r="A30" s="127" t="s">
        <v>198</v>
      </c>
      <c r="B30" s="124" t="s">
        <v>199</v>
      </c>
      <c r="C30" s="125">
        <v>0</v>
      </c>
      <c r="D30" s="125">
        <v>1040</v>
      </c>
    </row>
    <row r="31" spans="1:4" ht="25.5" customHeight="1" x14ac:dyDescent="0.55000000000000004">
      <c r="A31" s="127" t="s">
        <v>200</v>
      </c>
      <c r="B31" s="124" t="s">
        <v>201</v>
      </c>
      <c r="C31" s="125">
        <v>0</v>
      </c>
      <c r="D31" s="125">
        <v>5859</v>
      </c>
    </row>
    <row r="32" spans="1:4" ht="25.5" customHeight="1" x14ac:dyDescent="0.55000000000000004">
      <c r="A32" s="127" t="s">
        <v>202</v>
      </c>
      <c r="B32" s="124" t="s">
        <v>203</v>
      </c>
      <c r="C32" s="125">
        <v>0</v>
      </c>
      <c r="D32" s="125">
        <v>30870.46</v>
      </c>
    </row>
    <row r="33" spans="1:4" ht="25.5" customHeight="1" x14ac:dyDescent="0.55000000000000004">
      <c r="A33" s="127" t="s">
        <v>204</v>
      </c>
      <c r="B33" s="124" t="s">
        <v>205</v>
      </c>
      <c r="C33" s="125">
        <v>0</v>
      </c>
      <c r="D33" s="125">
        <v>280</v>
      </c>
    </row>
    <row r="34" spans="1:4" ht="25.5" customHeight="1" x14ac:dyDescent="0.55000000000000004">
      <c r="A34" s="127" t="s">
        <v>206</v>
      </c>
      <c r="B34" s="124" t="s">
        <v>207</v>
      </c>
      <c r="C34" s="125">
        <v>0</v>
      </c>
      <c r="D34" s="125">
        <v>75307.58</v>
      </c>
    </row>
    <row r="35" spans="1:4" ht="25.5" customHeight="1" x14ac:dyDescent="0.55000000000000004">
      <c r="A35" s="127" t="s">
        <v>208</v>
      </c>
      <c r="B35" s="124" t="s">
        <v>209</v>
      </c>
      <c r="C35" s="125">
        <v>0</v>
      </c>
      <c r="D35" s="125">
        <v>200</v>
      </c>
    </row>
    <row r="36" spans="1:4" ht="25.5" customHeight="1" x14ac:dyDescent="0.55000000000000004">
      <c r="A36" s="127" t="s">
        <v>210</v>
      </c>
      <c r="B36" s="124" t="s">
        <v>211</v>
      </c>
      <c r="C36" s="125">
        <v>0</v>
      </c>
      <c r="D36" s="125">
        <v>273470.17</v>
      </c>
    </row>
    <row r="37" spans="1:4" ht="25.5" customHeight="1" x14ac:dyDescent="0.55000000000000004">
      <c r="A37" s="127" t="s">
        <v>212</v>
      </c>
      <c r="B37" s="124" t="s">
        <v>213</v>
      </c>
      <c r="C37" s="125">
        <v>0</v>
      </c>
      <c r="D37" s="125">
        <v>5100108.4400000004</v>
      </c>
    </row>
    <row r="38" spans="1:4" ht="25.5" customHeight="1" x14ac:dyDescent="0.55000000000000004">
      <c r="A38" s="127" t="s">
        <v>214</v>
      </c>
      <c r="B38" s="124" t="s">
        <v>215</v>
      </c>
      <c r="C38" s="125">
        <v>0</v>
      </c>
      <c r="D38" s="125">
        <v>1549051.76</v>
      </c>
    </row>
    <row r="39" spans="1:4" ht="25.5" customHeight="1" x14ac:dyDescent="0.55000000000000004">
      <c r="A39" s="127" t="s">
        <v>216</v>
      </c>
      <c r="B39" s="124" t="s">
        <v>217</v>
      </c>
      <c r="C39" s="125">
        <v>0</v>
      </c>
      <c r="D39" s="125">
        <v>22943.64</v>
      </c>
    </row>
    <row r="40" spans="1:4" ht="25.5" customHeight="1" x14ac:dyDescent="0.55000000000000004">
      <c r="A40" s="127" t="s">
        <v>218</v>
      </c>
      <c r="B40" s="124" t="s">
        <v>219</v>
      </c>
      <c r="C40" s="125">
        <v>0</v>
      </c>
      <c r="D40" s="125">
        <v>2978834.48</v>
      </c>
    </row>
    <row r="41" spans="1:4" ht="25.5" customHeight="1" x14ac:dyDescent="0.55000000000000004">
      <c r="A41" s="127" t="s">
        <v>220</v>
      </c>
      <c r="B41" s="124" t="s">
        <v>221</v>
      </c>
      <c r="C41" s="125">
        <v>0</v>
      </c>
      <c r="D41" s="125">
        <v>18</v>
      </c>
    </row>
    <row r="42" spans="1:4" ht="25.5" customHeight="1" x14ac:dyDescent="0.55000000000000004">
      <c r="A42" s="127" t="s">
        <v>222</v>
      </c>
      <c r="B42" s="124" t="s">
        <v>223</v>
      </c>
      <c r="C42" s="125">
        <v>0</v>
      </c>
      <c r="D42" s="125">
        <v>1890511.7</v>
      </c>
    </row>
    <row r="43" spans="1:4" ht="25.5" customHeight="1" x14ac:dyDescent="0.55000000000000004">
      <c r="A43" s="127" t="s">
        <v>224</v>
      </c>
      <c r="B43" s="124" t="s">
        <v>225</v>
      </c>
      <c r="C43" s="125">
        <v>0</v>
      </c>
      <c r="D43" s="125">
        <v>17935.689999999999</v>
      </c>
    </row>
    <row r="44" spans="1:4" ht="25.5" customHeight="1" x14ac:dyDescent="0.55000000000000004">
      <c r="A44" s="127" t="s">
        <v>226</v>
      </c>
      <c r="B44" s="124" t="s">
        <v>227</v>
      </c>
      <c r="C44" s="125">
        <v>0</v>
      </c>
      <c r="D44" s="125">
        <v>768.64</v>
      </c>
    </row>
    <row r="45" spans="1:4" ht="25.5" customHeight="1" x14ac:dyDescent="0.55000000000000004">
      <c r="A45" s="127" t="s">
        <v>228</v>
      </c>
      <c r="B45" s="124" t="s">
        <v>229</v>
      </c>
      <c r="C45" s="125">
        <v>0</v>
      </c>
      <c r="D45" s="125">
        <v>501873</v>
      </c>
    </row>
    <row r="46" spans="1:4" ht="25.5" customHeight="1" x14ac:dyDescent="0.55000000000000004">
      <c r="A46" s="127" t="s">
        <v>230</v>
      </c>
      <c r="B46" s="124" t="s">
        <v>231</v>
      </c>
      <c r="C46" s="125">
        <v>0</v>
      </c>
      <c r="D46" s="125">
        <v>520</v>
      </c>
    </row>
    <row r="47" spans="1:4" ht="35.25" customHeight="1" x14ac:dyDescent="0.55000000000000004">
      <c r="A47" s="127" t="s">
        <v>232</v>
      </c>
      <c r="B47" s="124" t="s">
        <v>233</v>
      </c>
      <c r="C47" s="125">
        <v>0</v>
      </c>
      <c r="D47" s="125">
        <v>16100207</v>
      </c>
    </row>
    <row r="48" spans="1:4" ht="25.5" customHeight="1" x14ac:dyDescent="0.55000000000000004">
      <c r="A48" s="127" t="s">
        <v>90</v>
      </c>
      <c r="B48" s="124" t="s">
        <v>234</v>
      </c>
      <c r="C48" s="125">
        <v>8235074</v>
      </c>
      <c r="D48" s="125">
        <v>0</v>
      </c>
    </row>
    <row r="49" spans="1:4" ht="25.5" customHeight="1" x14ac:dyDescent="0.55000000000000004">
      <c r="A49" s="127" t="s">
        <v>95</v>
      </c>
      <c r="B49" s="124" t="s">
        <v>235</v>
      </c>
      <c r="C49" s="125">
        <v>1499820</v>
      </c>
      <c r="D49" s="125">
        <v>0</v>
      </c>
    </row>
    <row r="50" spans="1:4" ht="25.5" customHeight="1" x14ac:dyDescent="0.55000000000000004">
      <c r="A50" s="127" t="s">
        <v>100</v>
      </c>
      <c r="B50" s="124" t="s">
        <v>236</v>
      </c>
      <c r="C50" s="125">
        <v>3493864</v>
      </c>
      <c r="D50" s="125">
        <v>0</v>
      </c>
    </row>
    <row r="51" spans="1:4" ht="25.5" customHeight="1" x14ac:dyDescent="0.55000000000000004">
      <c r="A51" s="127" t="s">
        <v>105</v>
      </c>
      <c r="B51" s="124" t="s">
        <v>237</v>
      </c>
      <c r="C51" s="125">
        <v>116270</v>
      </c>
      <c r="D51" s="125">
        <v>0</v>
      </c>
    </row>
    <row r="52" spans="1:4" ht="25.5" customHeight="1" x14ac:dyDescent="0.55000000000000004">
      <c r="A52" s="127" t="s">
        <v>110</v>
      </c>
      <c r="B52" s="124" t="s">
        <v>238</v>
      </c>
      <c r="C52" s="125">
        <v>1247013.1399999999</v>
      </c>
      <c r="D52" s="125">
        <v>0</v>
      </c>
    </row>
    <row r="53" spans="1:4" ht="25.5" customHeight="1" x14ac:dyDescent="0.55000000000000004">
      <c r="A53" s="127" t="s">
        <v>115</v>
      </c>
      <c r="B53" s="124" t="s">
        <v>239</v>
      </c>
      <c r="C53" s="125">
        <v>1193880.1599999999</v>
      </c>
      <c r="D53" s="125">
        <v>0</v>
      </c>
    </row>
    <row r="54" spans="1:4" ht="25.5" customHeight="1" x14ac:dyDescent="0.55000000000000004">
      <c r="A54" s="127" t="s">
        <v>120</v>
      </c>
      <c r="B54" s="124" t="s">
        <v>240</v>
      </c>
      <c r="C54" s="125">
        <v>163636.39000000001</v>
      </c>
      <c r="D54" s="125">
        <v>0</v>
      </c>
    </row>
    <row r="55" spans="1:4" ht="25.5" customHeight="1" x14ac:dyDescent="0.55000000000000004">
      <c r="A55" s="127" t="s">
        <v>128</v>
      </c>
      <c r="B55" s="124" t="s">
        <v>241</v>
      </c>
      <c r="C55" s="125">
        <v>1177000</v>
      </c>
      <c r="D55" s="125">
        <v>0</v>
      </c>
    </row>
    <row r="56" spans="1:4" ht="25.5" customHeight="1" x14ac:dyDescent="0.55000000000000004">
      <c r="A56" s="127" t="s">
        <v>135</v>
      </c>
      <c r="B56" s="124" t="s">
        <v>242</v>
      </c>
      <c r="C56" s="125">
        <v>810000</v>
      </c>
      <c r="D56" s="125">
        <v>0</v>
      </c>
    </row>
    <row r="57" spans="1:4" ht="25.5" customHeight="1" x14ac:dyDescent="0.55000000000000004">
      <c r="A57" s="178" t="s">
        <v>46</v>
      </c>
      <c r="B57" s="179"/>
      <c r="C57" s="126">
        <v>55094000.850000001</v>
      </c>
      <c r="D57" s="126">
        <v>55094000.850000001</v>
      </c>
    </row>
  </sheetData>
  <mergeCells count="5">
    <mergeCell ref="A57:B57"/>
    <mergeCell ref="A2:D2"/>
    <mergeCell ref="A3:D3"/>
    <mergeCell ref="A5:D5"/>
    <mergeCell ref="A7:D7"/>
  </mergeCells>
  <pageMargins left="0.23622047244094491" right="0.15748031496062992" top="0.19685039370078741" bottom="0.15748031496062992" header="0.23622047244094491" footer="0.19685039370078741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1"/>
  <sheetViews>
    <sheetView showGridLines="0" zoomScale="110" zoomScaleNormal="110" workbookViewId="0">
      <selection activeCell="E14" sqref="E14:E15"/>
    </sheetView>
  </sheetViews>
  <sheetFormatPr defaultRowHeight="10.5" x14ac:dyDescent="0.15"/>
  <cols>
    <col min="1" max="1" width="12.875" style="40" customWidth="1"/>
    <col min="2" max="2" width="6" style="41" customWidth="1"/>
    <col min="3" max="3" width="0.875" style="40" customWidth="1"/>
    <col min="4" max="4" width="22.5" style="40" customWidth="1"/>
    <col min="5" max="5" width="7" style="41" customWidth="1"/>
    <col min="6" max="6" width="5.125" style="40" customWidth="1"/>
    <col min="7" max="7" width="6.5" style="40" customWidth="1"/>
    <col min="8" max="8" width="9.5" style="40" customWidth="1"/>
    <col min="9" max="9" width="8.75" style="40" customWidth="1"/>
    <col min="10" max="10" width="7.625" style="40" customWidth="1"/>
    <col min="11" max="11" width="7.875" style="40" customWidth="1"/>
    <col min="12" max="12" width="9.125" style="40" customWidth="1"/>
    <col min="13" max="14" width="9" style="40" customWidth="1"/>
    <col min="15" max="15" width="7.625" style="40" customWidth="1"/>
    <col min="16" max="16" width="7.375" style="40" customWidth="1"/>
    <col min="17" max="17" width="7.875" style="40" customWidth="1"/>
    <col min="18" max="18" width="8.875" style="40" customWidth="1"/>
    <col min="19" max="19" width="9.875" style="40" customWidth="1"/>
    <col min="20" max="20" width="0" style="40" hidden="1" customWidth="1"/>
    <col min="21" max="16384" width="9" style="40"/>
  </cols>
  <sheetData>
    <row r="2" spans="1:19" ht="22.5" customHeight="1" x14ac:dyDescent="0.15">
      <c r="A2" s="203" t="s">
        <v>252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</row>
    <row r="3" spans="1:19" ht="22.5" customHeight="1" x14ac:dyDescent="0.15">
      <c r="A3" s="203" t="s">
        <v>253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</row>
    <row r="4" spans="1:19" ht="22.5" customHeight="1" x14ac:dyDescent="0.15">
      <c r="A4" s="203" t="s">
        <v>254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</row>
    <row r="5" spans="1:19" ht="11.25" customHeight="1" x14ac:dyDescent="0.15"/>
    <row r="6" spans="1:19" ht="39" customHeight="1" x14ac:dyDescent="0.15">
      <c r="A6" s="42"/>
      <c r="B6" s="43"/>
      <c r="C6" s="42"/>
      <c r="D6" s="42"/>
      <c r="E6" s="43"/>
      <c r="F6" s="204" t="s">
        <v>255</v>
      </c>
      <c r="G6" s="205"/>
      <c r="H6" s="206" t="s">
        <v>256</v>
      </c>
      <c r="I6" s="207"/>
      <c r="J6" s="206" t="s">
        <v>257</v>
      </c>
      <c r="K6" s="206" t="s">
        <v>258</v>
      </c>
      <c r="L6" s="209"/>
      <c r="M6" s="206" t="s">
        <v>259</v>
      </c>
      <c r="N6" s="209"/>
      <c r="O6" s="211" t="s">
        <v>260</v>
      </c>
      <c r="P6" s="206" t="s">
        <v>261</v>
      </c>
      <c r="Q6" s="209"/>
      <c r="R6" s="206" t="s">
        <v>262</v>
      </c>
      <c r="S6" s="213" t="s">
        <v>46</v>
      </c>
    </row>
    <row r="7" spans="1:19" ht="39" customHeight="1" x14ac:dyDescent="0.15">
      <c r="A7" s="44"/>
      <c r="B7" s="45"/>
      <c r="C7" s="44"/>
      <c r="D7" s="44"/>
      <c r="E7" s="45"/>
      <c r="F7" s="44"/>
      <c r="G7" s="215"/>
      <c r="H7" s="202"/>
      <c r="I7" s="208"/>
      <c r="J7" s="194"/>
      <c r="K7" s="202"/>
      <c r="L7" s="210"/>
      <c r="M7" s="202"/>
      <c r="N7" s="210"/>
      <c r="O7" s="212"/>
      <c r="P7" s="202"/>
      <c r="Q7" s="210"/>
      <c r="R7" s="194"/>
      <c r="S7" s="193"/>
    </row>
    <row r="8" spans="1:19" ht="15.75" customHeight="1" x14ac:dyDescent="0.15">
      <c r="A8" s="44"/>
      <c r="B8" s="45"/>
      <c r="C8" s="44"/>
      <c r="D8" s="44"/>
      <c r="E8" s="45"/>
      <c r="F8" s="44"/>
      <c r="G8" s="216"/>
      <c r="H8" s="217" t="s">
        <v>263</v>
      </c>
      <c r="I8" s="218"/>
      <c r="J8" s="46" t="s">
        <v>264</v>
      </c>
      <c r="K8" s="217" t="s">
        <v>265</v>
      </c>
      <c r="L8" s="219"/>
      <c r="M8" s="217" t="s">
        <v>266</v>
      </c>
      <c r="N8" s="219"/>
      <c r="O8" s="46" t="s">
        <v>267</v>
      </c>
      <c r="P8" s="217" t="s">
        <v>268</v>
      </c>
      <c r="Q8" s="219"/>
      <c r="R8" s="46" t="s">
        <v>269</v>
      </c>
      <c r="S8" s="193"/>
    </row>
    <row r="9" spans="1:19" ht="34.5" customHeight="1" x14ac:dyDescent="0.15">
      <c r="A9" s="44"/>
      <c r="B9" s="45"/>
      <c r="C9" s="44"/>
      <c r="D9" s="44"/>
      <c r="E9" s="45"/>
      <c r="F9" s="44"/>
      <c r="G9" s="216"/>
      <c r="H9" s="192" t="s">
        <v>270</v>
      </c>
      <c r="I9" s="192" t="s">
        <v>271</v>
      </c>
      <c r="J9" s="192" t="s">
        <v>272</v>
      </c>
      <c r="K9" s="192" t="s">
        <v>273</v>
      </c>
      <c r="L9" s="192" t="s">
        <v>274</v>
      </c>
      <c r="M9" s="192" t="s">
        <v>275</v>
      </c>
      <c r="N9" s="192" t="s">
        <v>276</v>
      </c>
      <c r="O9" s="192" t="s">
        <v>277</v>
      </c>
      <c r="P9" s="192" t="s">
        <v>278</v>
      </c>
      <c r="Q9" s="192" t="s">
        <v>279</v>
      </c>
      <c r="R9" s="192" t="s">
        <v>90</v>
      </c>
      <c r="S9" s="193"/>
    </row>
    <row r="10" spans="1:19" ht="34.5" customHeight="1" x14ac:dyDescent="0.15">
      <c r="A10" s="44"/>
      <c r="B10" s="45"/>
      <c r="C10" s="44"/>
      <c r="D10" s="44"/>
      <c r="E10" s="45"/>
      <c r="F10" s="44"/>
      <c r="G10" s="44"/>
      <c r="H10" s="193"/>
      <c r="I10" s="201"/>
      <c r="J10" s="193"/>
      <c r="K10" s="201"/>
      <c r="L10" s="193"/>
      <c r="M10" s="193"/>
      <c r="N10" s="193"/>
      <c r="O10" s="193"/>
      <c r="P10" s="193"/>
      <c r="Q10" s="193"/>
      <c r="R10" s="193"/>
      <c r="S10" s="193"/>
    </row>
    <row r="11" spans="1:19" ht="34.5" customHeight="1" x14ac:dyDescent="0.15">
      <c r="A11" s="216"/>
      <c r="B11" s="216"/>
      <c r="C11" s="44"/>
      <c r="D11" s="44"/>
      <c r="E11" s="45"/>
      <c r="F11" s="44"/>
      <c r="G11" s="44"/>
      <c r="H11" s="193"/>
      <c r="I11" s="201"/>
      <c r="J11" s="193"/>
      <c r="K11" s="201"/>
      <c r="L11" s="193"/>
      <c r="M11" s="193"/>
      <c r="N11" s="193"/>
      <c r="O11" s="193"/>
      <c r="P11" s="193"/>
      <c r="Q11" s="193"/>
      <c r="R11" s="193"/>
      <c r="S11" s="193"/>
    </row>
    <row r="12" spans="1:19" ht="34.5" customHeight="1" x14ac:dyDescent="0.15">
      <c r="A12" s="44"/>
      <c r="B12" s="45"/>
      <c r="C12" s="44"/>
      <c r="D12" s="44"/>
      <c r="E12" s="45"/>
      <c r="F12" s="44"/>
      <c r="G12" s="44"/>
      <c r="H12" s="194"/>
      <c r="I12" s="202"/>
      <c r="J12" s="194"/>
      <c r="K12" s="202"/>
      <c r="L12" s="194"/>
      <c r="M12" s="194"/>
      <c r="N12" s="194"/>
      <c r="O12" s="194"/>
      <c r="P12" s="194"/>
      <c r="Q12" s="194"/>
      <c r="R12" s="194"/>
      <c r="S12" s="193"/>
    </row>
    <row r="13" spans="1:19" ht="15.75" customHeight="1" x14ac:dyDescent="0.15">
      <c r="A13" s="47" t="s">
        <v>280</v>
      </c>
      <c r="B13" s="48"/>
      <c r="C13" s="47"/>
      <c r="D13" s="47"/>
      <c r="E13" s="48"/>
      <c r="F13" s="47"/>
      <c r="G13" s="47"/>
      <c r="H13" s="49" t="s">
        <v>281</v>
      </c>
      <c r="I13" s="49" t="s">
        <v>282</v>
      </c>
      <c r="J13" s="49" t="s">
        <v>283</v>
      </c>
      <c r="K13" s="49" t="s">
        <v>284</v>
      </c>
      <c r="L13" s="49" t="s">
        <v>285</v>
      </c>
      <c r="M13" s="49" t="s">
        <v>286</v>
      </c>
      <c r="N13" s="49" t="s">
        <v>287</v>
      </c>
      <c r="O13" s="49" t="s">
        <v>288</v>
      </c>
      <c r="P13" s="49" t="s">
        <v>289</v>
      </c>
      <c r="Q13" s="49" t="s">
        <v>290</v>
      </c>
      <c r="R13" s="49" t="s">
        <v>291</v>
      </c>
      <c r="S13" s="214"/>
    </row>
    <row r="14" spans="1:19" ht="25.5" customHeight="1" x14ac:dyDescent="0.15">
      <c r="A14" s="185" t="s">
        <v>90</v>
      </c>
      <c r="B14" s="187" t="s">
        <v>292</v>
      </c>
      <c r="C14" s="50" t="s">
        <v>9</v>
      </c>
      <c r="D14" s="51" t="s">
        <v>293</v>
      </c>
      <c r="E14" s="52">
        <v>5110300</v>
      </c>
      <c r="F14" s="185" t="s">
        <v>294</v>
      </c>
      <c r="G14" s="195"/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5478</v>
      </c>
      <c r="S14" s="53">
        <v>5478</v>
      </c>
    </row>
    <row r="15" spans="1:19" ht="25.5" customHeight="1" x14ac:dyDescent="0.15">
      <c r="A15" s="189"/>
      <c r="B15" s="190"/>
      <c r="C15" s="50" t="s">
        <v>9</v>
      </c>
      <c r="D15" s="51" t="s">
        <v>295</v>
      </c>
      <c r="E15" s="52">
        <v>5110700</v>
      </c>
      <c r="F15" s="185" t="s">
        <v>294</v>
      </c>
      <c r="G15" s="195"/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836600</v>
      </c>
      <c r="S15" s="53">
        <v>836600</v>
      </c>
    </row>
    <row r="16" spans="1:19" ht="25.5" customHeight="1" x14ac:dyDescent="0.15">
      <c r="A16" s="189"/>
      <c r="B16" s="190"/>
      <c r="C16" s="50" t="s">
        <v>9</v>
      </c>
      <c r="D16" s="51" t="s">
        <v>296</v>
      </c>
      <c r="E16" s="52" t="s">
        <v>297</v>
      </c>
      <c r="F16" s="185" t="s">
        <v>294</v>
      </c>
      <c r="G16" s="195"/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240000</v>
      </c>
      <c r="S16" s="53">
        <v>240000</v>
      </c>
    </row>
    <row r="17" spans="1:19" ht="25.5" customHeight="1" x14ac:dyDescent="0.15">
      <c r="A17" s="189"/>
      <c r="B17" s="190"/>
      <c r="C17" s="50" t="s">
        <v>9</v>
      </c>
      <c r="D17" s="51" t="s">
        <v>298</v>
      </c>
      <c r="E17" s="52" t="s">
        <v>299</v>
      </c>
      <c r="F17" s="185" t="s">
        <v>294</v>
      </c>
      <c r="G17" s="195"/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2000</v>
      </c>
      <c r="S17" s="53">
        <v>2000</v>
      </c>
    </row>
    <row r="18" spans="1:19" ht="25.5" customHeight="1" x14ac:dyDescent="0.15">
      <c r="A18" s="189"/>
      <c r="B18" s="190"/>
      <c r="C18" s="50" t="s">
        <v>9</v>
      </c>
      <c r="D18" s="51" t="s">
        <v>300</v>
      </c>
      <c r="E18" s="52" t="s">
        <v>301</v>
      </c>
      <c r="F18" s="185" t="s">
        <v>294</v>
      </c>
      <c r="G18" s="195"/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</row>
    <row r="19" spans="1:19" ht="25.5" customHeight="1" x14ac:dyDescent="0.15">
      <c r="A19" s="189"/>
      <c r="B19" s="190"/>
      <c r="C19" s="50" t="s">
        <v>9</v>
      </c>
      <c r="D19" s="51" t="s">
        <v>302</v>
      </c>
      <c r="E19" s="52" t="s">
        <v>303</v>
      </c>
      <c r="F19" s="185" t="s">
        <v>294</v>
      </c>
      <c r="G19" s="195"/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</row>
    <row r="20" spans="1:19" ht="63" customHeight="1" x14ac:dyDescent="0.15">
      <c r="A20" s="189"/>
      <c r="B20" s="190"/>
      <c r="C20" s="50" t="s">
        <v>9</v>
      </c>
      <c r="D20" s="51" t="s">
        <v>304</v>
      </c>
      <c r="E20" s="52" t="s">
        <v>305</v>
      </c>
      <c r="F20" s="185" t="s">
        <v>294</v>
      </c>
      <c r="G20" s="195"/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</row>
    <row r="21" spans="1:19" ht="16.5" customHeight="1" x14ac:dyDescent="0.15">
      <c r="A21" s="186"/>
      <c r="B21" s="188"/>
      <c r="C21" s="183" t="s">
        <v>306</v>
      </c>
      <c r="D21" s="195"/>
      <c r="E21" s="195"/>
      <c r="F21" s="195"/>
      <c r="G21" s="195"/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1084078</v>
      </c>
      <c r="S21" s="54">
        <v>1084078</v>
      </c>
    </row>
    <row r="22" spans="1:19" ht="16.5" customHeight="1" x14ac:dyDescent="0.15">
      <c r="A22" s="183" t="s">
        <v>307</v>
      </c>
      <c r="B22" s="184"/>
      <c r="C22" s="184"/>
      <c r="D22" s="184"/>
      <c r="E22" s="184"/>
      <c r="F22" s="184"/>
      <c r="G22" s="184"/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8235074</v>
      </c>
      <c r="S22" s="54">
        <v>8235074</v>
      </c>
    </row>
    <row r="23" spans="1:19" ht="25.5" customHeight="1" x14ac:dyDescent="0.15">
      <c r="A23" s="185" t="s">
        <v>95</v>
      </c>
      <c r="B23" s="196" t="s">
        <v>308</v>
      </c>
      <c r="C23" s="55" t="s">
        <v>9</v>
      </c>
      <c r="D23" s="56" t="s">
        <v>309</v>
      </c>
      <c r="E23" s="57" t="s">
        <v>310</v>
      </c>
      <c r="F23" s="199" t="s">
        <v>294</v>
      </c>
      <c r="G23" s="200"/>
      <c r="H23" s="53">
        <v>42840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42840</v>
      </c>
    </row>
    <row r="24" spans="1:19" ht="42" customHeight="1" x14ac:dyDescent="0.15">
      <c r="A24" s="189"/>
      <c r="B24" s="197"/>
      <c r="C24" s="55" t="s">
        <v>9</v>
      </c>
      <c r="D24" s="56" t="s">
        <v>311</v>
      </c>
      <c r="E24" s="57" t="s">
        <v>312</v>
      </c>
      <c r="F24" s="199" t="s">
        <v>294</v>
      </c>
      <c r="G24" s="200"/>
      <c r="H24" s="53">
        <v>3510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3510</v>
      </c>
    </row>
    <row r="25" spans="1:19" ht="26.25" customHeight="1" x14ac:dyDescent="0.15">
      <c r="A25" s="189"/>
      <c r="B25" s="197"/>
      <c r="C25" s="55" t="s">
        <v>9</v>
      </c>
      <c r="D25" s="56" t="s">
        <v>313</v>
      </c>
      <c r="E25" s="57" t="s">
        <v>314</v>
      </c>
      <c r="F25" s="199" t="s">
        <v>294</v>
      </c>
      <c r="G25" s="200"/>
      <c r="H25" s="53">
        <v>3510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3510</v>
      </c>
    </row>
    <row r="26" spans="1:19" ht="57.75" customHeight="1" x14ac:dyDescent="0.15">
      <c r="A26" s="189"/>
      <c r="B26" s="197"/>
      <c r="C26" s="55" t="s">
        <v>9</v>
      </c>
      <c r="D26" s="56" t="s">
        <v>315</v>
      </c>
      <c r="E26" s="57" t="s">
        <v>316</v>
      </c>
      <c r="F26" s="199" t="s">
        <v>294</v>
      </c>
      <c r="G26" s="200"/>
      <c r="H26" s="53">
        <v>7200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7200</v>
      </c>
    </row>
    <row r="27" spans="1:19" ht="42" customHeight="1" x14ac:dyDescent="0.15">
      <c r="A27" s="189"/>
      <c r="B27" s="197"/>
      <c r="C27" s="55" t="s">
        <v>9</v>
      </c>
      <c r="D27" s="56" t="s">
        <v>317</v>
      </c>
      <c r="E27" s="57" t="s">
        <v>318</v>
      </c>
      <c r="F27" s="199" t="s">
        <v>294</v>
      </c>
      <c r="G27" s="200"/>
      <c r="H27" s="53">
        <v>157200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157200</v>
      </c>
    </row>
    <row r="28" spans="1:19" x14ac:dyDescent="0.15">
      <c r="A28" s="186"/>
      <c r="B28" s="198"/>
      <c r="C28" s="191" t="s">
        <v>306</v>
      </c>
      <c r="D28" s="184"/>
      <c r="E28" s="184"/>
      <c r="F28" s="184"/>
      <c r="G28" s="184"/>
      <c r="H28" s="54">
        <v>214260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214260</v>
      </c>
    </row>
    <row r="29" spans="1:19" x14ac:dyDescent="0.15">
      <c r="A29" s="183" t="s">
        <v>307</v>
      </c>
      <c r="B29" s="184"/>
      <c r="C29" s="184"/>
      <c r="D29" s="184"/>
      <c r="E29" s="184"/>
      <c r="F29" s="184"/>
      <c r="G29" s="184"/>
      <c r="H29" s="54">
        <v>1499820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1499820</v>
      </c>
    </row>
    <row r="30" spans="1:19" ht="25.5" customHeight="1" x14ac:dyDescent="0.15">
      <c r="A30" s="185" t="s">
        <v>100</v>
      </c>
      <c r="B30" s="187" t="s">
        <v>319</v>
      </c>
      <c r="C30" s="58" t="s">
        <v>9</v>
      </c>
      <c r="D30" s="59" t="s">
        <v>320</v>
      </c>
      <c r="E30" s="60" t="s">
        <v>321</v>
      </c>
      <c r="F30" s="185" t="s">
        <v>294</v>
      </c>
      <c r="G30" s="184"/>
      <c r="H30" s="53">
        <v>190330</v>
      </c>
      <c r="I30" s="53">
        <v>118870</v>
      </c>
      <c r="J30" s="53">
        <v>0</v>
      </c>
      <c r="K30" s="53">
        <v>17910</v>
      </c>
      <c r="L30" s="53">
        <v>0</v>
      </c>
      <c r="M30" s="53">
        <v>49270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376380</v>
      </c>
    </row>
    <row r="31" spans="1:19" ht="25.5" customHeight="1" x14ac:dyDescent="0.15">
      <c r="A31" s="189"/>
      <c r="B31" s="190"/>
      <c r="C31" s="58" t="s">
        <v>9</v>
      </c>
      <c r="D31" s="59" t="s">
        <v>322</v>
      </c>
      <c r="E31" s="60" t="s">
        <v>323</v>
      </c>
      <c r="F31" s="185" t="s">
        <v>294</v>
      </c>
      <c r="G31" s="184"/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</row>
    <row r="32" spans="1:19" ht="25.5" customHeight="1" x14ac:dyDescent="0.15">
      <c r="A32" s="189"/>
      <c r="B32" s="190"/>
      <c r="C32" s="58" t="s">
        <v>9</v>
      </c>
      <c r="D32" s="59" t="s">
        <v>324</v>
      </c>
      <c r="E32" s="60" t="s">
        <v>325</v>
      </c>
      <c r="F32" s="185" t="s">
        <v>294</v>
      </c>
      <c r="G32" s="184"/>
      <c r="H32" s="53">
        <v>17500</v>
      </c>
      <c r="I32" s="53">
        <v>3500</v>
      </c>
      <c r="J32" s="53">
        <v>0</v>
      </c>
      <c r="K32" s="53">
        <v>0</v>
      </c>
      <c r="L32" s="53">
        <v>0</v>
      </c>
      <c r="M32" s="53">
        <v>3500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24500</v>
      </c>
    </row>
    <row r="33" spans="1:19" ht="25.5" customHeight="1" x14ac:dyDescent="0.15">
      <c r="A33" s="189"/>
      <c r="B33" s="190"/>
      <c r="C33" s="58" t="s">
        <v>9</v>
      </c>
      <c r="D33" s="59" t="s">
        <v>326</v>
      </c>
      <c r="E33" s="60" t="s">
        <v>327</v>
      </c>
      <c r="F33" s="185" t="s">
        <v>294</v>
      </c>
      <c r="G33" s="184"/>
      <c r="H33" s="53">
        <v>39690</v>
      </c>
      <c r="I33" s="53">
        <v>26710</v>
      </c>
      <c r="J33" s="53">
        <v>0</v>
      </c>
      <c r="K33" s="53">
        <v>11880</v>
      </c>
      <c r="L33" s="53">
        <v>0</v>
      </c>
      <c r="M33" s="53">
        <v>20960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99240</v>
      </c>
    </row>
    <row r="34" spans="1:19" ht="25.5" customHeight="1" x14ac:dyDescent="0.15">
      <c r="A34" s="189"/>
      <c r="B34" s="190"/>
      <c r="C34" s="58" t="s">
        <v>9</v>
      </c>
      <c r="D34" s="59" t="s">
        <v>328</v>
      </c>
      <c r="E34" s="60" t="s">
        <v>329</v>
      </c>
      <c r="F34" s="185" t="s">
        <v>294</v>
      </c>
      <c r="G34" s="184"/>
      <c r="H34" s="53">
        <v>5325</v>
      </c>
      <c r="I34" s="53">
        <v>1265</v>
      </c>
      <c r="J34" s="53">
        <v>0</v>
      </c>
      <c r="K34" s="53">
        <v>1405</v>
      </c>
      <c r="L34" s="53">
        <v>0</v>
      </c>
      <c r="M34" s="53">
        <v>2325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10320</v>
      </c>
    </row>
    <row r="35" spans="1:19" ht="17.25" customHeight="1" x14ac:dyDescent="0.15">
      <c r="A35" s="186"/>
      <c r="B35" s="188"/>
      <c r="C35" s="191" t="s">
        <v>306</v>
      </c>
      <c r="D35" s="184"/>
      <c r="E35" s="184"/>
      <c r="F35" s="184"/>
      <c r="G35" s="184"/>
      <c r="H35" s="54">
        <v>252845</v>
      </c>
      <c r="I35" s="54">
        <v>150345</v>
      </c>
      <c r="J35" s="54">
        <v>0</v>
      </c>
      <c r="K35" s="54">
        <v>31195</v>
      </c>
      <c r="L35" s="54">
        <v>0</v>
      </c>
      <c r="M35" s="54">
        <v>76055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510440</v>
      </c>
    </row>
    <row r="36" spans="1:19" ht="17.25" customHeight="1" x14ac:dyDescent="0.15">
      <c r="A36" s="183" t="s">
        <v>307</v>
      </c>
      <c r="B36" s="184"/>
      <c r="C36" s="184"/>
      <c r="D36" s="184"/>
      <c r="E36" s="184"/>
      <c r="F36" s="184"/>
      <c r="G36" s="184"/>
      <c r="H36" s="54">
        <v>1734609</v>
      </c>
      <c r="I36" s="54">
        <v>1038855</v>
      </c>
      <c r="J36" s="54">
        <v>0</v>
      </c>
      <c r="K36" s="54">
        <v>215845</v>
      </c>
      <c r="L36" s="54">
        <v>0</v>
      </c>
      <c r="M36" s="54">
        <v>504555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3493864</v>
      </c>
    </row>
    <row r="37" spans="1:19" ht="53.25" customHeight="1" x14ac:dyDescent="0.15">
      <c r="A37" s="185" t="s">
        <v>105</v>
      </c>
      <c r="B37" s="187" t="s">
        <v>330</v>
      </c>
      <c r="C37" s="58" t="s">
        <v>9</v>
      </c>
      <c r="D37" s="59" t="s">
        <v>331</v>
      </c>
      <c r="E37" s="60" t="s">
        <v>332</v>
      </c>
      <c r="F37" s="185" t="s">
        <v>294</v>
      </c>
      <c r="G37" s="184"/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</row>
    <row r="38" spans="1:19" ht="33.75" customHeight="1" x14ac:dyDescent="0.15">
      <c r="A38" s="189"/>
      <c r="B38" s="190"/>
      <c r="C38" s="58" t="s">
        <v>9</v>
      </c>
      <c r="D38" s="59" t="s">
        <v>333</v>
      </c>
      <c r="E38" s="60" t="s">
        <v>334</v>
      </c>
      <c r="F38" s="185" t="s">
        <v>294</v>
      </c>
      <c r="G38" s="184"/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</row>
    <row r="39" spans="1:19" ht="25.5" customHeight="1" x14ac:dyDescent="0.15">
      <c r="A39" s="189"/>
      <c r="B39" s="190"/>
      <c r="C39" s="58" t="s">
        <v>9</v>
      </c>
      <c r="D39" s="59" t="s">
        <v>335</v>
      </c>
      <c r="E39" s="60" t="s">
        <v>336</v>
      </c>
      <c r="F39" s="185" t="s">
        <v>294</v>
      </c>
      <c r="G39" s="184"/>
      <c r="H39" s="53">
        <v>0</v>
      </c>
      <c r="I39" s="53">
        <v>2200</v>
      </c>
      <c r="J39" s="53">
        <v>0</v>
      </c>
      <c r="K39" s="53">
        <v>0</v>
      </c>
      <c r="L39" s="53">
        <v>0</v>
      </c>
      <c r="M39" s="53">
        <v>3500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5700</v>
      </c>
    </row>
    <row r="40" spans="1:19" ht="25.5" customHeight="1" x14ac:dyDescent="0.15">
      <c r="A40" s="189"/>
      <c r="B40" s="190"/>
      <c r="C40" s="58" t="s">
        <v>9</v>
      </c>
      <c r="D40" s="59" t="s">
        <v>337</v>
      </c>
      <c r="E40" s="60" t="s">
        <v>338</v>
      </c>
      <c r="F40" s="185" t="s">
        <v>294</v>
      </c>
      <c r="G40" s="184"/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</row>
    <row r="41" spans="1:19" ht="15.75" customHeight="1" x14ac:dyDescent="0.15">
      <c r="A41" s="186"/>
      <c r="B41" s="188"/>
      <c r="C41" s="191" t="s">
        <v>306</v>
      </c>
      <c r="D41" s="184"/>
      <c r="E41" s="184"/>
      <c r="F41" s="184"/>
      <c r="G41" s="184"/>
      <c r="H41" s="54">
        <v>0</v>
      </c>
      <c r="I41" s="54">
        <v>2200</v>
      </c>
      <c r="J41" s="54">
        <v>0</v>
      </c>
      <c r="K41" s="54">
        <v>0</v>
      </c>
      <c r="L41" s="54">
        <v>0</v>
      </c>
      <c r="M41" s="54">
        <v>3500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5700</v>
      </c>
    </row>
    <row r="42" spans="1:19" ht="15.75" customHeight="1" x14ac:dyDescent="0.15">
      <c r="A42" s="183" t="s">
        <v>307</v>
      </c>
      <c r="B42" s="184"/>
      <c r="C42" s="184"/>
      <c r="D42" s="184"/>
      <c r="E42" s="184"/>
      <c r="F42" s="184"/>
      <c r="G42" s="184"/>
      <c r="H42" s="54">
        <v>31400</v>
      </c>
      <c r="I42" s="54">
        <v>17200</v>
      </c>
      <c r="J42" s="54">
        <v>2000</v>
      </c>
      <c r="K42" s="54">
        <v>0</v>
      </c>
      <c r="L42" s="54">
        <v>0</v>
      </c>
      <c r="M42" s="54">
        <v>65670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116270</v>
      </c>
    </row>
    <row r="43" spans="1:19" ht="25.5" customHeight="1" x14ac:dyDescent="0.15">
      <c r="A43" s="185" t="s">
        <v>110</v>
      </c>
      <c r="B43" s="187" t="s">
        <v>339</v>
      </c>
      <c r="C43" s="58" t="s">
        <v>9</v>
      </c>
      <c r="D43" s="59" t="s">
        <v>340</v>
      </c>
      <c r="E43" s="60" t="s">
        <v>341</v>
      </c>
      <c r="F43" s="185" t="s">
        <v>294</v>
      </c>
      <c r="G43" s="184"/>
      <c r="H43" s="53">
        <v>8450</v>
      </c>
      <c r="I43" s="53">
        <v>0</v>
      </c>
      <c r="J43" s="53">
        <v>0</v>
      </c>
      <c r="K43" s="53">
        <v>0</v>
      </c>
      <c r="L43" s="53">
        <v>0</v>
      </c>
      <c r="M43" s="53">
        <v>34200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42650</v>
      </c>
    </row>
    <row r="44" spans="1:19" ht="42" customHeight="1" x14ac:dyDescent="0.15">
      <c r="A44" s="189"/>
      <c r="B44" s="190"/>
      <c r="C44" s="58" t="s">
        <v>9</v>
      </c>
      <c r="D44" s="59" t="s">
        <v>342</v>
      </c>
      <c r="E44" s="60" t="s">
        <v>343</v>
      </c>
      <c r="F44" s="185" t="s">
        <v>294</v>
      </c>
      <c r="G44" s="184"/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</row>
    <row r="45" spans="1:19" ht="57" customHeight="1" x14ac:dyDescent="0.15">
      <c r="A45" s="189"/>
      <c r="B45" s="190"/>
      <c r="C45" s="58" t="s">
        <v>9</v>
      </c>
      <c r="D45" s="59" t="s">
        <v>344</v>
      </c>
      <c r="E45" s="60" t="s">
        <v>345</v>
      </c>
      <c r="F45" s="185" t="s">
        <v>294</v>
      </c>
      <c r="G45" s="184"/>
      <c r="H45" s="53">
        <v>15612</v>
      </c>
      <c r="I45" s="53">
        <v>11614</v>
      </c>
      <c r="J45" s="53">
        <v>0</v>
      </c>
      <c r="K45" s="53">
        <v>0</v>
      </c>
      <c r="L45" s="53">
        <v>26400</v>
      </c>
      <c r="M45" s="53">
        <v>0</v>
      </c>
      <c r="N45" s="53">
        <v>0</v>
      </c>
      <c r="O45" s="53">
        <v>0</v>
      </c>
      <c r="P45" s="53">
        <v>0</v>
      </c>
      <c r="Q45" s="53">
        <v>150270</v>
      </c>
      <c r="R45" s="53">
        <v>0</v>
      </c>
      <c r="S45" s="53">
        <v>203896</v>
      </c>
    </row>
    <row r="46" spans="1:19" ht="35.25" customHeight="1" x14ac:dyDescent="0.15">
      <c r="A46" s="189"/>
      <c r="B46" s="190"/>
      <c r="C46" s="58" t="s">
        <v>9</v>
      </c>
      <c r="D46" s="59" t="s">
        <v>346</v>
      </c>
      <c r="E46" s="60" t="s">
        <v>347</v>
      </c>
      <c r="F46" s="185" t="s">
        <v>294</v>
      </c>
      <c r="G46" s="184"/>
      <c r="H46" s="53">
        <v>6600</v>
      </c>
      <c r="I46" s="53">
        <v>0</v>
      </c>
      <c r="J46" s="53">
        <v>0</v>
      </c>
      <c r="K46" s="53">
        <v>0</v>
      </c>
      <c r="L46" s="53">
        <v>0</v>
      </c>
      <c r="M46" s="53">
        <v>15990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22590</v>
      </c>
    </row>
    <row r="47" spans="1:19" ht="14.25" customHeight="1" x14ac:dyDescent="0.15">
      <c r="A47" s="186"/>
      <c r="B47" s="188"/>
      <c r="C47" s="191" t="s">
        <v>306</v>
      </c>
      <c r="D47" s="184"/>
      <c r="E47" s="184"/>
      <c r="F47" s="184"/>
      <c r="G47" s="184"/>
      <c r="H47" s="54">
        <v>30662</v>
      </c>
      <c r="I47" s="54">
        <v>11614</v>
      </c>
      <c r="J47" s="54">
        <v>0</v>
      </c>
      <c r="K47" s="54">
        <v>0</v>
      </c>
      <c r="L47" s="54">
        <v>26400</v>
      </c>
      <c r="M47" s="54">
        <v>50190</v>
      </c>
      <c r="N47" s="54">
        <v>0</v>
      </c>
      <c r="O47" s="54">
        <v>0</v>
      </c>
      <c r="P47" s="54">
        <v>0</v>
      </c>
      <c r="Q47" s="54">
        <v>150270</v>
      </c>
      <c r="R47" s="54">
        <v>0</v>
      </c>
      <c r="S47" s="54">
        <v>269136</v>
      </c>
    </row>
    <row r="48" spans="1:19" ht="14.25" customHeight="1" x14ac:dyDescent="0.15">
      <c r="A48" s="183" t="s">
        <v>307</v>
      </c>
      <c r="B48" s="184"/>
      <c r="C48" s="184"/>
      <c r="D48" s="184"/>
      <c r="E48" s="184"/>
      <c r="F48" s="184"/>
      <c r="G48" s="184"/>
      <c r="H48" s="54">
        <v>272179.03999999998</v>
      </c>
      <c r="I48" s="54">
        <v>124906</v>
      </c>
      <c r="J48" s="54">
        <v>0</v>
      </c>
      <c r="K48" s="54">
        <v>0</v>
      </c>
      <c r="L48" s="54">
        <v>230891</v>
      </c>
      <c r="M48" s="54">
        <v>367732.4</v>
      </c>
      <c r="N48" s="54">
        <v>0</v>
      </c>
      <c r="O48" s="54">
        <v>1134.7</v>
      </c>
      <c r="P48" s="54">
        <v>0</v>
      </c>
      <c r="Q48" s="54">
        <v>250170</v>
      </c>
      <c r="R48" s="54">
        <v>0</v>
      </c>
      <c r="S48" s="54">
        <v>1247013.1399999999</v>
      </c>
    </row>
    <row r="49" spans="1:19" ht="25.5" customHeight="1" x14ac:dyDescent="0.15">
      <c r="A49" s="185" t="s">
        <v>115</v>
      </c>
      <c r="B49" s="187" t="s">
        <v>348</v>
      </c>
      <c r="C49" s="58" t="s">
        <v>9</v>
      </c>
      <c r="D49" s="59" t="s">
        <v>349</v>
      </c>
      <c r="E49" s="60" t="s">
        <v>350</v>
      </c>
      <c r="F49" s="185" t="s">
        <v>294</v>
      </c>
      <c r="G49" s="184"/>
      <c r="H49" s="53">
        <v>0</v>
      </c>
      <c r="I49" s="53">
        <v>0</v>
      </c>
      <c r="J49" s="53">
        <v>0</v>
      </c>
      <c r="K49" s="53">
        <v>0</v>
      </c>
      <c r="L49" s="53">
        <v>382032.8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382032.8</v>
      </c>
    </row>
    <row r="50" spans="1:19" ht="25.5" customHeight="1" x14ac:dyDescent="0.15">
      <c r="A50" s="189"/>
      <c r="B50" s="190"/>
      <c r="C50" s="58" t="s">
        <v>9</v>
      </c>
      <c r="D50" s="59" t="s">
        <v>351</v>
      </c>
      <c r="E50" s="60" t="s">
        <v>352</v>
      </c>
      <c r="F50" s="185" t="s">
        <v>294</v>
      </c>
      <c r="G50" s="184"/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</row>
    <row r="51" spans="1:19" ht="25.5" customHeight="1" x14ac:dyDescent="0.15">
      <c r="A51" s="189"/>
      <c r="B51" s="190"/>
      <c r="C51" s="58" t="s">
        <v>9</v>
      </c>
      <c r="D51" s="59" t="s">
        <v>353</v>
      </c>
      <c r="E51" s="60" t="s">
        <v>354</v>
      </c>
      <c r="F51" s="185" t="s">
        <v>294</v>
      </c>
      <c r="G51" s="184"/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31200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31200</v>
      </c>
    </row>
    <row r="52" spans="1:19" ht="25.5" customHeight="1" x14ac:dyDescent="0.15">
      <c r="A52" s="189"/>
      <c r="B52" s="190"/>
      <c r="C52" s="58" t="s">
        <v>9</v>
      </c>
      <c r="D52" s="59" t="s">
        <v>355</v>
      </c>
      <c r="E52" s="60" t="s">
        <v>356</v>
      </c>
      <c r="F52" s="185" t="s">
        <v>294</v>
      </c>
      <c r="G52" s="184"/>
      <c r="H52" s="53">
        <v>10140</v>
      </c>
      <c r="I52" s="53">
        <v>0</v>
      </c>
      <c r="J52" s="53">
        <v>0</v>
      </c>
      <c r="K52" s="53">
        <v>0</v>
      </c>
      <c r="L52" s="53">
        <v>0</v>
      </c>
      <c r="M52" s="53">
        <v>19550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29690</v>
      </c>
    </row>
    <row r="53" spans="1:19" ht="25.5" customHeight="1" x14ac:dyDescent="0.15">
      <c r="A53" s="189"/>
      <c r="B53" s="190"/>
      <c r="C53" s="58" t="s">
        <v>9</v>
      </c>
      <c r="D53" s="59" t="s">
        <v>357</v>
      </c>
      <c r="E53" s="60" t="s">
        <v>358</v>
      </c>
      <c r="F53" s="185" t="s">
        <v>294</v>
      </c>
      <c r="G53" s="184"/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</row>
    <row r="54" spans="1:19" ht="15" customHeight="1" x14ac:dyDescent="0.15">
      <c r="A54" s="186"/>
      <c r="B54" s="188"/>
      <c r="C54" s="191" t="s">
        <v>306</v>
      </c>
      <c r="D54" s="184"/>
      <c r="E54" s="184"/>
      <c r="F54" s="184"/>
      <c r="G54" s="184"/>
      <c r="H54" s="54">
        <v>10140</v>
      </c>
      <c r="I54" s="54">
        <v>0</v>
      </c>
      <c r="J54" s="54">
        <v>0</v>
      </c>
      <c r="K54" s="54">
        <v>0</v>
      </c>
      <c r="L54" s="54">
        <v>382032.8</v>
      </c>
      <c r="M54" s="54">
        <v>50750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442922.8</v>
      </c>
    </row>
    <row r="55" spans="1:19" ht="15" customHeight="1" x14ac:dyDescent="0.15">
      <c r="A55" s="183" t="s">
        <v>307</v>
      </c>
      <c r="B55" s="184"/>
      <c r="C55" s="184"/>
      <c r="D55" s="184"/>
      <c r="E55" s="184"/>
      <c r="F55" s="184"/>
      <c r="G55" s="184"/>
      <c r="H55" s="54">
        <v>81747.360000000001</v>
      </c>
      <c r="I55" s="54">
        <v>27110</v>
      </c>
      <c r="J55" s="54">
        <v>0</v>
      </c>
      <c r="K55" s="54">
        <v>0</v>
      </c>
      <c r="L55" s="54">
        <v>382032.8</v>
      </c>
      <c r="M55" s="54">
        <v>702990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  <c r="S55" s="54">
        <v>1193880.1599999999</v>
      </c>
    </row>
    <row r="56" spans="1:19" ht="25.5" customHeight="1" x14ac:dyDescent="0.15">
      <c r="A56" s="185" t="s">
        <v>120</v>
      </c>
      <c r="B56" s="187" t="s">
        <v>359</v>
      </c>
      <c r="C56" s="58" t="s">
        <v>9</v>
      </c>
      <c r="D56" s="59" t="s">
        <v>360</v>
      </c>
      <c r="E56" s="60" t="s">
        <v>361</v>
      </c>
      <c r="F56" s="185" t="s">
        <v>294</v>
      </c>
      <c r="G56" s="184"/>
      <c r="H56" s="53">
        <v>20708.88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20708.88</v>
      </c>
    </row>
    <row r="57" spans="1:19" ht="25.5" customHeight="1" x14ac:dyDescent="0.15">
      <c r="A57" s="189"/>
      <c r="B57" s="190"/>
      <c r="C57" s="58" t="s">
        <v>9</v>
      </c>
      <c r="D57" s="59" t="s">
        <v>362</v>
      </c>
      <c r="E57" s="60" t="s">
        <v>363</v>
      </c>
      <c r="F57" s="185" t="s">
        <v>294</v>
      </c>
      <c r="G57" s="184"/>
      <c r="H57" s="53">
        <v>1400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1400</v>
      </c>
    </row>
    <row r="58" spans="1:19" ht="25.5" customHeight="1" x14ac:dyDescent="0.15">
      <c r="A58" s="189"/>
      <c r="B58" s="190"/>
      <c r="C58" s="58" t="s">
        <v>9</v>
      </c>
      <c r="D58" s="59" t="s">
        <v>364</v>
      </c>
      <c r="E58" s="60" t="s">
        <v>365</v>
      </c>
      <c r="F58" s="185" t="s">
        <v>294</v>
      </c>
      <c r="G58" s="184"/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</row>
    <row r="59" spans="1:19" ht="25.5" customHeight="1" x14ac:dyDescent="0.15">
      <c r="A59" s="189"/>
      <c r="B59" s="190"/>
      <c r="C59" s="58" t="s">
        <v>9</v>
      </c>
      <c r="D59" s="59" t="s">
        <v>366</v>
      </c>
      <c r="E59" s="60" t="s">
        <v>367</v>
      </c>
      <c r="F59" s="185" t="s">
        <v>294</v>
      </c>
      <c r="G59" s="184"/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</row>
    <row r="60" spans="1:19" ht="42" customHeight="1" x14ac:dyDescent="0.15">
      <c r="A60" s="189"/>
      <c r="B60" s="190"/>
      <c r="C60" s="58" t="s">
        <v>9</v>
      </c>
      <c r="D60" s="59" t="s">
        <v>368</v>
      </c>
      <c r="E60" s="60" t="s">
        <v>369</v>
      </c>
      <c r="F60" s="185" t="s">
        <v>294</v>
      </c>
      <c r="G60" s="184"/>
      <c r="H60" s="53">
        <v>10421.799999999999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10421.799999999999</v>
      </c>
    </row>
    <row r="61" spans="1:19" ht="13.5" customHeight="1" x14ac:dyDescent="0.15">
      <c r="A61" s="186"/>
      <c r="B61" s="188"/>
      <c r="C61" s="191" t="s">
        <v>306</v>
      </c>
      <c r="D61" s="184"/>
      <c r="E61" s="184"/>
      <c r="F61" s="184"/>
      <c r="G61" s="184"/>
      <c r="H61" s="54">
        <v>32530.68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32530.68</v>
      </c>
    </row>
    <row r="62" spans="1:19" ht="13.5" customHeight="1" x14ac:dyDescent="0.15">
      <c r="A62" s="183" t="s">
        <v>307</v>
      </c>
      <c r="B62" s="184"/>
      <c r="C62" s="184"/>
      <c r="D62" s="184"/>
      <c r="E62" s="184"/>
      <c r="F62" s="184"/>
      <c r="G62" s="184"/>
      <c r="H62" s="54">
        <v>163636.39000000001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163636.39000000001</v>
      </c>
    </row>
    <row r="63" spans="1:19" ht="25.5" customHeight="1" x14ac:dyDescent="0.15">
      <c r="A63" s="185" t="s">
        <v>128</v>
      </c>
      <c r="B63" s="187" t="s">
        <v>370</v>
      </c>
      <c r="C63" s="61" t="s">
        <v>9</v>
      </c>
      <c r="D63" s="59" t="s">
        <v>371</v>
      </c>
      <c r="E63" s="60" t="s">
        <v>372</v>
      </c>
      <c r="F63" s="185" t="s">
        <v>294</v>
      </c>
      <c r="G63" s="184"/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1177000</v>
      </c>
      <c r="O63" s="53">
        <v>0</v>
      </c>
      <c r="P63" s="53">
        <v>0</v>
      </c>
      <c r="Q63" s="53">
        <v>0</v>
      </c>
      <c r="R63" s="53">
        <v>0</v>
      </c>
      <c r="S63" s="53">
        <v>1177000</v>
      </c>
    </row>
    <row r="64" spans="1:19" x14ac:dyDescent="0.15">
      <c r="A64" s="186"/>
      <c r="B64" s="188"/>
      <c r="C64" s="183" t="s">
        <v>306</v>
      </c>
      <c r="D64" s="184"/>
      <c r="E64" s="184"/>
      <c r="F64" s="184"/>
      <c r="G64" s="184"/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1177000</v>
      </c>
      <c r="O64" s="54">
        <v>0</v>
      </c>
      <c r="P64" s="54">
        <v>0</v>
      </c>
      <c r="Q64" s="54">
        <v>0</v>
      </c>
      <c r="R64" s="54">
        <v>0</v>
      </c>
      <c r="S64" s="54">
        <v>1177000</v>
      </c>
    </row>
    <row r="65" spans="1:19" x14ac:dyDescent="0.15">
      <c r="A65" s="183" t="s">
        <v>307</v>
      </c>
      <c r="B65" s="184"/>
      <c r="C65" s="184"/>
      <c r="D65" s="184"/>
      <c r="E65" s="184"/>
      <c r="F65" s="184"/>
      <c r="G65" s="184"/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1177000</v>
      </c>
      <c r="O65" s="54">
        <v>0</v>
      </c>
      <c r="P65" s="54">
        <v>0</v>
      </c>
      <c r="Q65" s="54">
        <v>0</v>
      </c>
      <c r="R65" s="54">
        <v>0</v>
      </c>
      <c r="S65" s="54">
        <v>1177000</v>
      </c>
    </row>
    <row r="66" spans="1:19" ht="25.5" customHeight="1" x14ac:dyDescent="0.15">
      <c r="A66" s="185" t="s">
        <v>135</v>
      </c>
      <c r="B66" s="187" t="s">
        <v>373</v>
      </c>
      <c r="C66" s="61" t="s">
        <v>9</v>
      </c>
      <c r="D66" s="59" t="s">
        <v>374</v>
      </c>
      <c r="E66" s="60" t="s">
        <v>375</v>
      </c>
      <c r="F66" s="185" t="s">
        <v>294</v>
      </c>
      <c r="G66" s="184"/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</row>
    <row r="67" spans="1:19" ht="13.5" customHeight="1" x14ac:dyDescent="0.15">
      <c r="A67" s="186"/>
      <c r="B67" s="188"/>
      <c r="C67" s="183" t="s">
        <v>306</v>
      </c>
      <c r="D67" s="184"/>
      <c r="E67" s="184"/>
      <c r="F67" s="184"/>
      <c r="G67" s="184"/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</row>
    <row r="68" spans="1:19" ht="13.5" customHeight="1" x14ac:dyDescent="0.15">
      <c r="A68" s="183" t="s">
        <v>307</v>
      </c>
      <c r="B68" s="184"/>
      <c r="C68" s="184"/>
      <c r="D68" s="184"/>
      <c r="E68" s="184"/>
      <c r="F68" s="184"/>
      <c r="G68" s="184"/>
      <c r="H68" s="54">
        <v>0</v>
      </c>
      <c r="I68" s="54">
        <v>0</v>
      </c>
      <c r="J68" s="54">
        <v>0</v>
      </c>
      <c r="K68" s="54">
        <v>0</v>
      </c>
      <c r="L68" s="54">
        <v>806000</v>
      </c>
      <c r="M68" s="54">
        <v>0</v>
      </c>
      <c r="N68" s="54">
        <v>0</v>
      </c>
      <c r="O68" s="54">
        <v>0</v>
      </c>
      <c r="P68" s="54">
        <v>1000</v>
      </c>
      <c r="Q68" s="54">
        <v>3000</v>
      </c>
      <c r="R68" s="54">
        <v>0</v>
      </c>
      <c r="S68" s="54">
        <v>810000</v>
      </c>
    </row>
    <row r="69" spans="1:19" ht="25.5" customHeight="1" x14ac:dyDescent="0.15">
      <c r="A69" s="183" t="s">
        <v>376</v>
      </c>
      <c r="B69" s="184"/>
      <c r="C69" s="184"/>
      <c r="D69" s="184"/>
      <c r="E69" s="184"/>
      <c r="F69" s="184"/>
      <c r="G69" s="184"/>
      <c r="H69" s="54">
        <v>540437.68000000005</v>
      </c>
      <c r="I69" s="54">
        <v>164159</v>
      </c>
      <c r="J69" s="54">
        <v>0</v>
      </c>
      <c r="K69" s="54">
        <v>31195</v>
      </c>
      <c r="L69" s="54">
        <v>408432.8</v>
      </c>
      <c r="M69" s="54">
        <v>180495</v>
      </c>
      <c r="N69" s="54">
        <v>1177000</v>
      </c>
      <c r="O69" s="54">
        <v>0</v>
      </c>
      <c r="P69" s="54">
        <v>0</v>
      </c>
      <c r="Q69" s="54">
        <v>150270</v>
      </c>
      <c r="R69" s="54">
        <v>1084078</v>
      </c>
      <c r="S69" s="54">
        <v>3736067.48</v>
      </c>
    </row>
    <row r="70" spans="1:19" ht="25.5" customHeight="1" x14ac:dyDescent="0.15">
      <c r="A70" s="183" t="s">
        <v>377</v>
      </c>
      <c r="B70" s="184"/>
      <c r="C70" s="184"/>
      <c r="D70" s="184"/>
      <c r="E70" s="184"/>
      <c r="F70" s="184"/>
      <c r="G70" s="184"/>
      <c r="H70" s="54">
        <v>3783391.79</v>
      </c>
      <c r="I70" s="54">
        <v>1208071</v>
      </c>
      <c r="J70" s="54">
        <v>2000</v>
      </c>
      <c r="K70" s="54">
        <v>215845</v>
      </c>
      <c r="L70" s="54">
        <v>1418923.8</v>
      </c>
      <c r="M70" s="54">
        <v>1640947.4</v>
      </c>
      <c r="N70" s="54">
        <v>1177000</v>
      </c>
      <c r="O70" s="54">
        <v>1134.7</v>
      </c>
      <c r="P70" s="54">
        <v>1000</v>
      </c>
      <c r="Q70" s="54">
        <v>253170</v>
      </c>
      <c r="R70" s="54">
        <v>8235074</v>
      </c>
      <c r="S70" s="54">
        <v>17936557.690000001</v>
      </c>
    </row>
    <row r="71" spans="1:19" ht="0" hidden="1" customHeight="1" x14ac:dyDescent="0.15"/>
  </sheetData>
  <mergeCells count="104">
    <mergeCell ref="A2:S2"/>
    <mergeCell ref="A3:S3"/>
    <mergeCell ref="A4:S4"/>
    <mergeCell ref="F6:G6"/>
    <mergeCell ref="H6:I7"/>
    <mergeCell ref="J6:J7"/>
    <mergeCell ref="K6:L7"/>
    <mergeCell ref="M6:N7"/>
    <mergeCell ref="O6:O7"/>
    <mergeCell ref="P6:Q7"/>
    <mergeCell ref="R6:R7"/>
    <mergeCell ref="S6:S13"/>
    <mergeCell ref="G7:G9"/>
    <mergeCell ref="H8:I8"/>
    <mergeCell ref="K8:L8"/>
    <mergeCell ref="M8:N8"/>
    <mergeCell ref="P8:Q8"/>
    <mergeCell ref="H9:H12"/>
    <mergeCell ref="I9:I12"/>
    <mergeCell ref="J9:J12"/>
    <mergeCell ref="Q9:Q12"/>
    <mergeCell ref="R9:R12"/>
    <mergeCell ref="A11:B11"/>
    <mergeCell ref="M9:M12"/>
    <mergeCell ref="N9:N12"/>
    <mergeCell ref="O9:O12"/>
    <mergeCell ref="P9:P12"/>
    <mergeCell ref="F19:G19"/>
    <mergeCell ref="F20:G20"/>
    <mergeCell ref="C21:G21"/>
    <mergeCell ref="A22:G22"/>
    <mergeCell ref="A23:A28"/>
    <mergeCell ref="B23:B28"/>
    <mergeCell ref="F23:G23"/>
    <mergeCell ref="F24:G24"/>
    <mergeCell ref="F25:G25"/>
    <mergeCell ref="F26:G26"/>
    <mergeCell ref="F27:G27"/>
    <mergeCell ref="C28:G28"/>
    <mergeCell ref="A14:A21"/>
    <mergeCell ref="B14:B21"/>
    <mergeCell ref="F14:G14"/>
    <mergeCell ref="F15:G15"/>
    <mergeCell ref="F16:G16"/>
    <mergeCell ref="F17:G17"/>
    <mergeCell ref="F18:G18"/>
    <mergeCell ref="K9:K12"/>
    <mergeCell ref="L9:L12"/>
    <mergeCell ref="A29:G29"/>
    <mergeCell ref="A30:A35"/>
    <mergeCell ref="B30:B35"/>
    <mergeCell ref="F30:G30"/>
    <mergeCell ref="F31:G31"/>
    <mergeCell ref="F32:G32"/>
    <mergeCell ref="F33:G33"/>
    <mergeCell ref="F34:G34"/>
    <mergeCell ref="A42:G42"/>
    <mergeCell ref="A43:A47"/>
    <mergeCell ref="B43:B47"/>
    <mergeCell ref="F43:G43"/>
    <mergeCell ref="F44:G44"/>
    <mergeCell ref="F45:G45"/>
    <mergeCell ref="F46:G46"/>
    <mergeCell ref="C47:G47"/>
    <mergeCell ref="C35:G35"/>
    <mergeCell ref="A36:G36"/>
    <mergeCell ref="A37:A41"/>
    <mergeCell ref="B37:B41"/>
    <mergeCell ref="F37:G37"/>
    <mergeCell ref="F38:G38"/>
    <mergeCell ref="F39:G39"/>
    <mergeCell ref="F40:G40"/>
    <mergeCell ref="C41:G41"/>
    <mergeCell ref="A48:G48"/>
    <mergeCell ref="A49:A54"/>
    <mergeCell ref="B49:B54"/>
    <mergeCell ref="F49:G49"/>
    <mergeCell ref="F50:G50"/>
    <mergeCell ref="F51:G51"/>
    <mergeCell ref="F52:G52"/>
    <mergeCell ref="F53:G53"/>
    <mergeCell ref="C54:G54"/>
    <mergeCell ref="A55:G55"/>
    <mergeCell ref="A56:A61"/>
    <mergeCell ref="B56:B61"/>
    <mergeCell ref="F56:G56"/>
    <mergeCell ref="F57:G57"/>
    <mergeCell ref="F58:G58"/>
    <mergeCell ref="F59:G59"/>
    <mergeCell ref="F60:G60"/>
    <mergeCell ref="C61:G61"/>
    <mergeCell ref="A70:G70"/>
    <mergeCell ref="A66:A67"/>
    <mergeCell ref="B66:B67"/>
    <mergeCell ref="F66:G66"/>
    <mergeCell ref="C67:G67"/>
    <mergeCell ref="A68:G68"/>
    <mergeCell ref="A69:G69"/>
    <mergeCell ref="A62:G62"/>
    <mergeCell ref="A63:A64"/>
    <mergeCell ref="B63:B64"/>
    <mergeCell ref="F63:G63"/>
    <mergeCell ref="C64:G64"/>
    <mergeCell ref="A65:G65"/>
  </mergeCells>
  <pageMargins left="0.15748031496062992" right="0.15748031496062992" top="0.23622047244094491" bottom="0.19685039370078741" header="0.23622047244094491" footer="0.27559055118110237"/>
  <pageSetup paperSize="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showGridLines="0" tabSelected="1" topLeftCell="A31" zoomScale="150" zoomScaleNormal="150" workbookViewId="0">
      <selection activeCell="K38" sqref="K38"/>
    </sheetView>
  </sheetViews>
  <sheetFormatPr defaultRowHeight="12.75" x14ac:dyDescent="0.3"/>
  <cols>
    <col min="1" max="1" width="1.125" style="141" customWidth="1"/>
    <col min="2" max="2" width="11" style="141" customWidth="1"/>
    <col min="3" max="3" width="4.875" style="141" customWidth="1"/>
    <col min="4" max="4" width="0.375" style="141" customWidth="1"/>
    <col min="5" max="5" width="15.5" style="141" customWidth="1"/>
    <col min="6" max="6" width="0.75" style="141" customWidth="1"/>
    <col min="7" max="7" width="3.625" style="141" customWidth="1"/>
    <col min="8" max="8" width="0.5" style="141" customWidth="1"/>
    <col min="9" max="9" width="6.125" style="141" customWidth="1"/>
    <col min="10" max="11" width="8" style="141" customWidth="1"/>
    <col min="12" max="12" width="7" style="141" customWidth="1"/>
    <col min="13" max="13" width="7.375" style="141" customWidth="1"/>
    <col min="14" max="14" width="8" style="141" customWidth="1"/>
    <col min="15" max="15" width="6.375" style="141" customWidth="1"/>
    <col min="16" max="16" width="7.125" style="141" customWidth="1"/>
    <col min="17" max="17" width="8" style="141" customWidth="1"/>
    <col min="18" max="18" width="8.125" style="141" customWidth="1"/>
    <col min="19" max="19" width="6.875" style="141" customWidth="1"/>
    <col min="20" max="20" width="7.25" style="141" customWidth="1"/>
    <col min="21" max="21" width="7" style="141" customWidth="1"/>
    <col min="22" max="22" width="7.375" style="141" customWidth="1"/>
    <col min="23" max="23" width="6.625" style="141" customWidth="1"/>
    <col min="24" max="24" width="8" style="141" customWidth="1"/>
    <col min="25" max="25" width="8.375" style="141" customWidth="1"/>
    <col min="26" max="16384" width="9" style="141"/>
  </cols>
  <sheetData>
    <row r="1" spans="1:25" ht="6" customHeight="1" x14ac:dyDescent="0.3">
      <c r="A1" s="241"/>
      <c r="B1" s="242"/>
      <c r="C1" s="242"/>
      <c r="D1" s="242"/>
      <c r="E1" s="242"/>
    </row>
    <row r="2" spans="1:25" ht="14.25" customHeight="1" x14ac:dyDescent="0.3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</row>
    <row r="3" spans="1:25" ht="14.25" customHeight="1" x14ac:dyDescent="0.3">
      <c r="A3" s="243" t="s">
        <v>378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</row>
    <row r="4" spans="1:25" ht="14.25" customHeight="1" x14ac:dyDescent="0.3">
      <c r="A4" s="244" t="s">
        <v>379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</row>
    <row r="5" spans="1:25" ht="8.25" customHeight="1" x14ac:dyDescent="0.3"/>
    <row r="6" spans="1:25" ht="54" customHeight="1" x14ac:dyDescent="0.3">
      <c r="A6" s="142"/>
      <c r="B6" s="143"/>
      <c r="C6" s="143"/>
      <c r="D6" s="143"/>
      <c r="E6" s="143"/>
      <c r="F6" s="143"/>
      <c r="G6" s="294" t="s">
        <v>380</v>
      </c>
      <c r="H6" s="294"/>
      <c r="I6" s="293"/>
      <c r="J6" s="245" t="s">
        <v>256</v>
      </c>
      <c r="K6" s="246"/>
      <c r="L6" s="245" t="s">
        <v>257</v>
      </c>
      <c r="M6" s="245" t="s">
        <v>258</v>
      </c>
      <c r="N6" s="246"/>
      <c r="O6" s="245" t="s">
        <v>381</v>
      </c>
      <c r="P6" s="245" t="s">
        <v>382</v>
      </c>
      <c r="Q6" s="245" t="s">
        <v>259</v>
      </c>
      <c r="R6" s="254"/>
      <c r="S6" s="245" t="s">
        <v>260</v>
      </c>
      <c r="T6" s="245" t="s">
        <v>261</v>
      </c>
      <c r="U6" s="246"/>
      <c r="V6" s="254"/>
      <c r="W6" s="245" t="s">
        <v>383</v>
      </c>
      <c r="X6" s="245" t="s">
        <v>262</v>
      </c>
      <c r="Y6" s="248" t="s">
        <v>46</v>
      </c>
    </row>
    <row r="7" spans="1:25" x14ac:dyDescent="0.3">
      <c r="A7" s="144"/>
      <c r="B7" s="145"/>
      <c r="C7" s="145"/>
      <c r="D7" s="145"/>
      <c r="E7" s="145"/>
      <c r="F7" s="145"/>
      <c r="G7" s="145"/>
      <c r="H7" s="145"/>
      <c r="I7" s="146"/>
      <c r="J7" s="240"/>
      <c r="K7" s="247"/>
      <c r="L7" s="235"/>
      <c r="M7" s="240"/>
      <c r="N7" s="247"/>
      <c r="O7" s="235"/>
      <c r="P7" s="235"/>
      <c r="Q7" s="240"/>
      <c r="R7" s="255"/>
      <c r="S7" s="235"/>
      <c r="T7" s="240"/>
      <c r="U7" s="247"/>
      <c r="V7" s="255"/>
      <c r="W7" s="235"/>
      <c r="X7" s="235"/>
      <c r="Y7" s="249"/>
    </row>
    <row r="8" spans="1:25" ht="15" x14ac:dyDescent="0.3">
      <c r="A8" s="144"/>
      <c r="B8" s="145"/>
      <c r="C8" s="145"/>
      <c r="D8" s="145"/>
      <c r="E8" s="145"/>
      <c r="F8" s="145"/>
      <c r="G8" s="145"/>
      <c r="H8" s="145"/>
      <c r="I8" s="146"/>
      <c r="J8" s="251" t="s">
        <v>263</v>
      </c>
      <c r="K8" s="252"/>
      <c r="L8" s="147" t="s">
        <v>264</v>
      </c>
      <c r="M8" s="251" t="s">
        <v>265</v>
      </c>
      <c r="N8" s="252"/>
      <c r="O8" s="147" t="s">
        <v>384</v>
      </c>
      <c r="P8" s="147" t="s">
        <v>385</v>
      </c>
      <c r="Q8" s="251" t="s">
        <v>266</v>
      </c>
      <c r="R8" s="253"/>
      <c r="S8" s="147" t="s">
        <v>267</v>
      </c>
      <c r="T8" s="251" t="s">
        <v>268</v>
      </c>
      <c r="U8" s="252"/>
      <c r="V8" s="253"/>
      <c r="W8" s="147" t="s">
        <v>386</v>
      </c>
      <c r="X8" s="147" t="s">
        <v>269</v>
      </c>
      <c r="Y8" s="249"/>
    </row>
    <row r="9" spans="1:25" ht="91.5" customHeight="1" x14ac:dyDescent="0.3">
      <c r="A9" s="144"/>
      <c r="B9" s="145"/>
      <c r="C9" s="145"/>
      <c r="D9" s="145"/>
      <c r="E9" s="145"/>
      <c r="F9" s="145"/>
      <c r="G9" s="145"/>
      <c r="H9" s="145"/>
      <c r="I9" s="146"/>
      <c r="J9" s="234" t="s">
        <v>270</v>
      </c>
      <c r="K9" s="234" t="s">
        <v>271</v>
      </c>
      <c r="L9" s="234" t="s">
        <v>272</v>
      </c>
      <c r="M9" s="234" t="s">
        <v>273</v>
      </c>
      <c r="N9" s="234" t="s">
        <v>274</v>
      </c>
      <c r="O9" s="234" t="s">
        <v>387</v>
      </c>
      <c r="P9" s="234" t="s">
        <v>388</v>
      </c>
      <c r="Q9" s="234" t="s">
        <v>275</v>
      </c>
      <c r="R9" s="234" t="s">
        <v>276</v>
      </c>
      <c r="S9" s="234" t="s">
        <v>277</v>
      </c>
      <c r="T9" s="234" t="s">
        <v>278</v>
      </c>
      <c r="U9" s="234" t="s">
        <v>389</v>
      </c>
      <c r="V9" s="234" t="s">
        <v>279</v>
      </c>
      <c r="W9" s="234" t="s">
        <v>390</v>
      </c>
      <c r="X9" s="234" t="s">
        <v>90</v>
      </c>
      <c r="Y9" s="249"/>
    </row>
    <row r="10" spans="1:25" x14ac:dyDescent="0.3">
      <c r="A10" s="236" t="s">
        <v>391</v>
      </c>
      <c r="B10" s="237"/>
      <c r="C10" s="237"/>
      <c r="D10" s="145"/>
      <c r="E10" s="145"/>
      <c r="F10" s="145"/>
      <c r="G10" s="145"/>
      <c r="H10" s="145"/>
      <c r="I10" s="146"/>
      <c r="J10" s="235"/>
      <c r="K10" s="240"/>
      <c r="L10" s="235"/>
      <c r="M10" s="240"/>
      <c r="N10" s="240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49"/>
    </row>
    <row r="11" spans="1:25" x14ac:dyDescent="0.3">
      <c r="A11" s="238"/>
      <c r="B11" s="239"/>
      <c r="C11" s="239"/>
      <c r="D11" s="148"/>
      <c r="E11" s="148"/>
      <c r="F11" s="148"/>
      <c r="G11" s="148"/>
      <c r="H11" s="148"/>
      <c r="I11" s="149"/>
      <c r="J11" s="150" t="s">
        <v>281</v>
      </c>
      <c r="K11" s="150" t="s">
        <v>282</v>
      </c>
      <c r="L11" s="150" t="s">
        <v>283</v>
      </c>
      <c r="M11" s="150" t="s">
        <v>284</v>
      </c>
      <c r="N11" s="150" t="s">
        <v>285</v>
      </c>
      <c r="O11" s="150" t="s">
        <v>392</v>
      </c>
      <c r="P11" s="150" t="s">
        <v>393</v>
      </c>
      <c r="Q11" s="150" t="s">
        <v>286</v>
      </c>
      <c r="R11" s="150" t="s">
        <v>287</v>
      </c>
      <c r="S11" s="150" t="s">
        <v>288</v>
      </c>
      <c r="T11" s="150" t="s">
        <v>289</v>
      </c>
      <c r="U11" s="150" t="s">
        <v>394</v>
      </c>
      <c r="V11" s="150" t="s">
        <v>290</v>
      </c>
      <c r="W11" s="150" t="s">
        <v>395</v>
      </c>
      <c r="X11" s="150" t="s">
        <v>291</v>
      </c>
      <c r="Y11" s="250"/>
    </row>
    <row r="12" spans="1:25" ht="0" hidden="1" customHeight="1" x14ac:dyDescent="0.3"/>
    <row r="13" spans="1:25" ht="15" customHeight="1" x14ac:dyDescent="0.3">
      <c r="A13" s="297" t="s">
        <v>9</v>
      </c>
      <c r="B13" s="300" t="s">
        <v>95</v>
      </c>
      <c r="C13" s="231" t="s">
        <v>308</v>
      </c>
      <c r="D13" s="154" t="s">
        <v>9</v>
      </c>
      <c r="E13" s="302" t="s">
        <v>309</v>
      </c>
      <c r="F13" s="303"/>
      <c r="G13" s="303"/>
      <c r="H13" s="223" t="s">
        <v>310</v>
      </c>
      <c r="I13" s="224"/>
      <c r="J13" s="151">
        <v>214200</v>
      </c>
      <c r="K13" s="151">
        <v>0</v>
      </c>
      <c r="L13" s="151">
        <v>0</v>
      </c>
      <c r="M13" s="151">
        <v>0</v>
      </c>
      <c r="N13" s="151">
        <v>0</v>
      </c>
      <c r="O13" s="151">
        <v>0</v>
      </c>
      <c r="P13" s="151">
        <v>0</v>
      </c>
      <c r="Q13" s="151">
        <v>0</v>
      </c>
      <c r="R13" s="151">
        <v>0</v>
      </c>
      <c r="S13" s="151">
        <v>0</v>
      </c>
      <c r="T13" s="151">
        <v>0</v>
      </c>
      <c r="U13" s="151">
        <v>0</v>
      </c>
      <c r="V13" s="151">
        <v>0</v>
      </c>
      <c r="W13" s="151">
        <v>0</v>
      </c>
      <c r="X13" s="151">
        <v>0</v>
      </c>
      <c r="Y13" s="151">
        <f>SUM(J13:X13)</f>
        <v>214200</v>
      </c>
    </row>
    <row r="14" spans="1:25" ht="30" customHeight="1" x14ac:dyDescent="0.3">
      <c r="A14" s="155"/>
      <c r="B14" s="301"/>
      <c r="C14" s="232"/>
      <c r="D14" s="154" t="s">
        <v>9</v>
      </c>
      <c r="E14" s="302" t="s">
        <v>311</v>
      </c>
      <c r="F14" s="303"/>
      <c r="G14" s="303"/>
      <c r="H14" s="223" t="s">
        <v>312</v>
      </c>
      <c r="I14" s="224"/>
      <c r="J14" s="151">
        <v>17550</v>
      </c>
      <c r="K14" s="151">
        <v>0</v>
      </c>
      <c r="L14" s="151">
        <v>0</v>
      </c>
      <c r="M14" s="151">
        <v>0</v>
      </c>
      <c r="N14" s="151">
        <v>0</v>
      </c>
      <c r="O14" s="151">
        <v>0</v>
      </c>
      <c r="P14" s="151">
        <v>0</v>
      </c>
      <c r="Q14" s="151">
        <v>0</v>
      </c>
      <c r="R14" s="151">
        <v>0</v>
      </c>
      <c r="S14" s="151">
        <v>0</v>
      </c>
      <c r="T14" s="151">
        <v>0</v>
      </c>
      <c r="U14" s="151">
        <v>0</v>
      </c>
      <c r="V14" s="151">
        <v>0</v>
      </c>
      <c r="W14" s="151">
        <v>0</v>
      </c>
      <c r="X14" s="151">
        <v>0</v>
      </c>
      <c r="Y14" s="151">
        <f t="shared" ref="Y14:Y17" si="0">SUM(J14:X14)</f>
        <v>17550</v>
      </c>
    </row>
    <row r="15" spans="1:25" ht="15.75" customHeight="1" x14ac:dyDescent="0.3">
      <c r="A15" s="155"/>
      <c r="B15" s="298"/>
      <c r="C15" s="232"/>
      <c r="D15" s="154" t="s">
        <v>9</v>
      </c>
      <c r="E15" s="302" t="s">
        <v>313</v>
      </c>
      <c r="F15" s="303"/>
      <c r="G15" s="303"/>
      <c r="H15" s="223" t="s">
        <v>314</v>
      </c>
      <c r="I15" s="224"/>
      <c r="J15" s="151">
        <v>17550</v>
      </c>
      <c r="K15" s="151">
        <v>0</v>
      </c>
      <c r="L15" s="151">
        <v>0</v>
      </c>
      <c r="M15" s="151">
        <v>0</v>
      </c>
      <c r="N15" s="151">
        <v>0</v>
      </c>
      <c r="O15" s="151">
        <v>0</v>
      </c>
      <c r="P15" s="151">
        <v>0</v>
      </c>
      <c r="Q15" s="151">
        <v>0</v>
      </c>
      <c r="R15" s="151">
        <v>0</v>
      </c>
      <c r="S15" s="151">
        <v>0</v>
      </c>
      <c r="T15" s="151">
        <v>0</v>
      </c>
      <c r="U15" s="151">
        <v>0</v>
      </c>
      <c r="V15" s="151">
        <v>0</v>
      </c>
      <c r="W15" s="151">
        <v>0</v>
      </c>
      <c r="X15" s="151">
        <v>0</v>
      </c>
      <c r="Y15" s="151">
        <f t="shared" si="0"/>
        <v>17550</v>
      </c>
    </row>
    <row r="16" spans="1:25" ht="46.5" customHeight="1" x14ac:dyDescent="0.3">
      <c r="A16" s="155"/>
      <c r="B16" s="298"/>
      <c r="C16" s="232"/>
      <c r="D16" s="154" t="s">
        <v>9</v>
      </c>
      <c r="E16" s="302" t="s">
        <v>315</v>
      </c>
      <c r="F16" s="303"/>
      <c r="G16" s="303"/>
      <c r="H16" s="223" t="s">
        <v>316</v>
      </c>
      <c r="I16" s="224"/>
      <c r="J16" s="151">
        <v>36000</v>
      </c>
      <c r="K16" s="151">
        <v>0</v>
      </c>
      <c r="L16" s="151">
        <v>0</v>
      </c>
      <c r="M16" s="151">
        <v>0</v>
      </c>
      <c r="N16" s="151">
        <v>0</v>
      </c>
      <c r="O16" s="151">
        <v>0</v>
      </c>
      <c r="P16" s="151">
        <v>0</v>
      </c>
      <c r="Q16" s="151">
        <v>0</v>
      </c>
      <c r="R16" s="151">
        <v>0</v>
      </c>
      <c r="S16" s="151">
        <v>0</v>
      </c>
      <c r="T16" s="151">
        <v>0</v>
      </c>
      <c r="U16" s="151">
        <v>0</v>
      </c>
      <c r="V16" s="151">
        <v>0</v>
      </c>
      <c r="W16" s="151">
        <v>0</v>
      </c>
      <c r="X16" s="151">
        <v>0</v>
      </c>
      <c r="Y16" s="151">
        <f t="shared" si="0"/>
        <v>36000</v>
      </c>
    </row>
    <row r="17" spans="1:26" ht="30" customHeight="1" x14ac:dyDescent="0.3">
      <c r="A17" s="155"/>
      <c r="B17" s="298"/>
      <c r="C17" s="232"/>
      <c r="D17" s="154" t="s">
        <v>9</v>
      </c>
      <c r="E17" s="302" t="s">
        <v>317</v>
      </c>
      <c r="F17" s="303"/>
      <c r="G17" s="303"/>
      <c r="H17" s="223" t="s">
        <v>318</v>
      </c>
      <c r="I17" s="224"/>
      <c r="J17" s="151">
        <v>872400</v>
      </c>
      <c r="K17" s="151">
        <v>0</v>
      </c>
      <c r="L17" s="151">
        <v>0</v>
      </c>
      <c r="M17" s="151">
        <v>0</v>
      </c>
      <c r="N17" s="151">
        <v>0</v>
      </c>
      <c r="O17" s="151">
        <v>0</v>
      </c>
      <c r="P17" s="151">
        <v>0</v>
      </c>
      <c r="Q17" s="151">
        <v>0</v>
      </c>
      <c r="R17" s="151">
        <v>0</v>
      </c>
      <c r="S17" s="151">
        <v>0</v>
      </c>
      <c r="T17" s="151">
        <v>0</v>
      </c>
      <c r="U17" s="151">
        <v>0</v>
      </c>
      <c r="V17" s="151">
        <v>0</v>
      </c>
      <c r="W17" s="151">
        <v>0</v>
      </c>
      <c r="X17" s="151">
        <v>0</v>
      </c>
      <c r="Y17" s="151">
        <f t="shared" si="0"/>
        <v>872400</v>
      </c>
    </row>
    <row r="18" spans="1:26" ht="15" x14ac:dyDescent="0.3">
      <c r="A18" s="156"/>
      <c r="B18" s="299"/>
      <c r="C18" s="230"/>
      <c r="D18" s="233" t="s">
        <v>306</v>
      </c>
      <c r="E18" s="226"/>
      <c r="F18" s="226"/>
      <c r="G18" s="226"/>
      <c r="H18" s="226"/>
      <c r="I18" s="226"/>
      <c r="J18" s="152">
        <f>SUM(J13:J17)</f>
        <v>1157700</v>
      </c>
      <c r="K18" s="152">
        <f t="shared" ref="K18:X18" si="1">SUM(K13:K17)</f>
        <v>0</v>
      </c>
      <c r="L18" s="152">
        <f t="shared" si="1"/>
        <v>0</v>
      </c>
      <c r="M18" s="152">
        <f t="shared" si="1"/>
        <v>0</v>
      </c>
      <c r="N18" s="152">
        <f t="shared" si="1"/>
        <v>0</v>
      </c>
      <c r="O18" s="152">
        <f t="shared" si="1"/>
        <v>0</v>
      </c>
      <c r="P18" s="152">
        <f t="shared" si="1"/>
        <v>0</v>
      </c>
      <c r="Q18" s="152">
        <f t="shared" si="1"/>
        <v>0</v>
      </c>
      <c r="R18" s="152">
        <f t="shared" si="1"/>
        <v>0</v>
      </c>
      <c r="S18" s="152">
        <f t="shared" si="1"/>
        <v>0</v>
      </c>
      <c r="T18" s="152">
        <f t="shared" si="1"/>
        <v>0</v>
      </c>
      <c r="U18" s="152">
        <f t="shared" si="1"/>
        <v>0</v>
      </c>
      <c r="V18" s="152">
        <f t="shared" si="1"/>
        <v>0</v>
      </c>
      <c r="W18" s="152">
        <f t="shared" si="1"/>
        <v>0</v>
      </c>
      <c r="X18" s="152">
        <f t="shared" si="1"/>
        <v>0</v>
      </c>
      <c r="Y18" s="152">
        <f>SUM(Y13:Y17)</f>
        <v>1157700</v>
      </c>
      <c r="Z18" s="157">
        <f>SUM(J18:X18)</f>
        <v>1157700</v>
      </c>
    </row>
    <row r="19" spans="1:26" ht="15" x14ac:dyDescent="0.3">
      <c r="A19" s="227" t="s">
        <v>9</v>
      </c>
      <c r="B19" s="225" t="s">
        <v>100</v>
      </c>
      <c r="C19" s="231" t="s">
        <v>319</v>
      </c>
      <c r="D19" s="154" t="s">
        <v>9</v>
      </c>
      <c r="E19" s="225" t="s">
        <v>320</v>
      </c>
      <c r="F19" s="226"/>
      <c r="G19" s="226"/>
      <c r="H19" s="223" t="s">
        <v>321</v>
      </c>
      <c r="I19" s="224"/>
      <c r="J19" s="151">
        <v>1006550</v>
      </c>
      <c r="K19" s="151">
        <v>647990</v>
      </c>
      <c r="L19" s="151">
        <v>0</v>
      </c>
      <c r="M19" s="151">
        <v>96390</v>
      </c>
      <c r="N19" s="151">
        <v>0</v>
      </c>
      <c r="O19" s="151">
        <v>0</v>
      </c>
      <c r="P19" s="151">
        <v>0</v>
      </c>
      <c r="Q19" s="151">
        <v>446870</v>
      </c>
      <c r="R19" s="151">
        <v>0</v>
      </c>
      <c r="S19" s="151">
        <v>0</v>
      </c>
      <c r="T19" s="151">
        <v>0</v>
      </c>
      <c r="U19" s="151">
        <v>0</v>
      </c>
      <c r="V19" s="151">
        <v>0</v>
      </c>
      <c r="W19" s="151">
        <v>0</v>
      </c>
      <c r="X19" s="151">
        <v>0</v>
      </c>
      <c r="Y19" s="151">
        <f t="shared" ref="Y19:Y23" si="2">SUM(J19:X19)</f>
        <v>2197800</v>
      </c>
    </row>
    <row r="20" spans="1:26" ht="15" x14ac:dyDescent="0.3">
      <c r="A20" s="228"/>
      <c r="B20" s="295"/>
      <c r="C20" s="232"/>
      <c r="D20" s="154" t="s">
        <v>9</v>
      </c>
      <c r="E20" s="225" t="s">
        <v>322</v>
      </c>
      <c r="F20" s="226"/>
      <c r="G20" s="226"/>
      <c r="H20" s="223" t="s">
        <v>323</v>
      </c>
      <c r="I20" s="224"/>
      <c r="J20" s="151">
        <v>0</v>
      </c>
      <c r="K20" s="151">
        <v>0</v>
      </c>
      <c r="L20" s="151">
        <v>0</v>
      </c>
      <c r="M20" s="151">
        <v>0</v>
      </c>
      <c r="N20" s="151">
        <v>0</v>
      </c>
      <c r="O20" s="151">
        <v>0</v>
      </c>
      <c r="P20" s="151">
        <v>0</v>
      </c>
      <c r="Q20" s="151">
        <v>23670</v>
      </c>
      <c r="R20" s="151">
        <v>0</v>
      </c>
      <c r="S20" s="151">
        <v>0</v>
      </c>
      <c r="T20" s="151">
        <v>0</v>
      </c>
      <c r="U20" s="151">
        <v>0</v>
      </c>
      <c r="V20" s="151">
        <v>0</v>
      </c>
      <c r="W20" s="151">
        <v>0</v>
      </c>
      <c r="X20" s="151">
        <v>0</v>
      </c>
      <c r="Y20" s="151">
        <f t="shared" si="2"/>
        <v>23670</v>
      </c>
    </row>
    <row r="21" spans="1:26" ht="15" x14ac:dyDescent="0.3">
      <c r="A21" s="228"/>
      <c r="B21" s="295"/>
      <c r="C21" s="232"/>
      <c r="D21" s="154" t="s">
        <v>9</v>
      </c>
      <c r="E21" s="225" t="s">
        <v>324</v>
      </c>
      <c r="F21" s="226"/>
      <c r="G21" s="226"/>
      <c r="H21" s="223" t="s">
        <v>325</v>
      </c>
      <c r="I21" s="224"/>
      <c r="J21" s="151">
        <v>87500</v>
      </c>
      <c r="K21" s="151">
        <v>17500</v>
      </c>
      <c r="L21" s="151">
        <v>0</v>
      </c>
      <c r="M21" s="151">
        <v>0</v>
      </c>
      <c r="N21" s="151">
        <v>0</v>
      </c>
      <c r="O21" s="151">
        <v>0</v>
      </c>
      <c r="P21" s="151">
        <v>0</v>
      </c>
      <c r="Q21" s="151">
        <v>17500</v>
      </c>
      <c r="R21" s="151">
        <v>0</v>
      </c>
      <c r="S21" s="151">
        <v>0</v>
      </c>
      <c r="T21" s="151">
        <v>0</v>
      </c>
      <c r="U21" s="151">
        <v>0</v>
      </c>
      <c r="V21" s="151">
        <v>0</v>
      </c>
      <c r="W21" s="151">
        <v>0</v>
      </c>
      <c r="X21" s="151">
        <v>0</v>
      </c>
      <c r="Y21" s="151">
        <f t="shared" si="2"/>
        <v>122500</v>
      </c>
    </row>
    <row r="22" spans="1:26" ht="15" x14ac:dyDescent="0.3">
      <c r="A22" s="228"/>
      <c r="B22" s="295"/>
      <c r="C22" s="232"/>
      <c r="D22" s="154" t="s">
        <v>9</v>
      </c>
      <c r="E22" s="225" t="s">
        <v>326</v>
      </c>
      <c r="F22" s="226"/>
      <c r="G22" s="226"/>
      <c r="H22" s="223" t="s">
        <v>327</v>
      </c>
      <c r="I22" s="224"/>
      <c r="J22" s="151">
        <v>209091</v>
      </c>
      <c r="K22" s="151">
        <v>133670</v>
      </c>
      <c r="L22" s="151">
        <v>0</v>
      </c>
      <c r="M22" s="151">
        <v>54600</v>
      </c>
      <c r="N22" s="151">
        <v>0</v>
      </c>
      <c r="O22" s="151">
        <v>0</v>
      </c>
      <c r="P22" s="151">
        <v>0</v>
      </c>
      <c r="Q22" s="151">
        <v>123260</v>
      </c>
      <c r="R22" s="151">
        <v>0</v>
      </c>
      <c r="S22" s="151">
        <v>0</v>
      </c>
      <c r="T22" s="151">
        <v>0</v>
      </c>
      <c r="U22" s="151">
        <v>0</v>
      </c>
      <c r="V22" s="151">
        <v>0</v>
      </c>
      <c r="W22" s="151">
        <v>0</v>
      </c>
      <c r="X22" s="151">
        <v>0</v>
      </c>
      <c r="Y22" s="151">
        <f t="shared" si="2"/>
        <v>520621</v>
      </c>
    </row>
    <row r="23" spans="1:26" ht="15" x14ac:dyDescent="0.3">
      <c r="A23" s="228"/>
      <c r="B23" s="295"/>
      <c r="C23" s="232"/>
      <c r="D23" s="154" t="s">
        <v>9</v>
      </c>
      <c r="E23" s="225" t="s">
        <v>328</v>
      </c>
      <c r="F23" s="226"/>
      <c r="G23" s="226"/>
      <c r="H23" s="223" t="s">
        <v>329</v>
      </c>
      <c r="I23" s="224"/>
      <c r="J23" s="151">
        <v>28130</v>
      </c>
      <c r="K23" s="151">
        <v>8545</v>
      </c>
      <c r="L23" s="151">
        <v>0</v>
      </c>
      <c r="M23" s="151">
        <v>14165</v>
      </c>
      <c r="N23" s="151">
        <v>0</v>
      </c>
      <c r="O23" s="151">
        <v>0</v>
      </c>
      <c r="P23" s="151">
        <v>0</v>
      </c>
      <c r="Q23" s="151">
        <v>14665</v>
      </c>
      <c r="R23" s="151">
        <v>0</v>
      </c>
      <c r="S23" s="151">
        <v>0</v>
      </c>
      <c r="T23" s="151">
        <v>0</v>
      </c>
      <c r="U23" s="151">
        <v>0</v>
      </c>
      <c r="V23" s="151">
        <v>0</v>
      </c>
      <c r="W23" s="151">
        <v>0</v>
      </c>
      <c r="X23" s="151">
        <v>0</v>
      </c>
      <c r="Y23" s="151">
        <f t="shared" si="2"/>
        <v>65505</v>
      </c>
    </row>
    <row r="24" spans="1:26" ht="15" x14ac:dyDescent="0.3">
      <c r="A24" s="229"/>
      <c r="B24" s="296"/>
      <c r="C24" s="230"/>
      <c r="D24" s="233" t="s">
        <v>306</v>
      </c>
      <c r="E24" s="226"/>
      <c r="F24" s="226"/>
      <c r="G24" s="226"/>
      <c r="H24" s="226"/>
      <c r="I24" s="226"/>
      <c r="J24" s="152">
        <f>SUM(J19:J23)</f>
        <v>1331271</v>
      </c>
      <c r="K24" s="152">
        <f t="shared" ref="K24:X24" si="3">SUM(K19:K23)</f>
        <v>807705</v>
      </c>
      <c r="L24" s="152">
        <f t="shared" si="3"/>
        <v>0</v>
      </c>
      <c r="M24" s="152">
        <f t="shared" si="3"/>
        <v>165155</v>
      </c>
      <c r="N24" s="152">
        <f t="shared" si="3"/>
        <v>0</v>
      </c>
      <c r="O24" s="152">
        <f t="shared" si="3"/>
        <v>0</v>
      </c>
      <c r="P24" s="152">
        <f t="shared" si="3"/>
        <v>0</v>
      </c>
      <c r="Q24" s="152">
        <f t="shared" si="3"/>
        <v>625965</v>
      </c>
      <c r="R24" s="152">
        <f t="shared" si="3"/>
        <v>0</v>
      </c>
      <c r="S24" s="152">
        <f t="shared" si="3"/>
        <v>0</v>
      </c>
      <c r="T24" s="152">
        <f t="shared" si="3"/>
        <v>0</v>
      </c>
      <c r="U24" s="152">
        <f t="shared" si="3"/>
        <v>0</v>
      </c>
      <c r="V24" s="152">
        <f t="shared" si="3"/>
        <v>0</v>
      </c>
      <c r="W24" s="152">
        <f t="shared" si="3"/>
        <v>0</v>
      </c>
      <c r="X24" s="152">
        <f t="shared" si="3"/>
        <v>0</v>
      </c>
      <c r="Y24" s="152">
        <f>SUM(Y19:Y23)</f>
        <v>2930096</v>
      </c>
      <c r="Z24" s="157">
        <f>SUM(J24:X24)</f>
        <v>2930096</v>
      </c>
    </row>
    <row r="25" spans="1:26" ht="32.25" customHeight="1" x14ac:dyDescent="0.3">
      <c r="A25" s="227" t="s">
        <v>9</v>
      </c>
      <c r="B25" s="225" t="s">
        <v>105</v>
      </c>
      <c r="C25" s="231" t="s">
        <v>330</v>
      </c>
      <c r="D25" s="154" t="s">
        <v>9</v>
      </c>
      <c r="E25" s="225" t="s">
        <v>331</v>
      </c>
      <c r="F25" s="226"/>
      <c r="G25" s="226"/>
      <c r="H25" s="223" t="s">
        <v>332</v>
      </c>
      <c r="I25" s="224"/>
      <c r="J25" s="151">
        <v>130000</v>
      </c>
      <c r="K25" s="151">
        <v>90000</v>
      </c>
      <c r="L25" s="151">
        <v>28000</v>
      </c>
      <c r="M25" s="151">
        <v>0</v>
      </c>
      <c r="N25" s="151">
        <v>0</v>
      </c>
      <c r="O25" s="151">
        <v>0</v>
      </c>
      <c r="P25" s="151">
        <v>0</v>
      </c>
      <c r="Q25" s="151">
        <v>113350</v>
      </c>
      <c r="R25" s="151">
        <v>0</v>
      </c>
      <c r="S25" s="151">
        <v>0</v>
      </c>
      <c r="T25" s="151">
        <v>0</v>
      </c>
      <c r="U25" s="151">
        <v>0</v>
      </c>
      <c r="V25" s="151">
        <v>0</v>
      </c>
      <c r="W25" s="151">
        <v>0</v>
      </c>
      <c r="X25" s="151">
        <v>0</v>
      </c>
      <c r="Y25" s="151">
        <f t="shared" ref="Y25:Y28" si="4">SUM(J25:X25)</f>
        <v>361350</v>
      </c>
    </row>
    <row r="26" spans="1:26" ht="15" x14ac:dyDescent="0.3">
      <c r="A26" s="228"/>
      <c r="B26" s="295"/>
      <c r="C26" s="232"/>
      <c r="D26" s="154" t="s">
        <v>9</v>
      </c>
      <c r="E26" s="225" t="s">
        <v>333</v>
      </c>
      <c r="F26" s="226"/>
      <c r="G26" s="226"/>
      <c r="H26" s="223" t="s">
        <v>334</v>
      </c>
      <c r="I26" s="224"/>
      <c r="J26" s="151">
        <v>19000</v>
      </c>
      <c r="K26" s="151">
        <v>40000</v>
      </c>
      <c r="L26" s="151">
        <v>0</v>
      </c>
      <c r="M26" s="151">
        <v>0</v>
      </c>
      <c r="N26" s="151">
        <v>0</v>
      </c>
      <c r="O26" s="151">
        <v>0</v>
      </c>
      <c r="P26" s="151">
        <v>0</v>
      </c>
      <c r="Q26" s="151">
        <v>20480</v>
      </c>
      <c r="R26" s="151">
        <v>0</v>
      </c>
      <c r="S26" s="151">
        <v>0</v>
      </c>
      <c r="T26" s="151">
        <v>0</v>
      </c>
      <c r="U26" s="151">
        <v>0</v>
      </c>
      <c r="V26" s="151">
        <v>0</v>
      </c>
      <c r="W26" s="151">
        <v>0</v>
      </c>
      <c r="X26" s="151">
        <v>0</v>
      </c>
      <c r="Y26" s="151">
        <f t="shared" si="4"/>
        <v>79480</v>
      </c>
    </row>
    <row r="27" spans="1:26" ht="15" x14ac:dyDescent="0.3">
      <c r="A27" s="228"/>
      <c r="B27" s="295"/>
      <c r="C27" s="232"/>
      <c r="D27" s="154" t="s">
        <v>9</v>
      </c>
      <c r="E27" s="225" t="s">
        <v>335</v>
      </c>
      <c r="F27" s="226"/>
      <c r="G27" s="226"/>
      <c r="H27" s="223" t="s">
        <v>336</v>
      </c>
      <c r="I27" s="224"/>
      <c r="J27" s="151">
        <v>3000</v>
      </c>
      <c r="K27" s="151">
        <v>26600</v>
      </c>
      <c r="L27" s="151">
        <v>0</v>
      </c>
      <c r="M27" s="151">
        <v>0</v>
      </c>
      <c r="N27" s="151">
        <v>0</v>
      </c>
      <c r="O27" s="151">
        <v>0</v>
      </c>
      <c r="P27" s="151">
        <v>0</v>
      </c>
      <c r="Q27" s="151">
        <v>17500</v>
      </c>
      <c r="R27" s="151">
        <v>0</v>
      </c>
      <c r="S27" s="151">
        <v>0</v>
      </c>
      <c r="T27" s="151">
        <v>0</v>
      </c>
      <c r="U27" s="151">
        <v>0</v>
      </c>
      <c r="V27" s="151">
        <v>0</v>
      </c>
      <c r="W27" s="151">
        <v>0</v>
      </c>
      <c r="X27" s="151">
        <v>0</v>
      </c>
      <c r="Y27" s="151">
        <f t="shared" si="4"/>
        <v>47100</v>
      </c>
    </row>
    <row r="28" spans="1:26" ht="15" x14ac:dyDescent="0.3">
      <c r="A28" s="228"/>
      <c r="B28" s="295"/>
      <c r="C28" s="232"/>
      <c r="D28" s="154" t="s">
        <v>9</v>
      </c>
      <c r="E28" s="225" t="s">
        <v>337</v>
      </c>
      <c r="F28" s="226"/>
      <c r="G28" s="226"/>
      <c r="H28" s="223" t="s">
        <v>338</v>
      </c>
      <c r="I28" s="224"/>
      <c r="J28" s="151">
        <v>19600</v>
      </c>
      <c r="K28" s="151">
        <v>18200</v>
      </c>
      <c r="L28" s="151">
        <v>0</v>
      </c>
      <c r="M28" s="151">
        <v>0</v>
      </c>
      <c r="N28" s="151">
        <v>0</v>
      </c>
      <c r="O28" s="151">
        <v>0</v>
      </c>
      <c r="P28" s="151">
        <v>0</v>
      </c>
      <c r="Q28" s="151">
        <v>0</v>
      </c>
      <c r="R28" s="151">
        <v>0</v>
      </c>
      <c r="S28" s="151">
        <v>0</v>
      </c>
      <c r="T28" s="151">
        <v>0</v>
      </c>
      <c r="U28" s="151">
        <v>0</v>
      </c>
      <c r="V28" s="151">
        <v>0</v>
      </c>
      <c r="W28" s="151">
        <v>0</v>
      </c>
      <c r="X28" s="151">
        <v>0</v>
      </c>
      <c r="Y28" s="151">
        <f t="shared" si="4"/>
        <v>37800</v>
      </c>
    </row>
    <row r="29" spans="1:26" ht="15" x14ac:dyDescent="0.3">
      <c r="A29" s="229"/>
      <c r="B29" s="296"/>
      <c r="C29" s="230"/>
      <c r="D29" s="233" t="s">
        <v>306</v>
      </c>
      <c r="E29" s="226"/>
      <c r="F29" s="226"/>
      <c r="G29" s="226"/>
      <c r="H29" s="226"/>
      <c r="I29" s="226"/>
      <c r="J29" s="152">
        <f>SUM(J25:J28)</f>
        <v>171600</v>
      </c>
      <c r="K29" s="152">
        <f t="shared" ref="K29:X29" si="5">SUM(K25:K28)</f>
        <v>174800</v>
      </c>
      <c r="L29" s="152">
        <f t="shared" si="5"/>
        <v>28000</v>
      </c>
      <c r="M29" s="152">
        <f t="shared" si="5"/>
        <v>0</v>
      </c>
      <c r="N29" s="152">
        <f t="shared" si="5"/>
        <v>0</v>
      </c>
      <c r="O29" s="152">
        <f t="shared" si="5"/>
        <v>0</v>
      </c>
      <c r="P29" s="152">
        <f t="shared" si="5"/>
        <v>0</v>
      </c>
      <c r="Q29" s="152">
        <f t="shared" si="5"/>
        <v>151330</v>
      </c>
      <c r="R29" s="152">
        <f t="shared" si="5"/>
        <v>0</v>
      </c>
      <c r="S29" s="152">
        <f t="shared" si="5"/>
        <v>0</v>
      </c>
      <c r="T29" s="152">
        <f t="shared" si="5"/>
        <v>0</v>
      </c>
      <c r="U29" s="152">
        <f t="shared" si="5"/>
        <v>0</v>
      </c>
      <c r="V29" s="152">
        <f t="shared" si="5"/>
        <v>0</v>
      </c>
      <c r="W29" s="152">
        <f t="shared" si="5"/>
        <v>0</v>
      </c>
      <c r="X29" s="152">
        <f t="shared" si="5"/>
        <v>0</v>
      </c>
      <c r="Y29" s="152">
        <f>SUM(Y25:Y28)</f>
        <v>525730</v>
      </c>
      <c r="Z29" s="157">
        <f>SUM(J29:X29)</f>
        <v>525730</v>
      </c>
    </row>
    <row r="30" spans="1:26" ht="15" x14ac:dyDescent="0.3">
      <c r="A30" s="227" t="s">
        <v>9</v>
      </c>
      <c r="B30" s="225" t="s">
        <v>110</v>
      </c>
      <c r="C30" s="231" t="s">
        <v>339</v>
      </c>
      <c r="D30" s="154" t="s">
        <v>9</v>
      </c>
      <c r="E30" s="225" t="s">
        <v>340</v>
      </c>
      <c r="F30" s="226"/>
      <c r="G30" s="226"/>
      <c r="H30" s="223" t="s">
        <v>341</v>
      </c>
      <c r="I30" s="224"/>
      <c r="J30" s="151">
        <v>336332.96</v>
      </c>
      <c r="K30" s="151">
        <v>175644</v>
      </c>
      <c r="L30" s="151">
        <v>0</v>
      </c>
      <c r="M30" s="151">
        <v>0</v>
      </c>
      <c r="N30" s="151">
        <v>0</v>
      </c>
      <c r="O30" s="151">
        <v>0</v>
      </c>
      <c r="P30" s="151">
        <v>0</v>
      </c>
      <c r="Q30" s="151">
        <v>453020</v>
      </c>
      <c r="R30" s="151">
        <v>0</v>
      </c>
      <c r="S30" s="151">
        <v>0</v>
      </c>
      <c r="T30" s="151">
        <v>0</v>
      </c>
      <c r="U30" s="151">
        <v>0</v>
      </c>
      <c r="V30" s="151">
        <v>0</v>
      </c>
      <c r="W30" s="151">
        <v>0</v>
      </c>
      <c r="X30" s="151">
        <v>0</v>
      </c>
      <c r="Y30" s="151">
        <f t="shared" ref="Y30:Y33" si="6">SUM(J30:X30)</f>
        <v>964996.96</v>
      </c>
    </row>
    <row r="31" spans="1:26" ht="15" x14ac:dyDescent="0.3">
      <c r="A31" s="228"/>
      <c r="B31" s="295"/>
      <c r="C31" s="232"/>
      <c r="D31" s="154" t="s">
        <v>9</v>
      </c>
      <c r="E31" s="225" t="s">
        <v>342</v>
      </c>
      <c r="F31" s="226"/>
      <c r="G31" s="226"/>
      <c r="H31" s="223" t="s">
        <v>343</v>
      </c>
      <c r="I31" s="224"/>
      <c r="J31" s="151">
        <v>27225</v>
      </c>
      <c r="K31" s="151">
        <v>0</v>
      </c>
      <c r="L31" s="151">
        <v>0</v>
      </c>
      <c r="M31" s="151">
        <v>0</v>
      </c>
      <c r="N31" s="151">
        <v>0</v>
      </c>
      <c r="O31" s="151">
        <v>0</v>
      </c>
      <c r="P31" s="151">
        <v>0</v>
      </c>
      <c r="Q31" s="151">
        <v>0</v>
      </c>
      <c r="R31" s="151">
        <v>0</v>
      </c>
      <c r="S31" s="151">
        <v>0</v>
      </c>
      <c r="T31" s="151">
        <v>0</v>
      </c>
      <c r="U31" s="151">
        <v>0</v>
      </c>
      <c r="V31" s="151">
        <v>0</v>
      </c>
      <c r="W31" s="151">
        <v>0</v>
      </c>
      <c r="X31" s="151">
        <v>0</v>
      </c>
      <c r="Y31" s="151">
        <f t="shared" si="6"/>
        <v>27225</v>
      </c>
    </row>
    <row r="32" spans="1:26" ht="31.5" customHeight="1" x14ac:dyDescent="0.3">
      <c r="A32" s="228"/>
      <c r="B32" s="295"/>
      <c r="C32" s="232"/>
      <c r="D32" s="154" t="s">
        <v>9</v>
      </c>
      <c r="E32" s="225" t="s">
        <v>344</v>
      </c>
      <c r="F32" s="226"/>
      <c r="G32" s="226"/>
      <c r="H32" s="223" t="s">
        <v>345</v>
      </c>
      <c r="I32" s="224"/>
      <c r="J32" s="151">
        <v>424873</v>
      </c>
      <c r="K32" s="151">
        <v>242140</v>
      </c>
      <c r="L32" s="151">
        <v>10000</v>
      </c>
      <c r="M32" s="151">
        <v>0</v>
      </c>
      <c r="N32" s="151">
        <v>57709</v>
      </c>
      <c r="O32" s="151">
        <v>0</v>
      </c>
      <c r="P32" s="151">
        <v>15000</v>
      </c>
      <c r="Q32" s="151">
        <v>47260</v>
      </c>
      <c r="R32" s="151">
        <v>0</v>
      </c>
      <c r="S32" s="151">
        <v>258865.3</v>
      </c>
      <c r="T32" s="151">
        <v>0</v>
      </c>
      <c r="U32" s="151">
        <v>630000</v>
      </c>
      <c r="V32" s="151">
        <v>199830</v>
      </c>
      <c r="W32" s="151">
        <v>0</v>
      </c>
      <c r="X32" s="151">
        <v>0</v>
      </c>
      <c r="Y32" s="151">
        <f t="shared" si="6"/>
        <v>1885677.3</v>
      </c>
    </row>
    <row r="33" spans="1:26" ht="15" x14ac:dyDescent="0.3">
      <c r="A33" s="228"/>
      <c r="B33" s="295"/>
      <c r="C33" s="232"/>
      <c r="D33" s="154" t="s">
        <v>9</v>
      </c>
      <c r="E33" s="225" t="s">
        <v>346</v>
      </c>
      <c r="F33" s="226"/>
      <c r="G33" s="226"/>
      <c r="H33" s="223" t="s">
        <v>347</v>
      </c>
      <c r="I33" s="224"/>
      <c r="J33" s="151">
        <v>192690</v>
      </c>
      <c r="K33" s="151">
        <v>92310</v>
      </c>
      <c r="L33" s="151">
        <v>0</v>
      </c>
      <c r="M33" s="151">
        <v>0</v>
      </c>
      <c r="N33" s="151">
        <v>0</v>
      </c>
      <c r="O33" s="151">
        <v>0</v>
      </c>
      <c r="P33" s="151">
        <v>0</v>
      </c>
      <c r="Q33" s="151">
        <v>291248.2</v>
      </c>
      <c r="R33" s="151">
        <v>0</v>
      </c>
      <c r="S33" s="151">
        <v>0</v>
      </c>
      <c r="T33" s="151">
        <v>0</v>
      </c>
      <c r="U33" s="151">
        <v>0</v>
      </c>
      <c r="V33" s="151">
        <v>0</v>
      </c>
      <c r="W33" s="151">
        <v>0</v>
      </c>
      <c r="X33" s="151">
        <v>0</v>
      </c>
      <c r="Y33" s="151">
        <f t="shared" si="6"/>
        <v>576248.19999999995</v>
      </c>
    </row>
    <row r="34" spans="1:26" ht="15" x14ac:dyDescent="0.3">
      <c r="A34" s="229"/>
      <c r="B34" s="296"/>
      <c r="C34" s="230"/>
      <c r="D34" s="233" t="s">
        <v>306</v>
      </c>
      <c r="E34" s="226"/>
      <c r="F34" s="226"/>
      <c r="G34" s="226"/>
      <c r="H34" s="226"/>
      <c r="I34" s="226"/>
      <c r="J34" s="152">
        <f>SUM(J30:J33)</f>
        <v>981120.96</v>
      </c>
      <c r="K34" s="152">
        <f t="shared" ref="K34:X34" si="7">SUM(K30:K33)</f>
        <v>510094</v>
      </c>
      <c r="L34" s="152">
        <f t="shared" si="7"/>
        <v>10000</v>
      </c>
      <c r="M34" s="152">
        <f t="shared" si="7"/>
        <v>0</v>
      </c>
      <c r="N34" s="152">
        <f t="shared" si="7"/>
        <v>57709</v>
      </c>
      <c r="O34" s="152">
        <f t="shared" si="7"/>
        <v>0</v>
      </c>
      <c r="P34" s="152">
        <f t="shared" si="7"/>
        <v>15000</v>
      </c>
      <c r="Q34" s="152">
        <f t="shared" si="7"/>
        <v>791528.2</v>
      </c>
      <c r="R34" s="152">
        <f t="shared" si="7"/>
        <v>0</v>
      </c>
      <c r="S34" s="152">
        <f t="shared" si="7"/>
        <v>258865.3</v>
      </c>
      <c r="T34" s="152">
        <f t="shared" si="7"/>
        <v>0</v>
      </c>
      <c r="U34" s="152">
        <f t="shared" si="7"/>
        <v>630000</v>
      </c>
      <c r="V34" s="152">
        <f t="shared" si="7"/>
        <v>199830</v>
      </c>
      <c r="W34" s="152">
        <f t="shared" si="7"/>
        <v>0</v>
      </c>
      <c r="X34" s="152">
        <f t="shared" si="7"/>
        <v>0</v>
      </c>
      <c r="Y34" s="152">
        <f>SUM(Y30:Y33)</f>
        <v>3454147.46</v>
      </c>
      <c r="Z34" s="157">
        <f>SUM(J34:X34)</f>
        <v>3454147.46</v>
      </c>
    </row>
    <row r="35" spans="1:26" ht="15" x14ac:dyDescent="0.3">
      <c r="A35" s="227" t="s">
        <v>9</v>
      </c>
      <c r="B35" s="225" t="s">
        <v>115</v>
      </c>
      <c r="C35" s="231" t="s">
        <v>348</v>
      </c>
      <c r="D35" s="154" t="s">
        <v>9</v>
      </c>
      <c r="E35" s="225" t="s">
        <v>396</v>
      </c>
      <c r="F35" s="226"/>
      <c r="G35" s="226"/>
      <c r="H35" s="223" t="s">
        <v>397</v>
      </c>
      <c r="I35" s="224"/>
      <c r="J35" s="151">
        <v>57990</v>
      </c>
      <c r="K35" s="151">
        <v>66906</v>
      </c>
      <c r="L35" s="151">
        <v>0</v>
      </c>
      <c r="M35" s="151">
        <v>0</v>
      </c>
      <c r="N35" s="151">
        <v>0</v>
      </c>
      <c r="O35" s="151">
        <v>0</v>
      </c>
      <c r="P35" s="151">
        <v>0</v>
      </c>
      <c r="Q35" s="151">
        <v>31250</v>
      </c>
      <c r="R35" s="151">
        <v>0</v>
      </c>
      <c r="S35" s="151">
        <v>0</v>
      </c>
      <c r="T35" s="151">
        <v>0</v>
      </c>
      <c r="U35" s="151">
        <v>0</v>
      </c>
      <c r="V35" s="151">
        <v>0</v>
      </c>
      <c r="W35" s="151">
        <v>0</v>
      </c>
      <c r="X35" s="151">
        <v>0</v>
      </c>
      <c r="Y35" s="151">
        <f t="shared" ref="Y35:Y45" si="8">SUM(J35:X35)</f>
        <v>156146</v>
      </c>
    </row>
    <row r="36" spans="1:26" ht="15" x14ac:dyDescent="0.3">
      <c r="A36" s="228"/>
      <c r="B36" s="295"/>
      <c r="C36" s="232"/>
      <c r="D36" s="154" t="s">
        <v>9</v>
      </c>
      <c r="E36" s="225" t="s">
        <v>398</v>
      </c>
      <c r="F36" s="226"/>
      <c r="G36" s="226"/>
      <c r="H36" s="223" t="s">
        <v>399</v>
      </c>
      <c r="I36" s="224"/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0</v>
      </c>
      <c r="Q36" s="151">
        <v>40000</v>
      </c>
      <c r="R36" s="151">
        <v>0</v>
      </c>
      <c r="S36" s="151">
        <v>0</v>
      </c>
      <c r="T36" s="151">
        <v>0</v>
      </c>
      <c r="U36" s="151">
        <v>0</v>
      </c>
      <c r="V36" s="151">
        <v>0</v>
      </c>
      <c r="W36" s="151">
        <v>0</v>
      </c>
      <c r="X36" s="151">
        <v>0</v>
      </c>
      <c r="Y36" s="151">
        <f t="shared" si="8"/>
        <v>40000</v>
      </c>
    </row>
    <row r="37" spans="1:26" ht="15" x14ac:dyDescent="0.3">
      <c r="A37" s="228"/>
      <c r="B37" s="295"/>
      <c r="C37" s="232"/>
      <c r="D37" s="154" t="s">
        <v>9</v>
      </c>
      <c r="E37" s="225" t="s">
        <v>400</v>
      </c>
      <c r="F37" s="226"/>
      <c r="G37" s="226"/>
      <c r="H37" s="223" t="s">
        <v>401</v>
      </c>
      <c r="I37" s="224"/>
      <c r="J37" s="151">
        <v>16920</v>
      </c>
      <c r="K37" s="151">
        <v>0</v>
      </c>
      <c r="L37" s="151">
        <v>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v>0</v>
      </c>
      <c r="T37" s="151">
        <v>0</v>
      </c>
      <c r="U37" s="151">
        <v>0</v>
      </c>
      <c r="V37" s="151">
        <v>0</v>
      </c>
      <c r="W37" s="151">
        <v>0</v>
      </c>
      <c r="X37" s="151">
        <v>0</v>
      </c>
      <c r="Y37" s="151">
        <f t="shared" si="8"/>
        <v>16920</v>
      </c>
    </row>
    <row r="38" spans="1:26" ht="15" x14ac:dyDescent="0.3">
      <c r="A38" s="228"/>
      <c r="B38" s="295"/>
      <c r="C38" s="232"/>
      <c r="D38" s="154" t="s">
        <v>9</v>
      </c>
      <c r="E38" s="225" t="s">
        <v>349</v>
      </c>
      <c r="F38" s="226"/>
      <c r="G38" s="226"/>
      <c r="H38" s="223" t="s">
        <v>350</v>
      </c>
      <c r="I38" s="224"/>
      <c r="J38" s="151">
        <v>0</v>
      </c>
      <c r="K38" s="151">
        <v>0</v>
      </c>
      <c r="L38" s="151">
        <v>0</v>
      </c>
      <c r="M38" s="151">
        <v>0</v>
      </c>
      <c r="N38" s="151">
        <v>422771.20000000001</v>
      </c>
      <c r="O38" s="151">
        <v>0</v>
      </c>
      <c r="P38" s="151">
        <v>0</v>
      </c>
      <c r="Q38" s="151">
        <v>0</v>
      </c>
      <c r="R38" s="151">
        <v>0</v>
      </c>
      <c r="S38" s="151">
        <v>0</v>
      </c>
      <c r="T38" s="151">
        <v>0</v>
      </c>
      <c r="U38" s="151">
        <v>0</v>
      </c>
      <c r="V38" s="151">
        <v>0</v>
      </c>
      <c r="W38" s="151">
        <v>0</v>
      </c>
      <c r="X38" s="151">
        <v>0</v>
      </c>
      <c r="Y38" s="151">
        <f t="shared" si="8"/>
        <v>422771.20000000001</v>
      </c>
    </row>
    <row r="39" spans="1:26" ht="15" x14ac:dyDescent="0.3">
      <c r="A39" s="228"/>
      <c r="B39" s="295"/>
      <c r="C39" s="232"/>
      <c r="D39" s="154" t="s">
        <v>9</v>
      </c>
      <c r="E39" s="225" t="s">
        <v>351</v>
      </c>
      <c r="F39" s="226"/>
      <c r="G39" s="226"/>
      <c r="H39" s="223" t="s">
        <v>352</v>
      </c>
      <c r="I39" s="224"/>
      <c r="J39" s="151">
        <v>35176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0</v>
      </c>
      <c r="Q39" s="151">
        <v>73873.2</v>
      </c>
      <c r="R39" s="151">
        <v>0</v>
      </c>
      <c r="S39" s="151">
        <v>0</v>
      </c>
      <c r="T39" s="151">
        <v>0</v>
      </c>
      <c r="U39" s="151">
        <v>0</v>
      </c>
      <c r="V39" s="151">
        <v>0</v>
      </c>
      <c r="W39" s="151">
        <v>0</v>
      </c>
      <c r="X39" s="151">
        <v>0</v>
      </c>
      <c r="Y39" s="151">
        <f t="shared" si="8"/>
        <v>109049.2</v>
      </c>
    </row>
    <row r="40" spans="1:26" ht="15" x14ac:dyDescent="0.3">
      <c r="A40" s="228"/>
      <c r="B40" s="295"/>
      <c r="C40" s="232"/>
      <c r="D40" s="154" t="s">
        <v>9</v>
      </c>
      <c r="E40" s="225" t="s">
        <v>353</v>
      </c>
      <c r="F40" s="226"/>
      <c r="G40" s="226"/>
      <c r="H40" s="223" t="s">
        <v>354</v>
      </c>
      <c r="I40" s="224"/>
      <c r="J40" s="151">
        <v>50000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218800</v>
      </c>
      <c r="R40" s="151">
        <v>0</v>
      </c>
      <c r="S40" s="151">
        <v>0</v>
      </c>
      <c r="T40" s="151">
        <v>0</v>
      </c>
      <c r="U40" s="151">
        <v>0</v>
      </c>
      <c r="V40" s="151">
        <v>0</v>
      </c>
      <c r="W40" s="151">
        <v>0</v>
      </c>
      <c r="X40" s="151">
        <v>0</v>
      </c>
      <c r="Y40" s="151">
        <f t="shared" si="8"/>
        <v>268800</v>
      </c>
    </row>
    <row r="41" spans="1:26" ht="15" x14ac:dyDescent="0.3">
      <c r="A41" s="228"/>
      <c r="B41" s="295"/>
      <c r="C41" s="232"/>
      <c r="D41" s="154" t="s">
        <v>9</v>
      </c>
      <c r="E41" s="225" t="s">
        <v>355</v>
      </c>
      <c r="F41" s="226"/>
      <c r="G41" s="226"/>
      <c r="H41" s="223" t="s">
        <v>356</v>
      </c>
      <c r="I41" s="224"/>
      <c r="J41" s="151">
        <v>200000</v>
      </c>
      <c r="K41" s="151">
        <v>0</v>
      </c>
      <c r="L41" s="151">
        <v>0</v>
      </c>
      <c r="M41" s="151">
        <v>0</v>
      </c>
      <c r="N41" s="151">
        <v>0</v>
      </c>
      <c r="O41" s="151">
        <v>0</v>
      </c>
      <c r="P41" s="151">
        <v>0</v>
      </c>
      <c r="Q41" s="151">
        <v>90650</v>
      </c>
      <c r="R41" s="151">
        <v>0</v>
      </c>
      <c r="S41" s="151">
        <v>0</v>
      </c>
      <c r="T41" s="151">
        <v>0</v>
      </c>
      <c r="U41" s="151">
        <v>0</v>
      </c>
      <c r="V41" s="151">
        <v>0</v>
      </c>
      <c r="W41" s="151">
        <v>0</v>
      </c>
      <c r="X41" s="151">
        <v>0</v>
      </c>
      <c r="Y41" s="151">
        <f t="shared" si="8"/>
        <v>290650</v>
      </c>
    </row>
    <row r="42" spans="1:26" ht="15" x14ac:dyDescent="0.3">
      <c r="A42" s="228"/>
      <c r="B42" s="295"/>
      <c r="C42" s="232"/>
      <c r="D42" s="154" t="s">
        <v>9</v>
      </c>
      <c r="E42" s="225" t="s">
        <v>402</v>
      </c>
      <c r="F42" s="226"/>
      <c r="G42" s="226"/>
      <c r="H42" s="223" t="s">
        <v>403</v>
      </c>
      <c r="I42" s="224"/>
      <c r="J42" s="151">
        <v>0</v>
      </c>
      <c r="K42" s="151">
        <v>0</v>
      </c>
      <c r="L42" s="151">
        <v>0</v>
      </c>
      <c r="M42" s="151">
        <v>0</v>
      </c>
      <c r="N42" s="151">
        <v>0</v>
      </c>
      <c r="O42" s="151">
        <v>80000</v>
      </c>
      <c r="P42" s="151">
        <v>0</v>
      </c>
      <c r="Q42" s="151">
        <v>0</v>
      </c>
      <c r="R42" s="151">
        <v>0</v>
      </c>
      <c r="S42" s="151">
        <v>0</v>
      </c>
      <c r="T42" s="151">
        <v>0</v>
      </c>
      <c r="U42" s="151">
        <v>0</v>
      </c>
      <c r="V42" s="151">
        <v>0</v>
      </c>
      <c r="W42" s="151">
        <v>0</v>
      </c>
      <c r="X42" s="151">
        <v>0</v>
      </c>
      <c r="Y42" s="151">
        <f t="shared" si="8"/>
        <v>80000</v>
      </c>
    </row>
    <row r="43" spans="1:26" ht="15" x14ac:dyDescent="0.3">
      <c r="A43" s="228"/>
      <c r="B43" s="295"/>
      <c r="C43" s="232"/>
      <c r="D43" s="154" t="s">
        <v>9</v>
      </c>
      <c r="E43" s="225" t="s">
        <v>404</v>
      </c>
      <c r="F43" s="226"/>
      <c r="G43" s="226"/>
      <c r="H43" s="223" t="s">
        <v>405</v>
      </c>
      <c r="I43" s="224"/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0</v>
      </c>
      <c r="W43" s="151">
        <v>20000</v>
      </c>
      <c r="X43" s="151">
        <v>0</v>
      </c>
      <c r="Y43" s="151">
        <f t="shared" si="8"/>
        <v>20000</v>
      </c>
    </row>
    <row r="44" spans="1:26" ht="15" x14ac:dyDescent="0.3">
      <c r="A44" s="228"/>
      <c r="B44" s="295"/>
      <c r="C44" s="232"/>
      <c r="D44" s="154" t="s">
        <v>9</v>
      </c>
      <c r="E44" s="225" t="s">
        <v>406</v>
      </c>
      <c r="F44" s="226"/>
      <c r="G44" s="226"/>
      <c r="H44" s="223" t="s">
        <v>407</v>
      </c>
      <c r="I44" s="224"/>
      <c r="J44" s="151">
        <v>3000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0</v>
      </c>
      <c r="R44" s="151">
        <v>0</v>
      </c>
      <c r="S44" s="151">
        <v>0</v>
      </c>
      <c r="T44" s="151">
        <v>0</v>
      </c>
      <c r="U44" s="151">
        <v>0</v>
      </c>
      <c r="V44" s="151">
        <v>0</v>
      </c>
      <c r="W44" s="151">
        <v>0</v>
      </c>
      <c r="X44" s="151">
        <v>0</v>
      </c>
      <c r="Y44" s="151">
        <f t="shared" si="8"/>
        <v>3000</v>
      </c>
    </row>
    <row r="45" spans="1:26" ht="15" x14ac:dyDescent="0.3">
      <c r="A45" s="228"/>
      <c r="B45" s="295"/>
      <c r="C45" s="232"/>
      <c r="D45" s="154" t="s">
        <v>9</v>
      </c>
      <c r="E45" s="225" t="s">
        <v>357</v>
      </c>
      <c r="F45" s="226"/>
      <c r="G45" s="226"/>
      <c r="H45" s="223" t="s">
        <v>358</v>
      </c>
      <c r="I45" s="224"/>
      <c r="J45" s="151">
        <v>91130</v>
      </c>
      <c r="K45" s="151">
        <v>52890</v>
      </c>
      <c r="L45" s="151">
        <v>0</v>
      </c>
      <c r="M45" s="151">
        <v>0</v>
      </c>
      <c r="N45" s="151">
        <v>0</v>
      </c>
      <c r="O45" s="151">
        <v>0</v>
      </c>
      <c r="P45" s="151">
        <v>0</v>
      </c>
      <c r="Q45" s="151">
        <v>22850</v>
      </c>
      <c r="R45" s="151">
        <v>0</v>
      </c>
      <c r="S45" s="151">
        <v>0</v>
      </c>
      <c r="T45" s="151">
        <v>0</v>
      </c>
      <c r="U45" s="151">
        <v>0</v>
      </c>
      <c r="V45" s="151">
        <v>0</v>
      </c>
      <c r="W45" s="151">
        <v>0</v>
      </c>
      <c r="X45" s="151">
        <v>0</v>
      </c>
      <c r="Y45" s="151">
        <f t="shared" si="8"/>
        <v>166870</v>
      </c>
    </row>
    <row r="46" spans="1:26" ht="15" x14ac:dyDescent="0.3">
      <c r="A46" s="229"/>
      <c r="B46" s="296"/>
      <c r="C46" s="230"/>
      <c r="D46" s="233" t="s">
        <v>306</v>
      </c>
      <c r="E46" s="226"/>
      <c r="F46" s="226"/>
      <c r="G46" s="226"/>
      <c r="H46" s="226"/>
      <c r="I46" s="226"/>
      <c r="J46" s="152">
        <f>SUM(J35:J45)</f>
        <v>454216</v>
      </c>
      <c r="K46" s="152">
        <f t="shared" ref="K46:X46" si="9">SUM(K35:K45)</f>
        <v>119796</v>
      </c>
      <c r="L46" s="152">
        <f t="shared" si="9"/>
        <v>0</v>
      </c>
      <c r="M46" s="152">
        <f t="shared" si="9"/>
        <v>0</v>
      </c>
      <c r="N46" s="152">
        <f t="shared" si="9"/>
        <v>422771.20000000001</v>
      </c>
      <c r="O46" s="152">
        <f t="shared" si="9"/>
        <v>80000</v>
      </c>
      <c r="P46" s="152">
        <f t="shared" si="9"/>
        <v>0</v>
      </c>
      <c r="Q46" s="152">
        <f t="shared" si="9"/>
        <v>477423.2</v>
      </c>
      <c r="R46" s="152">
        <f t="shared" si="9"/>
        <v>0</v>
      </c>
      <c r="S46" s="152">
        <f t="shared" si="9"/>
        <v>0</v>
      </c>
      <c r="T46" s="152">
        <f t="shared" si="9"/>
        <v>0</v>
      </c>
      <c r="U46" s="152">
        <f t="shared" si="9"/>
        <v>0</v>
      </c>
      <c r="V46" s="152">
        <f t="shared" si="9"/>
        <v>0</v>
      </c>
      <c r="W46" s="152">
        <f t="shared" si="9"/>
        <v>20000</v>
      </c>
      <c r="X46" s="152">
        <f t="shared" si="9"/>
        <v>0</v>
      </c>
      <c r="Y46" s="152">
        <f>SUM(Y35:Y45)</f>
        <v>1574206.4</v>
      </c>
      <c r="Z46" s="157">
        <f>SUM(J46:X46)</f>
        <v>1574206.4</v>
      </c>
    </row>
    <row r="47" spans="1:26" ht="15" x14ac:dyDescent="0.3">
      <c r="A47" s="227" t="s">
        <v>9</v>
      </c>
      <c r="B47" s="225" t="s">
        <v>120</v>
      </c>
      <c r="C47" s="231" t="s">
        <v>359</v>
      </c>
      <c r="D47" s="154" t="s">
        <v>9</v>
      </c>
      <c r="E47" s="225" t="s">
        <v>360</v>
      </c>
      <c r="F47" s="226"/>
      <c r="G47" s="226"/>
      <c r="H47" s="223" t="s">
        <v>361</v>
      </c>
      <c r="I47" s="224"/>
      <c r="J47" s="151">
        <v>115915.39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f t="shared" ref="Y47:Y51" si="10">SUM(J47:X47)</f>
        <v>115915.39</v>
      </c>
    </row>
    <row r="48" spans="1:26" ht="15" x14ac:dyDescent="0.3">
      <c r="A48" s="228"/>
      <c r="B48" s="295"/>
      <c r="C48" s="232"/>
      <c r="D48" s="154" t="s">
        <v>9</v>
      </c>
      <c r="E48" s="225" t="s">
        <v>362</v>
      </c>
      <c r="F48" s="226"/>
      <c r="G48" s="226"/>
      <c r="H48" s="223" t="s">
        <v>363</v>
      </c>
      <c r="I48" s="224"/>
      <c r="J48" s="151">
        <v>4600</v>
      </c>
      <c r="K48" s="151">
        <v>0</v>
      </c>
      <c r="L48" s="151">
        <v>0</v>
      </c>
      <c r="M48" s="151">
        <v>0</v>
      </c>
      <c r="N48" s="151">
        <v>0</v>
      </c>
      <c r="O48" s="151">
        <v>0</v>
      </c>
      <c r="P48" s="151">
        <v>0</v>
      </c>
      <c r="Q48" s="151">
        <v>0</v>
      </c>
      <c r="R48" s="151">
        <v>0</v>
      </c>
      <c r="S48" s="151">
        <v>0</v>
      </c>
      <c r="T48" s="151">
        <v>0</v>
      </c>
      <c r="U48" s="151">
        <v>0</v>
      </c>
      <c r="V48" s="151">
        <v>0</v>
      </c>
      <c r="W48" s="151">
        <v>0</v>
      </c>
      <c r="X48" s="151">
        <v>0</v>
      </c>
      <c r="Y48" s="151">
        <f t="shared" si="10"/>
        <v>4600</v>
      </c>
    </row>
    <row r="49" spans="1:26" ht="15" x14ac:dyDescent="0.3">
      <c r="A49" s="228"/>
      <c r="B49" s="295"/>
      <c r="C49" s="232"/>
      <c r="D49" s="154" t="s">
        <v>9</v>
      </c>
      <c r="E49" s="225" t="s">
        <v>364</v>
      </c>
      <c r="F49" s="226"/>
      <c r="G49" s="226"/>
      <c r="H49" s="223" t="s">
        <v>365</v>
      </c>
      <c r="I49" s="224"/>
      <c r="J49" s="151">
        <v>2360.52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v>0</v>
      </c>
      <c r="T49" s="151">
        <v>0</v>
      </c>
      <c r="U49" s="151">
        <v>0</v>
      </c>
      <c r="V49" s="151">
        <v>0</v>
      </c>
      <c r="W49" s="151">
        <v>0</v>
      </c>
      <c r="X49" s="151">
        <v>0</v>
      </c>
      <c r="Y49" s="151">
        <f t="shared" si="10"/>
        <v>2360.52</v>
      </c>
    </row>
    <row r="50" spans="1:26" ht="15" x14ac:dyDescent="0.3">
      <c r="A50" s="228"/>
      <c r="B50" s="295"/>
      <c r="C50" s="232"/>
      <c r="D50" s="154" t="s">
        <v>9</v>
      </c>
      <c r="E50" s="225" t="s">
        <v>366</v>
      </c>
      <c r="F50" s="226"/>
      <c r="G50" s="226"/>
      <c r="H50" s="223" t="s">
        <v>367</v>
      </c>
      <c r="I50" s="224"/>
      <c r="J50" s="151">
        <v>18364</v>
      </c>
      <c r="K50" s="151">
        <v>0</v>
      </c>
      <c r="L50" s="151">
        <v>0</v>
      </c>
      <c r="M50" s="151">
        <v>0</v>
      </c>
      <c r="N50" s="151">
        <v>0</v>
      </c>
      <c r="O50" s="151">
        <v>0</v>
      </c>
      <c r="P50" s="151">
        <v>0</v>
      </c>
      <c r="Q50" s="151">
        <v>0</v>
      </c>
      <c r="R50" s="151">
        <v>0</v>
      </c>
      <c r="S50" s="151">
        <v>0</v>
      </c>
      <c r="T50" s="151">
        <v>0</v>
      </c>
      <c r="U50" s="151">
        <v>0</v>
      </c>
      <c r="V50" s="151">
        <v>0</v>
      </c>
      <c r="W50" s="151">
        <v>0</v>
      </c>
      <c r="X50" s="151">
        <v>0</v>
      </c>
      <c r="Y50" s="151">
        <f t="shared" si="10"/>
        <v>18364</v>
      </c>
    </row>
    <row r="51" spans="1:26" ht="15" x14ac:dyDescent="0.3">
      <c r="A51" s="228"/>
      <c r="B51" s="295"/>
      <c r="C51" s="232"/>
      <c r="D51" s="154" t="s">
        <v>9</v>
      </c>
      <c r="E51" s="225" t="s">
        <v>368</v>
      </c>
      <c r="F51" s="226"/>
      <c r="G51" s="226"/>
      <c r="H51" s="223" t="s">
        <v>369</v>
      </c>
      <c r="I51" s="224"/>
      <c r="J51" s="151">
        <v>34023.699999999997</v>
      </c>
      <c r="K51" s="151">
        <v>0</v>
      </c>
      <c r="L51" s="151">
        <v>0</v>
      </c>
      <c r="M51" s="151">
        <v>0</v>
      </c>
      <c r="N51" s="151">
        <v>0</v>
      </c>
      <c r="O51" s="151">
        <v>0</v>
      </c>
      <c r="P51" s="151">
        <v>0</v>
      </c>
      <c r="Q51" s="151">
        <v>0</v>
      </c>
      <c r="R51" s="151">
        <v>0</v>
      </c>
      <c r="S51" s="151">
        <v>0</v>
      </c>
      <c r="T51" s="151">
        <v>0</v>
      </c>
      <c r="U51" s="151">
        <v>0</v>
      </c>
      <c r="V51" s="151">
        <v>0</v>
      </c>
      <c r="W51" s="151">
        <v>0</v>
      </c>
      <c r="X51" s="151">
        <v>0</v>
      </c>
      <c r="Y51" s="151">
        <f t="shared" si="10"/>
        <v>34023.699999999997</v>
      </c>
    </row>
    <row r="52" spans="1:26" ht="15" x14ac:dyDescent="0.3">
      <c r="A52" s="229"/>
      <c r="B52" s="296"/>
      <c r="C52" s="230"/>
      <c r="D52" s="233" t="s">
        <v>306</v>
      </c>
      <c r="E52" s="226"/>
      <c r="F52" s="226"/>
      <c r="G52" s="226"/>
      <c r="H52" s="226"/>
      <c r="I52" s="226"/>
      <c r="J52" s="152">
        <f>SUM(J47:J51)</f>
        <v>175263.61</v>
      </c>
      <c r="K52" s="152">
        <f t="shared" ref="K52:X52" si="11">SUM(K47:K51)</f>
        <v>0</v>
      </c>
      <c r="L52" s="152">
        <f t="shared" si="11"/>
        <v>0</v>
      </c>
      <c r="M52" s="152">
        <f t="shared" si="11"/>
        <v>0</v>
      </c>
      <c r="N52" s="152">
        <f t="shared" si="11"/>
        <v>0</v>
      </c>
      <c r="O52" s="152">
        <f t="shared" si="11"/>
        <v>0</v>
      </c>
      <c r="P52" s="152">
        <f t="shared" si="11"/>
        <v>0</v>
      </c>
      <c r="Q52" s="152">
        <f t="shared" si="11"/>
        <v>0</v>
      </c>
      <c r="R52" s="152">
        <f t="shared" si="11"/>
        <v>0</v>
      </c>
      <c r="S52" s="152">
        <f t="shared" si="11"/>
        <v>0</v>
      </c>
      <c r="T52" s="152">
        <f t="shared" si="11"/>
        <v>0</v>
      </c>
      <c r="U52" s="152">
        <f t="shared" si="11"/>
        <v>0</v>
      </c>
      <c r="V52" s="152">
        <f t="shared" si="11"/>
        <v>0</v>
      </c>
      <c r="W52" s="152">
        <f t="shared" si="11"/>
        <v>0</v>
      </c>
      <c r="X52" s="152">
        <f t="shared" si="11"/>
        <v>0</v>
      </c>
      <c r="Y52" s="152">
        <f>SUM(Y47:Y51)</f>
        <v>175263.61</v>
      </c>
      <c r="Z52" s="157">
        <f>SUM(J52:X52)</f>
        <v>175263.61</v>
      </c>
    </row>
    <row r="53" spans="1:26" ht="15" x14ac:dyDescent="0.3">
      <c r="A53" s="227" t="s">
        <v>9</v>
      </c>
      <c r="B53" s="225" t="s">
        <v>124</v>
      </c>
      <c r="C53" s="231" t="s">
        <v>408</v>
      </c>
      <c r="D53" s="154" t="s">
        <v>9</v>
      </c>
      <c r="E53" s="225" t="s">
        <v>409</v>
      </c>
      <c r="F53" s="226"/>
      <c r="G53" s="226"/>
      <c r="H53" s="223" t="s">
        <v>410</v>
      </c>
      <c r="I53" s="224"/>
      <c r="J53" s="151">
        <v>38400</v>
      </c>
      <c r="K53" s="151">
        <v>21800</v>
      </c>
      <c r="L53" s="151">
        <v>0</v>
      </c>
      <c r="M53" s="151">
        <v>0</v>
      </c>
      <c r="N53" s="151">
        <v>0</v>
      </c>
      <c r="O53" s="151">
        <v>0</v>
      </c>
      <c r="P53" s="151">
        <v>0</v>
      </c>
      <c r="Q53" s="151">
        <v>0</v>
      </c>
      <c r="R53" s="151">
        <v>0</v>
      </c>
      <c r="S53" s="151">
        <v>0</v>
      </c>
      <c r="T53" s="151">
        <v>0</v>
      </c>
      <c r="U53" s="151">
        <v>0</v>
      </c>
      <c r="V53" s="151">
        <v>0</v>
      </c>
      <c r="W53" s="151">
        <v>0</v>
      </c>
      <c r="X53" s="151">
        <v>0</v>
      </c>
      <c r="Y53" s="151">
        <f t="shared" ref="Y53:Y54" si="12">SUM(J53:X53)</f>
        <v>60200</v>
      </c>
    </row>
    <row r="54" spans="1:26" ht="15" x14ac:dyDescent="0.3">
      <c r="A54" s="228"/>
      <c r="B54" s="295"/>
      <c r="C54" s="232"/>
      <c r="D54" s="154" t="s">
        <v>9</v>
      </c>
      <c r="E54" s="225" t="s">
        <v>411</v>
      </c>
      <c r="F54" s="226"/>
      <c r="G54" s="226"/>
      <c r="H54" s="223" t="s">
        <v>412</v>
      </c>
      <c r="I54" s="224"/>
      <c r="J54" s="151">
        <v>0</v>
      </c>
      <c r="K54" s="151">
        <v>0</v>
      </c>
      <c r="L54" s="151">
        <v>0</v>
      </c>
      <c r="M54" s="151">
        <v>0</v>
      </c>
      <c r="N54" s="151">
        <v>0</v>
      </c>
      <c r="O54" s="151">
        <v>0</v>
      </c>
      <c r="P54" s="151">
        <v>0</v>
      </c>
      <c r="Q54" s="151">
        <v>450000</v>
      </c>
      <c r="R54" s="151">
        <v>0</v>
      </c>
      <c r="S54" s="151">
        <v>0</v>
      </c>
      <c r="T54" s="151">
        <v>0</v>
      </c>
      <c r="U54" s="151">
        <v>0</v>
      </c>
      <c r="V54" s="151">
        <v>0</v>
      </c>
      <c r="W54" s="151">
        <v>0</v>
      </c>
      <c r="X54" s="151">
        <v>0</v>
      </c>
      <c r="Y54" s="151">
        <f t="shared" si="12"/>
        <v>450000</v>
      </c>
    </row>
    <row r="55" spans="1:26" ht="15" x14ac:dyDescent="0.3">
      <c r="A55" s="229"/>
      <c r="B55" s="296"/>
      <c r="C55" s="230"/>
      <c r="D55" s="233" t="s">
        <v>306</v>
      </c>
      <c r="E55" s="226"/>
      <c r="F55" s="226"/>
      <c r="G55" s="226"/>
      <c r="H55" s="226"/>
      <c r="I55" s="226"/>
      <c r="J55" s="152">
        <f>SUM(J53:J54)</f>
        <v>38400</v>
      </c>
      <c r="K55" s="152">
        <f t="shared" ref="K55:X55" si="13">SUM(K53:K54)</f>
        <v>21800</v>
      </c>
      <c r="L55" s="152">
        <f t="shared" si="13"/>
        <v>0</v>
      </c>
      <c r="M55" s="152">
        <f t="shared" si="13"/>
        <v>0</v>
      </c>
      <c r="N55" s="152">
        <f t="shared" si="13"/>
        <v>0</v>
      </c>
      <c r="O55" s="152">
        <f t="shared" si="13"/>
        <v>0</v>
      </c>
      <c r="P55" s="152">
        <f t="shared" si="13"/>
        <v>0</v>
      </c>
      <c r="Q55" s="152">
        <f t="shared" si="13"/>
        <v>450000</v>
      </c>
      <c r="R55" s="152">
        <f t="shared" si="13"/>
        <v>0</v>
      </c>
      <c r="S55" s="152">
        <f t="shared" si="13"/>
        <v>0</v>
      </c>
      <c r="T55" s="152">
        <f t="shared" si="13"/>
        <v>0</v>
      </c>
      <c r="U55" s="152">
        <f t="shared" si="13"/>
        <v>0</v>
      </c>
      <c r="V55" s="152">
        <f t="shared" si="13"/>
        <v>0</v>
      </c>
      <c r="W55" s="152">
        <f t="shared" si="13"/>
        <v>0</v>
      </c>
      <c r="X55" s="152">
        <f t="shared" si="13"/>
        <v>0</v>
      </c>
      <c r="Y55" s="152">
        <f>SUM(Y53:Y54)</f>
        <v>510200</v>
      </c>
      <c r="Z55" s="157">
        <f>SUM(J55:X55)</f>
        <v>510200</v>
      </c>
    </row>
    <row r="56" spans="1:26" ht="15" x14ac:dyDescent="0.3">
      <c r="A56" s="227" t="s">
        <v>9</v>
      </c>
      <c r="B56" s="225" t="s">
        <v>131</v>
      </c>
      <c r="C56" s="231" t="s">
        <v>413</v>
      </c>
      <c r="D56" s="154" t="s">
        <v>9</v>
      </c>
      <c r="E56" s="225" t="s">
        <v>131</v>
      </c>
      <c r="F56" s="226"/>
      <c r="G56" s="226"/>
      <c r="H56" s="223" t="s">
        <v>414</v>
      </c>
      <c r="I56" s="224"/>
      <c r="J56" s="151">
        <v>25000</v>
      </c>
      <c r="K56" s="151">
        <v>0</v>
      </c>
      <c r="L56" s="151">
        <v>0</v>
      </c>
      <c r="M56" s="151">
        <v>0</v>
      </c>
      <c r="N56" s="151">
        <v>0</v>
      </c>
      <c r="O56" s="151">
        <v>0</v>
      </c>
      <c r="P56" s="151">
        <v>0</v>
      </c>
      <c r="Q56" s="151">
        <v>0</v>
      </c>
      <c r="R56" s="151">
        <v>0</v>
      </c>
      <c r="S56" s="151">
        <v>0</v>
      </c>
      <c r="T56" s="151">
        <v>0</v>
      </c>
      <c r="U56" s="151">
        <v>0</v>
      </c>
      <c r="V56" s="151">
        <v>0</v>
      </c>
      <c r="W56" s="151">
        <v>0</v>
      </c>
      <c r="X56" s="151">
        <v>0</v>
      </c>
      <c r="Y56" s="151">
        <v>25000</v>
      </c>
    </row>
    <row r="57" spans="1:26" ht="15" x14ac:dyDescent="0.3">
      <c r="A57" s="229"/>
      <c r="B57" s="296"/>
      <c r="C57" s="230"/>
      <c r="D57" s="233" t="s">
        <v>306</v>
      </c>
      <c r="E57" s="226"/>
      <c r="F57" s="226"/>
      <c r="G57" s="226"/>
      <c r="H57" s="226"/>
      <c r="I57" s="226"/>
      <c r="J57" s="152">
        <f>SUM(J56)</f>
        <v>25000</v>
      </c>
      <c r="K57" s="152">
        <f t="shared" ref="K57:X57" si="14">SUM(K56)</f>
        <v>0</v>
      </c>
      <c r="L57" s="152">
        <f t="shared" si="14"/>
        <v>0</v>
      </c>
      <c r="M57" s="152">
        <f t="shared" si="14"/>
        <v>0</v>
      </c>
      <c r="N57" s="152">
        <f t="shared" si="14"/>
        <v>0</v>
      </c>
      <c r="O57" s="152">
        <f t="shared" si="14"/>
        <v>0</v>
      </c>
      <c r="P57" s="152">
        <f t="shared" si="14"/>
        <v>0</v>
      </c>
      <c r="Q57" s="152">
        <f t="shared" si="14"/>
        <v>0</v>
      </c>
      <c r="R57" s="152">
        <f t="shared" si="14"/>
        <v>0</v>
      </c>
      <c r="S57" s="152">
        <f t="shared" si="14"/>
        <v>0</v>
      </c>
      <c r="T57" s="152">
        <f t="shared" si="14"/>
        <v>0</v>
      </c>
      <c r="U57" s="152">
        <f t="shared" si="14"/>
        <v>0</v>
      </c>
      <c r="V57" s="152">
        <f t="shared" si="14"/>
        <v>0</v>
      </c>
      <c r="W57" s="152">
        <f t="shared" si="14"/>
        <v>0</v>
      </c>
      <c r="X57" s="152">
        <f t="shared" si="14"/>
        <v>0</v>
      </c>
      <c r="Y57" s="152">
        <f>SUM(Y56)</f>
        <v>25000</v>
      </c>
      <c r="Z57" s="157">
        <f>SUM(J57:X57)</f>
        <v>25000</v>
      </c>
    </row>
    <row r="58" spans="1:26" ht="15" x14ac:dyDescent="0.3">
      <c r="A58" s="227" t="s">
        <v>9</v>
      </c>
      <c r="B58" s="225" t="s">
        <v>135</v>
      </c>
      <c r="C58" s="231" t="s">
        <v>373</v>
      </c>
      <c r="D58" s="154" t="s">
        <v>9</v>
      </c>
      <c r="E58" s="225" t="s">
        <v>415</v>
      </c>
      <c r="F58" s="226"/>
      <c r="G58" s="226"/>
      <c r="H58" s="223" t="s">
        <v>416</v>
      </c>
      <c r="I58" s="224"/>
      <c r="J58" s="151">
        <v>35000</v>
      </c>
      <c r="K58" s="151">
        <v>0</v>
      </c>
      <c r="L58" s="151">
        <v>0</v>
      </c>
      <c r="M58" s="151">
        <v>0</v>
      </c>
      <c r="N58" s="151">
        <v>0</v>
      </c>
      <c r="O58" s="151">
        <v>0</v>
      </c>
      <c r="P58" s="151">
        <v>0</v>
      </c>
      <c r="Q58" s="151">
        <v>0</v>
      </c>
      <c r="R58" s="151">
        <v>0</v>
      </c>
      <c r="S58" s="151">
        <v>0</v>
      </c>
      <c r="T58" s="151">
        <v>0</v>
      </c>
      <c r="U58" s="151">
        <v>0</v>
      </c>
      <c r="V58" s="151">
        <v>0</v>
      </c>
      <c r="W58" s="151">
        <v>0</v>
      </c>
      <c r="X58" s="151">
        <v>0</v>
      </c>
      <c r="Y58" s="151">
        <f t="shared" ref="Y58:Y59" si="15">SUM(J58:X58)</f>
        <v>35000</v>
      </c>
    </row>
    <row r="59" spans="1:26" ht="15" x14ac:dyDescent="0.3">
      <c r="A59" s="228"/>
      <c r="B59" s="295"/>
      <c r="C59" s="232"/>
      <c r="D59" s="154" t="s">
        <v>9</v>
      </c>
      <c r="E59" s="225" t="s">
        <v>374</v>
      </c>
      <c r="F59" s="226"/>
      <c r="G59" s="226"/>
      <c r="H59" s="223" t="s">
        <v>375</v>
      </c>
      <c r="I59" s="224"/>
      <c r="J59" s="151">
        <v>0</v>
      </c>
      <c r="K59" s="151">
        <v>0</v>
      </c>
      <c r="L59" s="151">
        <v>0</v>
      </c>
      <c r="M59" s="151">
        <v>0</v>
      </c>
      <c r="N59" s="151">
        <v>790000</v>
      </c>
      <c r="O59" s="151">
        <v>0</v>
      </c>
      <c r="P59" s="151">
        <v>0</v>
      </c>
      <c r="Q59" s="151">
        <v>0</v>
      </c>
      <c r="R59" s="151">
        <v>0</v>
      </c>
      <c r="S59" s="151">
        <v>0</v>
      </c>
      <c r="T59" s="151">
        <v>20000</v>
      </c>
      <c r="U59" s="151">
        <v>20000</v>
      </c>
      <c r="V59" s="151">
        <v>60000</v>
      </c>
      <c r="W59" s="151">
        <v>0</v>
      </c>
      <c r="X59" s="151">
        <v>0</v>
      </c>
      <c r="Y59" s="151">
        <f t="shared" si="15"/>
        <v>890000</v>
      </c>
    </row>
    <row r="60" spans="1:26" ht="15" x14ac:dyDescent="0.3">
      <c r="A60" s="229"/>
      <c r="B60" s="296"/>
      <c r="C60" s="230"/>
      <c r="D60" s="233" t="s">
        <v>306</v>
      </c>
      <c r="E60" s="226"/>
      <c r="F60" s="226"/>
      <c r="G60" s="226"/>
      <c r="H60" s="226"/>
      <c r="I60" s="226"/>
      <c r="J60" s="152">
        <f>SUM(J58:J59)</f>
        <v>35000</v>
      </c>
      <c r="K60" s="152">
        <f t="shared" ref="K60:X60" si="16">SUM(K58:K59)</f>
        <v>0</v>
      </c>
      <c r="L60" s="152">
        <f t="shared" si="16"/>
        <v>0</v>
      </c>
      <c r="M60" s="152">
        <f t="shared" si="16"/>
        <v>0</v>
      </c>
      <c r="N60" s="152">
        <f t="shared" si="16"/>
        <v>790000</v>
      </c>
      <c r="O60" s="152">
        <f t="shared" si="16"/>
        <v>0</v>
      </c>
      <c r="P60" s="152">
        <f t="shared" si="16"/>
        <v>0</v>
      </c>
      <c r="Q60" s="152">
        <f t="shared" si="16"/>
        <v>0</v>
      </c>
      <c r="R60" s="152">
        <f t="shared" si="16"/>
        <v>0</v>
      </c>
      <c r="S60" s="152">
        <f t="shared" si="16"/>
        <v>0</v>
      </c>
      <c r="T60" s="152">
        <f t="shared" si="16"/>
        <v>20000</v>
      </c>
      <c r="U60" s="152">
        <f t="shared" si="16"/>
        <v>20000</v>
      </c>
      <c r="V60" s="152">
        <f t="shared" si="16"/>
        <v>60000</v>
      </c>
      <c r="W60" s="152">
        <f t="shared" si="16"/>
        <v>0</v>
      </c>
      <c r="X60" s="152">
        <f t="shared" si="16"/>
        <v>0</v>
      </c>
      <c r="Y60" s="152">
        <f>SUM(Y58:Y59)</f>
        <v>925000</v>
      </c>
      <c r="Z60" s="157">
        <f>SUM(J60:X60)</f>
        <v>925000</v>
      </c>
    </row>
    <row r="61" spans="1:26" ht="15" x14ac:dyDescent="0.3">
      <c r="A61" s="227" t="s">
        <v>9</v>
      </c>
      <c r="B61" s="225" t="s">
        <v>128</v>
      </c>
      <c r="C61" s="231" t="s">
        <v>370</v>
      </c>
      <c r="D61" s="154" t="s">
        <v>9</v>
      </c>
      <c r="E61" s="225" t="s">
        <v>417</v>
      </c>
      <c r="F61" s="226"/>
      <c r="G61" s="226"/>
      <c r="H61" s="223" t="s">
        <v>418</v>
      </c>
      <c r="I61" s="224"/>
      <c r="J61" s="151">
        <v>0</v>
      </c>
      <c r="K61" s="151">
        <v>0</v>
      </c>
      <c r="L61" s="151">
        <v>0</v>
      </c>
      <c r="M61" s="151">
        <v>0</v>
      </c>
      <c r="N61" s="151">
        <v>0</v>
      </c>
      <c r="O61" s="151">
        <v>0</v>
      </c>
      <c r="P61" s="151">
        <v>0</v>
      </c>
      <c r="Q61" s="151">
        <v>0</v>
      </c>
      <c r="R61" s="151">
        <v>734000</v>
      </c>
      <c r="S61" s="151">
        <v>0</v>
      </c>
      <c r="T61" s="151">
        <v>0</v>
      </c>
      <c r="U61" s="151">
        <v>0</v>
      </c>
      <c r="V61" s="151">
        <v>0</v>
      </c>
      <c r="W61" s="151">
        <v>0</v>
      </c>
      <c r="X61" s="151">
        <v>0</v>
      </c>
      <c r="Y61" s="151">
        <f t="shared" ref="Y61:Y63" si="17">SUM(J61:X61)</f>
        <v>734000</v>
      </c>
    </row>
    <row r="62" spans="1:26" ht="15" x14ac:dyDescent="0.3">
      <c r="A62" s="228"/>
      <c r="B62" s="295"/>
      <c r="C62" s="232"/>
      <c r="D62" s="154" t="s">
        <v>9</v>
      </c>
      <c r="E62" s="225" t="s">
        <v>371</v>
      </c>
      <c r="F62" s="226"/>
      <c r="G62" s="226"/>
      <c r="H62" s="223" t="s">
        <v>372</v>
      </c>
      <c r="I62" s="224"/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1">
        <v>0</v>
      </c>
      <c r="Q62" s="151">
        <v>0</v>
      </c>
      <c r="R62" s="151">
        <v>3538000</v>
      </c>
      <c r="S62" s="151">
        <v>0</v>
      </c>
      <c r="T62" s="151">
        <v>0</v>
      </c>
      <c r="U62" s="151">
        <v>0</v>
      </c>
      <c r="V62" s="151">
        <v>0</v>
      </c>
      <c r="W62" s="151">
        <v>0</v>
      </c>
      <c r="X62" s="151">
        <v>0</v>
      </c>
      <c r="Y62" s="151">
        <f t="shared" si="17"/>
        <v>3538000</v>
      </c>
    </row>
    <row r="63" spans="1:26" ht="29.25" customHeight="1" x14ac:dyDescent="0.3">
      <c r="A63" s="228"/>
      <c r="B63" s="295"/>
      <c r="C63" s="232"/>
      <c r="D63" s="154" t="s">
        <v>9</v>
      </c>
      <c r="E63" s="225" t="s">
        <v>419</v>
      </c>
      <c r="F63" s="226"/>
      <c r="G63" s="226"/>
      <c r="H63" s="231" t="s">
        <v>420</v>
      </c>
      <c r="I63" s="226"/>
      <c r="J63" s="151">
        <v>0</v>
      </c>
      <c r="K63" s="151">
        <v>0</v>
      </c>
      <c r="L63" s="151">
        <v>0</v>
      </c>
      <c r="M63" s="151">
        <v>0</v>
      </c>
      <c r="N63" s="151">
        <v>0</v>
      </c>
      <c r="O63" s="151">
        <v>0</v>
      </c>
      <c r="P63" s="151">
        <v>0</v>
      </c>
      <c r="Q63" s="151">
        <v>0</v>
      </c>
      <c r="R63" s="151">
        <v>350000</v>
      </c>
      <c r="S63" s="151">
        <v>0</v>
      </c>
      <c r="T63" s="151">
        <v>0</v>
      </c>
      <c r="U63" s="151">
        <v>0</v>
      </c>
      <c r="V63" s="151">
        <v>0</v>
      </c>
      <c r="W63" s="151">
        <v>0</v>
      </c>
      <c r="X63" s="151">
        <v>0</v>
      </c>
      <c r="Y63" s="151">
        <f t="shared" si="17"/>
        <v>350000</v>
      </c>
    </row>
    <row r="64" spans="1:26" ht="15" x14ac:dyDescent="0.3">
      <c r="A64" s="229"/>
      <c r="B64" s="296"/>
      <c r="C64" s="230"/>
      <c r="D64" s="233" t="s">
        <v>306</v>
      </c>
      <c r="E64" s="226"/>
      <c r="F64" s="226"/>
      <c r="G64" s="226"/>
      <c r="H64" s="226"/>
      <c r="I64" s="226"/>
      <c r="J64" s="152">
        <f>SUM(J61:J63)</f>
        <v>0</v>
      </c>
      <c r="K64" s="152">
        <f t="shared" ref="K64:X64" si="18">SUM(K61:K63)</f>
        <v>0</v>
      </c>
      <c r="L64" s="152">
        <f t="shared" si="18"/>
        <v>0</v>
      </c>
      <c r="M64" s="152">
        <f t="shared" si="18"/>
        <v>0</v>
      </c>
      <c r="N64" s="152">
        <f t="shared" si="18"/>
        <v>0</v>
      </c>
      <c r="O64" s="152">
        <f t="shared" si="18"/>
        <v>0</v>
      </c>
      <c r="P64" s="152">
        <f t="shared" si="18"/>
        <v>0</v>
      </c>
      <c r="Q64" s="152">
        <f t="shared" si="18"/>
        <v>0</v>
      </c>
      <c r="R64" s="152">
        <f t="shared" si="18"/>
        <v>4622000</v>
      </c>
      <c r="S64" s="152">
        <f t="shared" si="18"/>
        <v>0</v>
      </c>
      <c r="T64" s="152">
        <f t="shared" si="18"/>
        <v>0</v>
      </c>
      <c r="U64" s="152">
        <f t="shared" si="18"/>
        <v>0</v>
      </c>
      <c r="V64" s="152">
        <f t="shared" si="18"/>
        <v>0</v>
      </c>
      <c r="W64" s="152">
        <f t="shared" si="18"/>
        <v>0</v>
      </c>
      <c r="X64" s="152">
        <f t="shared" si="18"/>
        <v>0</v>
      </c>
      <c r="Y64" s="152">
        <f>SUM(Y61:Y63)</f>
        <v>4622000</v>
      </c>
      <c r="Z64" s="157">
        <f>SUM(J64:X64)</f>
        <v>4622000</v>
      </c>
    </row>
    <row r="65" spans="1:26" ht="15" x14ac:dyDescent="0.3">
      <c r="A65" s="227" t="s">
        <v>9</v>
      </c>
      <c r="B65" s="225" t="s">
        <v>90</v>
      </c>
      <c r="C65" s="231" t="s">
        <v>292</v>
      </c>
      <c r="D65" s="154" t="s">
        <v>9</v>
      </c>
      <c r="E65" s="225" t="s">
        <v>293</v>
      </c>
      <c r="F65" s="226"/>
      <c r="G65" s="226"/>
      <c r="H65" s="223" t="s">
        <v>421</v>
      </c>
      <c r="I65" s="224"/>
      <c r="J65" s="151">
        <v>0</v>
      </c>
      <c r="K65" s="151">
        <v>0</v>
      </c>
      <c r="L65" s="151">
        <v>0</v>
      </c>
      <c r="M65" s="151">
        <v>0</v>
      </c>
      <c r="N65" s="151">
        <v>0</v>
      </c>
      <c r="O65" s="151">
        <v>0</v>
      </c>
      <c r="P65" s="151">
        <v>0</v>
      </c>
      <c r="Q65" s="151">
        <v>0</v>
      </c>
      <c r="R65" s="151">
        <v>0</v>
      </c>
      <c r="S65" s="151">
        <v>0</v>
      </c>
      <c r="T65" s="151">
        <v>0</v>
      </c>
      <c r="U65" s="151">
        <v>0</v>
      </c>
      <c r="V65" s="151">
        <v>0</v>
      </c>
      <c r="W65" s="151">
        <v>0</v>
      </c>
      <c r="X65" s="151">
        <v>32635</v>
      </c>
      <c r="Y65" s="151">
        <f t="shared" ref="Y65:Y70" si="19">SUM(J65:X65)</f>
        <v>32635</v>
      </c>
    </row>
    <row r="66" spans="1:26" ht="15" x14ac:dyDescent="0.3">
      <c r="A66" s="228"/>
      <c r="B66" s="295"/>
      <c r="C66" s="232"/>
      <c r="D66" s="154" t="s">
        <v>9</v>
      </c>
      <c r="E66" s="225" t="s">
        <v>295</v>
      </c>
      <c r="F66" s="226"/>
      <c r="G66" s="226"/>
      <c r="H66" s="223" t="s">
        <v>422</v>
      </c>
      <c r="I66" s="224"/>
      <c r="J66" s="151">
        <v>0</v>
      </c>
      <c r="K66" s="151">
        <v>0</v>
      </c>
      <c r="L66" s="151">
        <v>0</v>
      </c>
      <c r="M66" s="151">
        <v>0</v>
      </c>
      <c r="N66" s="151">
        <v>0</v>
      </c>
      <c r="O66" s="151">
        <v>0</v>
      </c>
      <c r="P66" s="151">
        <v>0</v>
      </c>
      <c r="Q66" s="151">
        <v>0</v>
      </c>
      <c r="R66" s="151">
        <v>0</v>
      </c>
      <c r="S66" s="151">
        <v>0</v>
      </c>
      <c r="T66" s="151">
        <v>0</v>
      </c>
      <c r="U66" s="151">
        <v>0</v>
      </c>
      <c r="V66" s="151">
        <v>0</v>
      </c>
      <c r="W66" s="151">
        <v>0</v>
      </c>
      <c r="X66" s="151">
        <v>6431500</v>
      </c>
      <c r="Y66" s="151">
        <f t="shared" si="19"/>
        <v>6431500</v>
      </c>
    </row>
    <row r="67" spans="1:26" ht="15" x14ac:dyDescent="0.3">
      <c r="A67" s="228"/>
      <c r="B67" s="295"/>
      <c r="C67" s="232"/>
      <c r="D67" s="154" t="s">
        <v>9</v>
      </c>
      <c r="E67" s="225" t="s">
        <v>296</v>
      </c>
      <c r="F67" s="226"/>
      <c r="G67" s="226"/>
      <c r="H67" s="223" t="s">
        <v>297</v>
      </c>
      <c r="I67" s="224"/>
      <c r="J67" s="151">
        <v>0</v>
      </c>
      <c r="K67" s="151">
        <v>0</v>
      </c>
      <c r="L67" s="151">
        <v>0</v>
      </c>
      <c r="M67" s="151">
        <v>0</v>
      </c>
      <c r="N67" s="151">
        <v>0</v>
      </c>
      <c r="O67" s="151">
        <v>0</v>
      </c>
      <c r="P67" s="151">
        <v>0</v>
      </c>
      <c r="Q67" s="151">
        <v>0</v>
      </c>
      <c r="R67" s="151">
        <v>0</v>
      </c>
      <c r="S67" s="151">
        <v>0</v>
      </c>
      <c r="T67" s="151">
        <v>0</v>
      </c>
      <c r="U67" s="151">
        <v>0</v>
      </c>
      <c r="V67" s="151">
        <v>0</v>
      </c>
      <c r="W67" s="151">
        <v>0</v>
      </c>
      <c r="X67" s="151">
        <v>1359200</v>
      </c>
      <c r="Y67" s="151">
        <f t="shared" si="19"/>
        <v>1359200</v>
      </c>
    </row>
    <row r="68" spans="1:26" ht="15" x14ac:dyDescent="0.3">
      <c r="A68" s="228"/>
      <c r="B68" s="295"/>
      <c r="C68" s="232"/>
      <c r="D68" s="154" t="s">
        <v>9</v>
      </c>
      <c r="E68" s="225" t="s">
        <v>298</v>
      </c>
      <c r="F68" s="226"/>
      <c r="G68" s="226"/>
      <c r="H68" s="223" t="s">
        <v>299</v>
      </c>
      <c r="I68" s="224"/>
      <c r="J68" s="151">
        <v>0</v>
      </c>
      <c r="K68" s="151">
        <v>0</v>
      </c>
      <c r="L68" s="151">
        <v>0</v>
      </c>
      <c r="M68" s="151">
        <v>0</v>
      </c>
      <c r="N68" s="151">
        <v>0</v>
      </c>
      <c r="O68" s="151">
        <v>0</v>
      </c>
      <c r="P68" s="151">
        <v>0</v>
      </c>
      <c r="Q68" s="151">
        <v>0</v>
      </c>
      <c r="R68" s="151">
        <v>0</v>
      </c>
      <c r="S68" s="151">
        <v>0</v>
      </c>
      <c r="T68" s="151">
        <v>0</v>
      </c>
      <c r="U68" s="151">
        <v>0</v>
      </c>
      <c r="V68" s="151">
        <v>0</v>
      </c>
      <c r="W68" s="151">
        <v>0</v>
      </c>
      <c r="X68" s="151">
        <v>10000</v>
      </c>
      <c r="Y68" s="151">
        <f t="shared" si="19"/>
        <v>10000</v>
      </c>
    </row>
    <row r="69" spans="1:26" ht="15" x14ac:dyDescent="0.3">
      <c r="A69" s="228"/>
      <c r="B69" s="295"/>
      <c r="C69" s="232"/>
      <c r="D69" s="154" t="s">
        <v>9</v>
      </c>
      <c r="E69" s="225" t="s">
        <v>300</v>
      </c>
      <c r="F69" s="226"/>
      <c r="G69" s="226"/>
      <c r="H69" s="223" t="s">
        <v>301</v>
      </c>
      <c r="I69" s="224"/>
      <c r="J69" s="151">
        <v>0</v>
      </c>
      <c r="K69" s="151">
        <v>0</v>
      </c>
      <c r="L69" s="151">
        <v>0</v>
      </c>
      <c r="M69" s="151">
        <v>0</v>
      </c>
      <c r="N69" s="151">
        <v>0</v>
      </c>
      <c r="O69" s="151">
        <v>0</v>
      </c>
      <c r="P69" s="151">
        <v>0</v>
      </c>
      <c r="Q69" s="151">
        <v>0</v>
      </c>
      <c r="R69" s="151">
        <v>0</v>
      </c>
      <c r="S69" s="151">
        <v>0</v>
      </c>
      <c r="T69" s="151">
        <v>0</v>
      </c>
      <c r="U69" s="151">
        <v>0</v>
      </c>
      <c r="V69" s="151">
        <v>0</v>
      </c>
      <c r="W69" s="151">
        <v>0</v>
      </c>
      <c r="X69" s="151">
        <v>96211</v>
      </c>
      <c r="Y69" s="151">
        <f t="shared" si="19"/>
        <v>96211</v>
      </c>
    </row>
    <row r="70" spans="1:26" ht="15" x14ac:dyDescent="0.3">
      <c r="A70" s="228"/>
      <c r="B70" s="295"/>
      <c r="C70" s="232"/>
      <c r="D70" s="154" t="s">
        <v>9</v>
      </c>
      <c r="E70" s="225" t="s">
        <v>302</v>
      </c>
      <c r="F70" s="226"/>
      <c r="G70" s="226"/>
      <c r="H70" s="223" t="s">
        <v>303</v>
      </c>
      <c r="I70" s="224"/>
      <c r="J70" s="151">
        <v>0</v>
      </c>
      <c r="K70" s="151">
        <v>0</v>
      </c>
      <c r="L70" s="151">
        <v>0</v>
      </c>
      <c r="M70" s="151">
        <v>0</v>
      </c>
      <c r="N70" s="151">
        <v>0</v>
      </c>
      <c r="O70" s="151">
        <v>0</v>
      </c>
      <c r="P70" s="151">
        <v>0</v>
      </c>
      <c r="Q70" s="151">
        <v>0</v>
      </c>
      <c r="R70" s="151">
        <v>0</v>
      </c>
      <c r="S70" s="151">
        <v>0</v>
      </c>
      <c r="T70" s="151">
        <v>0</v>
      </c>
      <c r="U70" s="151">
        <v>0</v>
      </c>
      <c r="V70" s="151">
        <v>0</v>
      </c>
      <c r="W70" s="151">
        <v>0</v>
      </c>
      <c r="X70" s="151">
        <v>82896</v>
      </c>
      <c r="Y70" s="151">
        <f t="shared" si="19"/>
        <v>82896</v>
      </c>
    </row>
    <row r="71" spans="1:26" ht="15" x14ac:dyDescent="0.3">
      <c r="A71" s="229"/>
      <c r="B71" s="296"/>
      <c r="C71" s="230"/>
      <c r="D71" s="233" t="s">
        <v>306</v>
      </c>
      <c r="E71" s="226"/>
      <c r="F71" s="226"/>
      <c r="G71" s="226"/>
      <c r="H71" s="226"/>
      <c r="I71" s="226"/>
      <c r="J71" s="152">
        <f>SUM(J65:J70)</f>
        <v>0</v>
      </c>
      <c r="K71" s="152">
        <f t="shared" ref="K71:X71" si="20">SUM(K65:K70)</f>
        <v>0</v>
      </c>
      <c r="L71" s="152">
        <f t="shared" si="20"/>
        <v>0</v>
      </c>
      <c r="M71" s="152">
        <f t="shared" si="20"/>
        <v>0</v>
      </c>
      <c r="N71" s="152">
        <f t="shared" si="20"/>
        <v>0</v>
      </c>
      <c r="O71" s="152">
        <f t="shared" si="20"/>
        <v>0</v>
      </c>
      <c r="P71" s="152">
        <f t="shared" si="20"/>
        <v>0</v>
      </c>
      <c r="Q71" s="152">
        <f t="shared" si="20"/>
        <v>0</v>
      </c>
      <c r="R71" s="152">
        <f t="shared" si="20"/>
        <v>0</v>
      </c>
      <c r="S71" s="152">
        <f t="shared" si="20"/>
        <v>0</v>
      </c>
      <c r="T71" s="152">
        <f t="shared" si="20"/>
        <v>0</v>
      </c>
      <c r="U71" s="152">
        <f t="shared" si="20"/>
        <v>0</v>
      </c>
      <c r="V71" s="152">
        <f t="shared" si="20"/>
        <v>0</v>
      </c>
      <c r="W71" s="152">
        <f t="shared" si="20"/>
        <v>0</v>
      </c>
      <c r="X71" s="152">
        <f t="shared" si="20"/>
        <v>8012442</v>
      </c>
      <c r="Y71" s="152">
        <f>SUM(Y65:Y70)</f>
        <v>8012442</v>
      </c>
      <c r="Z71" s="157">
        <f>SUM(J71:X71)</f>
        <v>8012442</v>
      </c>
    </row>
    <row r="72" spans="1:26" ht="15" x14ac:dyDescent="0.3">
      <c r="A72" s="220" t="s">
        <v>376</v>
      </c>
      <c r="B72" s="221"/>
      <c r="C72" s="221"/>
      <c r="D72" s="221"/>
      <c r="E72" s="221"/>
      <c r="F72" s="221"/>
      <c r="G72" s="221"/>
      <c r="H72" s="221"/>
      <c r="I72" s="222"/>
      <c r="J72" s="153">
        <f>SUM(J71,J60,J57,J55,J52,J46,J34,J29,J24,J18)</f>
        <v>4369571.57</v>
      </c>
      <c r="K72" s="153">
        <f t="shared" ref="K72:X72" si="21">SUM(K71,K60,K57,K55,K52,K46,K34,K29,K24,K18)</f>
        <v>1634195</v>
      </c>
      <c r="L72" s="153">
        <f t="shared" si="21"/>
        <v>38000</v>
      </c>
      <c r="M72" s="153">
        <f t="shared" si="21"/>
        <v>165155</v>
      </c>
      <c r="N72" s="153">
        <f t="shared" si="21"/>
        <v>1270480.2</v>
      </c>
      <c r="O72" s="153">
        <f t="shared" si="21"/>
        <v>80000</v>
      </c>
      <c r="P72" s="153">
        <f t="shared" si="21"/>
        <v>15000</v>
      </c>
      <c r="Q72" s="153">
        <f t="shared" si="21"/>
        <v>2496246.4</v>
      </c>
      <c r="R72" s="153">
        <f>SUM(R18,R24,R29,R34,R46,R52,R55,R57,R60,R64,R71)</f>
        <v>4622000</v>
      </c>
      <c r="S72" s="153">
        <f t="shared" si="21"/>
        <v>258865.3</v>
      </c>
      <c r="T72" s="153">
        <f t="shared" si="21"/>
        <v>20000</v>
      </c>
      <c r="U72" s="153">
        <f t="shared" si="21"/>
        <v>650000</v>
      </c>
      <c r="V72" s="153">
        <f t="shared" si="21"/>
        <v>259830</v>
      </c>
      <c r="W72" s="153">
        <f t="shared" si="21"/>
        <v>20000</v>
      </c>
      <c r="X72" s="153">
        <f t="shared" si="21"/>
        <v>8012442</v>
      </c>
      <c r="Y72" s="153">
        <f>SUM(Y18,Y24,Y29,Y34,Y46,Y52,Y55,Y57,Y60,Y64,Y71)</f>
        <v>23911785.469999999</v>
      </c>
      <c r="Z72" s="157">
        <f>SUM(Z18:Z71)</f>
        <v>23911785.469999999</v>
      </c>
    </row>
    <row r="73" spans="1:26" ht="0" hidden="1" customHeight="1" x14ac:dyDescent="0.3"/>
    <row r="74" spans="1:26" x14ac:dyDescent="0.3">
      <c r="Z74" s="157">
        <f>SUM(Z18:Z71)</f>
        <v>23911785.469999999</v>
      </c>
    </row>
  </sheetData>
  <mergeCells count="176">
    <mergeCell ref="A2:Y2"/>
    <mergeCell ref="A3:Y3"/>
    <mergeCell ref="A4:Y4"/>
    <mergeCell ref="G6:I6"/>
    <mergeCell ref="B13:B14"/>
    <mergeCell ref="A1:E1"/>
    <mergeCell ref="J6:K7"/>
    <mergeCell ref="L6:L7"/>
    <mergeCell ref="M6:N7"/>
    <mergeCell ref="X6:X7"/>
    <mergeCell ref="Y6:Y11"/>
    <mergeCell ref="J8:K8"/>
    <mergeCell ref="M8:N8"/>
    <mergeCell ref="Q8:R8"/>
    <mergeCell ref="T8:V8"/>
    <mergeCell ref="J9:J10"/>
    <mergeCell ref="K9:K10"/>
    <mergeCell ref="L9:L10"/>
    <mergeCell ref="M9:M10"/>
    <mergeCell ref="O6:O7"/>
    <mergeCell ref="P6:P7"/>
    <mergeCell ref="Q6:R7"/>
    <mergeCell ref="S6:S7"/>
    <mergeCell ref="T6:V7"/>
    <mergeCell ref="W6:W7"/>
    <mergeCell ref="T9:T10"/>
    <mergeCell ref="U9:U10"/>
    <mergeCell ref="V9:V10"/>
    <mergeCell ref="W9:W10"/>
    <mergeCell ref="X9:X10"/>
    <mergeCell ref="S9:S10"/>
    <mergeCell ref="A10:C11"/>
    <mergeCell ref="N9:N10"/>
    <mergeCell ref="O9:O10"/>
    <mergeCell ref="P9:P10"/>
    <mergeCell ref="Q9:Q10"/>
    <mergeCell ref="R9:R10"/>
    <mergeCell ref="E14:G14"/>
    <mergeCell ref="H14:I14"/>
    <mergeCell ref="C13:C18"/>
    <mergeCell ref="E13:G13"/>
    <mergeCell ref="H13:I13"/>
    <mergeCell ref="E15:G15"/>
    <mergeCell ref="H15:I15"/>
    <mergeCell ref="E17:G17"/>
    <mergeCell ref="H17:I17"/>
    <mergeCell ref="D18:I18"/>
    <mergeCell ref="E16:G16"/>
    <mergeCell ref="H16:I16"/>
    <mergeCell ref="E20:G20"/>
    <mergeCell ref="H20:I20"/>
    <mergeCell ref="A19:A24"/>
    <mergeCell ref="B19:B24"/>
    <mergeCell ref="C19:C24"/>
    <mergeCell ref="E19:G19"/>
    <mergeCell ref="H19:I19"/>
    <mergeCell ref="E21:G21"/>
    <mergeCell ref="H21:I21"/>
    <mergeCell ref="E23:G23"/>
    <mergeCell ref="H23:I23"/>
    <mergeCell ref="D24:I24"/>
    <mergeCell ref="E22:G22"/>
    <mergeCell ref="H22:I22"/>
    <mergeCell ref="E28:G28"/>
    <mergeCell ref="H28:I28"/>
    <mergeCell ref="E26:G26"/>
    <mergeCell ref="H26:I26"/>
    <mergeCell ref="E25:G25"/>
    <mergeCell ref="H25:I25"/>
    <mergeCell ref="E27:G27"/>
    <mergeCell ref="H27:I27"/>
    <mergeCell ref="A30:A34"/>
    <mergeCell ref="B30:B34"/>
    <mergeCell ref="C30:C34"/>
    <mergeCell ref="E30:G30"/>
    <mergeCell ref="H30:I30"/>
    <mergeCell ref="A25:A29"/>
    <mergeCell ref="B25:B29"/>
    <mergeCell ref="C25:C29"/>
    <mergeCell ref="D29:I29"/>
    <mergeCell ref="E33:G33"/>
    <mergeCell ref="H33:I33"/>
    <mergeCell ref="E31:G31"/>
    <mergeCell ref="H31:I31"/>
    <mergeCell ref="E39:G39"/>
    <mergeCell ref="H39:I39"/>
    <mergeCell ref="E40:G40"/>
    <mergeCell ref="H40:I40"/>
    <mergeCell ref="E41:G41"/>
    <mergeCell ref="H41:I41"/>
    <mergeCell ref="E42:G42"/>
    <mergeCell ref="H42:I42"/>
    <mergeCell ref="E43:G43"/>
    <mergeCell ref="H43:I43"/>
    <mergeCell ref="E32:G32"/>
    <mergeCell ref="H32:I32"/>
    <mergeCell ref="E36:G36"/>
    <mergeCell ref="H36:I36"/>
    <mergeCell ref="D34:I34"/>
    <mergeCell ref="E37:G37"/>
    <mergeCell ref="H37:I37"/>
    <mergeCell ref="E38:G38"/>
    <mergeCell ref="H38:I38"/>
    <mergeCell ref="E44:G44"/>
    <mergeCell ref="H44:I44"/>
    <mergeCell ref="E45:G45"/>
    <mergeCell ref="H45:I45"/>
    <mergeCell ref="D46:I46"/>
    <mergeCell ref="E48:G48"/>
    <mergeCell ref="H48:I48"/>
    <mergeCell ref="A47:A52"/>
    <mergeCell ref="B47:B52"/>
    <mergeCell ref="C47:C52"/>
    <mergeCell ref="E47:G47"/>
    <mergeCell ref="H47:I47"/>
    <mergeCell ref="E49:G49"/>
    <mergeCell ref="H49:I49"/>
    <mergeCell ref="E51:G51"/>
    <mergeCell ref="H51:I51"/>
    <mergeCell ref="D52:I52"/>
    <mergeCell ref="E50:G50"/>
    <mergeCell ref="H50:I50"/>
    <mergeCell ref="A35:A46"/>
    <mergeCell ref="B35:B46"/>
    <mergeCell ref="C35:C46"/>
    <mergeCell ref="E35:G35"/>
    <mergeCell ref="H35:I35"/>
    <mergeCell ref="E54:G54"/>
    <mergeCell ref="H54:I54"/>
    <mergeCell ref="A53:A55"/>
    <mergeCell ref="B53:B55"/>
    <mergeCell ref="C53:C55"/>
    <mergeCell ref="E53:G53"/>
    <mergeCell ref="H53:I53"/>
    <mergeCell ref="D55:I55"/>
    <mergeCell ref="A56:A57"/>
    <mergeCell ref="B56:B57"/>
    <mergeCell ref="C56:C57"/>
    <mergeCell ref="E56:G56"/>
    <mergeCell ref="H56:I56"/>
    <mergeCell ref="D57:I57"/>
    <mergeCell ref="A58:A60"/>
    <mergeCell ref="B58:B60"/>
    <mergeCell ref="C58:C60"/>
    <mergeCell ref="E58:G58"/>
    <mergeCell ref="H58:I58"/>
    <mergeCell ref="A61:A64"/>
    <mergeCell ref="B61:B64"/>
    <mergeCell ref="C61:C64"/>
    <mergeCell ref="E61:G61"/>
    <mergeCell ref="H61:I61"/>
    <mergeCell ref="E62:G62"/>
    <mergeCell ref="H62:I62"/>
    <mergeCell ref="D64:I64"/>
    <mergeCell ref="E59:G59"/>
    <mergeCell ref="H59:I59"/>
    <mergeCell ref="D60:I60"/>
    <mergeCell ref="E63:G63"/>
    <mergeCell ref="H63:I63"/>
    <mergeCell ref="A72:I72"/>
    <mergeCell ref="H69:I69"/>
    <mergeCell ref="E70:G70"/>
    <mergeCell ref="H70:I70"/>
    <mergeCell ref="A65:A71"/>
    <mergeCell ref="B65:B71"/>
    <mergeCell ref="C65:C71"/>
    <mergeCell ref="E69:G69"/>
    <mergeCell ref="E68:G68"/>
    <mergeCell ref="H68:I68"/>
    <mergeCell ref="E66:G66"/>
    <mergeCell ref="H66:I66"/>
    <mergeCell ref="E65:G65"/>
    <mergeCell ref="H65:I65"/>
    <mergeCell ref="E67:G67"/>
    <mergeCell ref="H67:I67"/>
    <mergeCell ref="D71:I71"/>
  </mergeCells>
  <pageMargins left="0.15748031496062992" right="0.15748031496062992" top="0.15748031496062992" bottom="0.15748031496062992" header="0.19685039370078741" footer="0.19685039370078741"/>
  <pageSetup paperSize="5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workbookViewId="0">
      <pane ySplit="1" topLeftCell="A2" activePane="bottomLeft" state="frozen"/>
      <selection pane="bottomLeft" activeCell="F23" sqref="F23"/>
    </sheetView>
  </sheetViews>
  <sheetFormatPr defaultRowHeight="14.25" x14ac:dyDescent="0.2"/>
  <cols>
    <col min="1" max="1" width="1.375" style="17" customWidth="1"/>
    <col min="2" max="2" width="16.25" style="17" customWidth="1"/>
    <col min="3" max="3" width="2.625" style="17" customWidth="1"/>
    <col min="4" max="4" width="6.875" style="17" customWidth="1"/>
    <col min="5" max="5" width="8.875" style="17" customWidth="1"/>
    <col min="6" max="6" width="33.625" style="17" customWidth="1"/>
    <col min="7" max="7" width="6.625" style="17" customWidth="1"/>
    <col min="8" max="8" width="12.25" style="17" customWidth="1"/>
    <col min="9" max="9" width="0.25" style="17" customWidth="1"/>
    <col min="10" max="10" width="11.125" style="17" customWidth="1"/>
    <col min="11" max="11" width="3.125" style="17" customWidth="1"/>
    <col min="12" max="13" width="14.25" style="17" customWidth="1"/>
    <col min="14" max="14" width="4.25" style="17" customWidth="1"/>
    <col min="15" max="15" width="22" style="17" customWidth="1"/>
    <col min="16" max="16" width="13.75" style="17" customWidth="1"/>
    <col min="17" max="17" width="0.125" style="17" customWidth="1"/>
    <col min="18" max="16384" width="9" style="17"/>
  </cols>
  <sheetData>
    <row r="1" spans="1:17" x14ac:dyDescent="0.2">
      <c r="A1" s="274"/>
      <c r="B1" s="158"/>
      <c r="C1" s="158"/>
      <c r="D1" s="158"/>
      <c r="E1" s="158"/>
      <c r="F1" s="158"/>
      <c r="P1" s="1"/>
    </row>
    <row r="2" spans="1:17" ht="16.899999999999999" customHeight="1" x14ac:dyDescent="0.2">
      <c r="A2" s="275" t="s">
        <v>423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</row>
    <row r="3" spans="1:17" ht="16.899999999999999" customHeight="1" x14ac:dyDescent="0.2">
      <c r="A3" s="277" t="s">
        <v>424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</row>
    <row r="4" spans="1:17" ht="18" customHeight="1" x14ac:dyDescent="0.2">
      <c r="A4" s="277" t="s">
        <v>425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</row>
    <row r="5" spans="1:17" ht="18" customHeight="1" x14ac:dyDescent="0.2">
      <c r="A5" s="277" t="s">
        <v>426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</row>
    <row r="6" spans="1:17" ht="8.25" customHeight="1" x14ac:dyDescent="0.2"/>
    <row r="7" spans="1:17" x14ac:dyDescent="0.2">
      <c r="B7" s="128"/>
      <c r="C7" s="129"/>
      <c r="D7" s="129"/>
      <c r="E7" s="129"/>
      <c r="F7" s="129"/>
      <c r="G7" s="129"/>
      <c r="H7" s="282" t="s">
        <v>255</v>
      </c>
      <c r="I7" s="130"/>
      <c r="J7" s="268" t="s">
        <v>263</v>
      </c>
      <c r="K7" s="278"/>
      <c r="L7" s="268" t="s">
        <v>266</v>
      </c>
      <c r="M7" s="268" t="s">
        <v>46</v>
      </c>
    </row>
    <row r="8" spans="1:17" x14ac:dyDescent="0.2">
      <c r="B8" s="271" t="s">
        <v>280</v>
      </c>
      <c r="C8" s="272"/>
      <c r="D8" s="131"/>
      <c r="E8" s="131"/>
      <c r="F8" s="131"/>
      <c r="G8" s="131"/>
      <c r="H8" s="272"/>
      <c r="I8" s="132"/>
      <c r="J8" s="280"/>
      <c r="K8" s="281"/>
      <c r="L8" s="270"/>
      <c r="M8" s="269"/>
    </row>
    <row r="9" spans="1:17" x14ac:dyDescent="0.2">
      <c r="B9" s="273"/>
      <c r="C9" s="272"/>
      <c r="D9" s="131"/>
      <c r="E9" s="131"/>
      <c r="F9" s="131"/>
      <c r="G9" s="131"/>
      <c r="H9" s="272"/>
      <c r="I9" s="132"/>
      <c r="J9" s="268" t="s">
        <v>281</v>
      </c>
      <c r="K9" s="278"/>
      <c r="L9" s="268" t="s">
        <v>286</v>
      </c>
      <c r="M9" s="269"/>
    </row>
    <row r="10" spans="1:17" x14ac:dyDescent="0.2">
      <c r="B10" s="273"/>
      <c r="C10" s="272"/>
      <c r="D10" s="131"/>
      <c r="E10" s="131"/>
      <c r="F10" s="131"/>
      <c r="G10" s="131"/>
      <c r="H10" s="131"/>
      <c r="I10" s="132"/>
      <c r="J10" s="273"/>
      <c r="K10" s="279"/>
      <c r="L10" s="269"/>
      <c r="M10" s="269"/>
    </row>
    <row r="11" spans="1:17" x14ac:dyDescent="0.2">
      <c r="B11" s="133"/>
      <c r="C11" s="134"/>
      <c r="D11" s="134"/>
      <c r="E11" s="134"/>
      <c r="F11" s="134"/>
      <c r="G11" s="134"/>
      <c r="H11" s="134"/>
      <c r="I11" s="135"/>
      <c r="J11" s="280"/>
      <c r="K11" s="281"/>
      <c r="L11" s="270"/>
      <c r="M11" s="270"/>
    </row>
    <row r="12" spans="1:17" x14ac:dyDescent="0.2">
      <c r="B12" s="256" t="s">
        <v>110</v>
      </c>
      <c r="C12" s="258" t="s">
        <v>339</v>
      </c>
      <c r="D12" s="259"/>
      <c r="E12" s="262" t="s">
        <v>346</v>
      </c>
      <c r="F12" s="263"/>
      <c r="G12" s="262" t="s">
        <v>347</v>
      </c>
      <c r="H12" s="264"/>
      <c r="I12" s="263"/>
      <c r="J12" s="262" t="s">
        <v>9</v>
      </c>
      <c r="K12" s="263"/>
      <c r="L12" s="136" t="s">
        <v>427</v>
      </c>
      <c r="M12" s="137" t="s">
        <v>427</v>
      </c>
    </row>
    <row r="13" spans="1:17" ht="26.25" customHeight="1" x14ac:dyDescent="0.2">
      <c r="B13" s="266"/>
      <c r="C13" s="158"/>
      <c r="D13" s="267"/>
      <c r="E13" s="262" t="s">
        <v>344</v>
      </c>
      <c r="F13" s="263"/>
      <c r="G13" s="262" t="s">
        <v>345</v>
      </c>
      <c r="H13" s="264"/>
      <c r="I13" s="263"/>
      <c r="J13" s="262" t="s">
        <v>428</v>
      </c>
      <c r="K13" s="263"/>
      <c r="L13" s="136" t="s">
        <v>9</v>
      </c>
      <c r="M13" s="137" t="s">
        <v>428</v>
      </c>
    </row>
    <row r="14" spans="1:17" x14ac:dyDescent="0.2">
      <c r="B14" s="257"/>
      <c r="C14" s="260"/>
      <c r="D14" s="261"/>
      <c r="E14" s="265" t="s">
        <v>429</v>
      </c>
      <c r="F14" s="264"/>
      <c r="G14" s="264"/>
      <c r="H14" s="264"/>
      <c r="I14" s="263"/>
      <c r="J14" s="265" t="s">
        <v>428</v>
      </c>
      <c r="K14" s="263"/>
      <c r="L14" s="137" t="s">
        <v>427</v>
      </c>
      <c r="M14" s="137" t="s">
        <v>430</v>
      </c>
    </row>
    <row r="15" spans="1:17" x14ac:dyDescent="0.2">
      <c r="B15" s="256" t="s">
        <v>115</v>
      </c>
      <c r="C15" s="258" t="s">
        <v>348</v>
      </c>
      <c r="D15" s="259"/>
      <c r="E15" s="262" t="s">
        <v>351</v>
      </c>
      <c r="F15" s="263"/>
      <c r="G15" s="262" t="s">
        <v>352</v>
      </c>
      <c r="H15" s="264"/>
      <c r="I15" s="263"/>
      <c r="J15" s="262" t="s">
        <v>9</v>
      </c>
      <c r="K15" s="263"/>
      <c r="L15" s="136" t="s">
        <v>427</v>
      </c>
      <c r="M15" s="137" t="s">
        <v>427</v>
      </c>
    </row>
    <row r="16" spans="1:17" x14ac:dyDescent="0.2">
      <c r="B16" s="257"/>
      <c r="C16" s="260"/>
      <c r="D16" s="261"/>
      <c r="E16" s="265" t="s">
        <v>431</v>
      </c>
      <c r="F16" s="264"/>
      <c r="G16" s="264"/>
      <c r="H16" s="264"/>
      <c r="I16" s="263"/>
      <c r="J16" s="265" t="s">
        <v>9</v>
      </c>
      <c r="K16" s="263"/>
      <c r="L16" s="137" t="s">
        <v>427</v>
      </c>
      <c r="M16" s="137" t="s">
        <v>427</v>
      </c>
    </row>
    <row r="17" ht="0" hidden="1" customHeight="1" x14ac:dyDescent="0.2"/>
  </sheetData>
  <mergeCells count="29">
    <mergeCell ref="M7:M11"/>
    <mergeCell ref="B8:C10"/>
    <mergeCell ref="A1:F1"/>
    <mergeCell ref="A2:Q2"/>
    <mergeCell ref="A3:Q3"/>
    <mergeCell ref="A4:Q4"/>
    <mergeCell ref="A5:Q5"/>
    <mergeCell ref="J9:K11"/>
    <mergeCell ref="L9:L11"/>
    <mergeCell ref="H7:H9"/>
    <mergeCell ref="J7:K8"/>
    <mergeCell ref="L7:L8"/>
    <mergeCell ref="B12:B14"/>
    <mergeCell ref="C12:D14"/>
    <mergeCell ref="E12:F12"/>
    <mergeCell ref="G12:I12"/>
    <mergeCell ref="J12:K12"/>
    <mergeCell ref="E13:F13"/>
    <mergeCell ref="G13:I13"/>
    <mergeCell ref="J13:K13"/>
    <mergeCell ref="E14:I14"/>
    <mergeCell ref="J14:K14"/>
    <mergeCell ref="B15:B16"/>
    <mergeCell ref="C15:D16"/>
    <mergeCell ref="E15:F15"/>
    <mergeCell ref="G15:I15"/>
    <mergeCell ref="J15:K15"/>
    <mergeCell ref="E16:I16"/>
    <mergeCell ref="J16:K16"/>
  </mergeCells>
  <pageMargins left="0.39" right="0.32" top="0.47244094488188981" bottom="0.47244094488188981" header="0.47244094488188981" footer="0.47244094488188981"/>
  <pageSetup paperSize="9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C24" sqref="C24"/>
    </sheetView>
  </sheetViews>
  <sheetFormatPr defaultRowHeight="14.25" x14ac:dyDescent="0.2"/>
  <cols>
    <col min="1" max="1" width="5.375" style="17" customWidth="1"/>
    <col min="2" max="2" width="19.625" style="17" customWidth="1"/>
    <col min="3" max="3" width="25" style="17" customWidth="1"/>
    <col min="4" max="4" width="4.625" style="17" customWidth="1"/>
    <col min="5" max="5" width="15.875" style="17" customWidth="1"/>
    <col min="6" max="6" width="3.75" style="17" customWidth="1"/>
    <col min="7" max="7" width="18.875" style="17" customWidth="1"/>
    <col min="8" max="8" width="0.25" style="17" customWidth="1"/>
    <col min="9" max="9" width="0.125" style="17" customWidth="1"/>
    <col min="10" max="16384" width="9" style="17"/>
  </cols>
  <sheetData>
    <row r="1" spans="1:8" ht="18" customHeight="1" x14ac:dyDescent="0.2">
      <c r="A1" s="289" t="s">
        <v>0</v>
      </c>
      <c r="B1" s="158"/>
      <c r="C1" s="158"/>
      <c r="D1" s="158"/>
      <c r="E1" s="158"/>
      <c r="F1" s="158"/>
      <c r="G1" s="158"/>
      <c r="H1" s="158"/>
    </row>
    <row r="2" spans="1:8" ht="18" customHeight="1" x14ac:dyDescent="0.2">
      <c r="A2" s="290" t="s">
        <v>243</v>
      </c>
      <c r="B2" s="158"/>
      <c r="C2" s="158"/>
      <c r="D2" s="158"/>
      <c r="E2" s="158"/>
      <c r="F2" s="158"/>
      <c r="G2" s="158"/>
      <c r="H2" s="158"/>
    </row>
    <row r="3" spans="1:8" ht="18" customHeight="1" x14ac:dyDescent="0.2">
      <c r="A3" s="291" t="s">
        <v>168</v>
      </c>
      <c r="B3" s="158"/>
      <c r="C3" s="158"/>
      <c r="D3" s="158"/>
      <c r="E3" s="158"/>
      <c r="F3" s="158"/>
      <c r="G3" s="158"/>
      <c r="H3" s="158"/>
    </row>
    <row r="4" spans="1:8" ht="0" hidden="1" customHeight="1" x14ac:dyDescent="0.2"/>
    <row r="5" spans="1:8" ht="2.65" customHeight="1" x14ac:dyDescent="0.2"/>
    <row r="6" spans="1:8" x14ac:dyDescent="0.2">
      <c r="A6" s="160" t="s">
        <v>2</v>
      </c>
      <c r="B6" s="161"/>
      <c r="C6" s="161"/>
      <c r="D6" s="161"/>
      <c r="E6" s="161"/>
      <c r="F6" s="162"/>
      <c r="G6" s="18" t="s">
        <v>4</v>
      </c>
    </row>
    <row r="7" spans="1:8" x14ac:dyDescent="0.2">
      <c r="A7" s="292" t="s">
        <v>244</v>
      </c>
      <c r="B7" s="161"/>
      <c r="C7" s="161"/>
      <c r="D7" s="161"/>
      <c r="E7" s="161"/>
      <c r="F7" s="162"/>
      <c r="G7" s="37">
        <v>1045183.24</v>
      </c>
    </row>
    <row r="8" spans="1:8" x14ac:dyDescent="0.2">
      <c r="A8" s="38" t="s">
        <v>245</v>
      </c>
      <c r="B8" s="283" t="s">
        <v>246</v>
      </c>
      <c r="C8" s="161"/>
      <c r="D8" s="162"/>
      <c r="E8" s="288">
        <v>3.7</v>
      </c>
      <c r="F8" s="162"/>
      <c r="G8" s="19" t="s">
        <v>9</v>
      </c>
    </row>
    <row r="9" spans="1:8" x14ac:dyDescent="0.2">
      <c r="A9" s="20" t="s">
        <v>9</v>
      </c>
      <c r="B9" s="283" t="s">
        <v>247</v>
      </c>
      <c r="C9" s="161"/>
      <c r="D9" s="162"/>
      <c r="E9" s="288">
        <v>0</v>
      </c>
      <c r="F9" s="162"/>
      <c r="G9" s="19" t="s">
        <v>9</v>
      </c>
    </row>
    <row r="10" spans="1:8" x14ac:dyDescent="0.2">
      <c r="A10" s="20" t="s">
        <v>9</v>
      </c>
      <c r="B10" s="283" t="s">
        <v>248</v>
      </c>
      <c r="C10" s="161"/>
      <c r="D10" s="162"/>
      <c r="E10" s="284"/>
      <c r="F10" s="162"/>
      <c r="G10" s="37">
        <v>3.7</v>
      </c>
    </row>
    <row r="11" spans="1:8" x14ac:dyDescent="0.2">
      <c r="A11" s="38" t="s">
        <v>249</v>
      </c>
      <c r="B11" s="283" t="s">
        <v>250</v>
      </c>
      <c r="C11" s="161"/>
      <c r="D11" s="162"/>
      <c r="E11" s="288">
        <v>0</v>
      </c>
      <c r="F11" s="162"/>
      <c r="G11" s="19" t="s">
        <v>9</v>
      </c>
    </row>
    <row r="12" spans="1:8" x14ac:dyDescent="0.2">
      <c r="A12" s="38" t="s">
        <v>9</v>
      </c>
      <c r="B12" s="283" t="s">
        <v>248</v>
      </c>
      <c r="C12" s="161"/>
      <c r="D12" s="162"/>
      <c r="E12" s="284"/>
      <c r="F12" s="162"/>
      <c r="G12" s="37">
        <v>0</v>
      </c>
    </row>
    <row r="13" spans="1:8" ht="15" thickBot="1" x14ac:dyDescent="0.25">
      <c r="A13" s="285" t="s">
        <v>251</v>
      </c>
      <c r="B13" s="286"/>
      <c r="C13" s="286"/>
      <c r="D13" s="286"/>
      <c r="E13" s="286"/>
      <c r="F13" s="287"/>
      <c r="G13" s="39">
        <v>1045186.94</v>
      </c>
    </row>
    <row r="14" spans="1:8" ht="18" customHeight="1" thickTop="1" x14ac:dyDescent="0.2"/>
  </sheetData>
  <mergeCells count="16">
    <mergeCell ref="B8:D8"/>
    <mergeCell ref="E8:F8"/>
    <mergeCell ref="A1:H1"/>
    <mergeCell ref="A2:H2"/>
    <mergeCell ref="A3:H3"/>
    <mergeCell ref="A6:F6"/>
    <mergeCell ref="A7:F7"/>
    <mergeCell ref="B12:D12"/>
    <mergeCell ref="E12:F12"/>
    <mergeCell ref="A13:F13"/>
    <mergeCell ref="B9:D9"/>
    <mergeCell ref="E9:F9"/>
    <mergeCell ref="B10:D10"/>
    <mergeCell ref="E10:F10"/>
    <mergeCell ref="B11:D11"/>
    <mergeCell ref="E11:F11"/>
  </mergeCells>
  <pageMargins left="0.22" right="0.17" top="0.86614173228346458" bottom="0.47244094488188981" header="0.86614173228346458" footer="0.4724409448818898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งบรับ-จ่าย</vt:lpstr>
      <vt:lpstr>หมายเหตุ 1</vt:lpstr>
      <vt:lpstr>หมายเหตุรายจ่ายค้างจ่าย</vt:lpstr>
      <vt:lpstr>งบทดลอง</vt:lpstr>
      <vt:lpstr>กระดาษทำการกระทบยอดงปม.</vt:lpstr>
      <vt:lpstr>กระดาษทำการกระทบยอด งปม.คงเหลือ</vt:lpstr>
      <vt:lpstr>กระดาษทำการโอนงปม.</vt:lpstr>
      <vt:lpstr>รายงานกระทบยอด ศศก.</vt:lpstr>
      <vt:lpstr>'กระดาษทำการกระทบยอด งปม.คงเหลือ'!Print_Titles</vt:lpstr>
      <vt:lpstr>กระดาษทำการกระทบยอดงปม.!Print_Titles</vt:lpstr>
      <vt:lpstr>กระดาษทำการโอนงปม.!Print_Titles</vt:lpstr>
      <vt:lpstr>งบทดลอง!Print_Titles</vt:lpstr>
      <vt:lpstr>'งบรับ-จ่าย'!Print_Titles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2018-08-08T04:12:52Z</cp:lastPrinted>
  <dcterms:modified xsi:type="dcterms:W3CDTF">2018-08-08T04:15:11Z</dcterms:modified>
</cp:coreProperties>
</file>