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18060" windowHeight="6930" firstSheet="1" activeTab="3"/>
  </bookViews>
  <sheets>
    <sheet name="งบรับ-จ่าย ม.ค. 61" sheetId="1" r:id="rId1"/>
    <sheet name="งบทดลอง" sheetId="2" r:id="rId2"/>
    <sheet name="กระดาษทำการกระทบยอด จ่ายจากรายร" sheetId="3" r:id="rId3"/>
    <sheet name="หมายเหตุ 1" sheetId="4" r:id="rId4"/>
    <sheet name="หมายเหตุรายจ่ายค้างจ่าย" sheetId="5" r:id="rId5"/>
    <sheet name="รายงานกระทบยอด ศศก." sheetId="7" r:id="rId6"/>
  </sheets>
  <definedNames>
    <definedName name="_xlnm.Print_Titles" localSheetId="2">'กระดาษทำการกระทบยอด จ่ายจากรายร'!$6:$9</definedName>
    <definedName name="_xlnm.Print_Titles" localSheetId="1">งบทดลอง!$1:$9</definedName>
    <definedName name="_xlnm.Print_Titles" localSheetId="0">'งบรับ-จ่าย ม.ค. 61'!$1:$3</definedName>
    <definedName name="_xlnm.Print_Titles" localSheetId="4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BJ83" i="4" l="1"/>
  <c r="BJ82" i="4"/>
  <c r="BJ81" i="4"/>
  <c r="BJ80" i="4"/>
  <c r="BJ79" i="4"/>
  <c r="BJ78" i="4"/>
  <c r="BJ77" i="4"/>
  <c r="BJ76" i="4"/>
  <c r="BJ75" i="4"/>
  <c r="BJ74" i="4"/>
  <c r="BJ73" i="4"/>
  <c r="BJ72" i="4"/>
  <c r="BJ71" i="4"/>
  <c r="BJ70" i="4"/>
  <c r="BJ69" i="4"/>
  <c r="BJ68" i="4"/>
  <c r="BJ67" i="4"/>
  <c r="BJ66" i="4"/>
  <c r="BJ65" i="4"/>
  <c r="BJ64" i="4"/>
  <c r="BJ63" i="4"/>
  <c r="BJ62" i="4"/>
  <c r="BJ61" i="4"/>
  <c r="BJ60" i="4"/>
  <c r="BJ59" i="4"/>
  <c r="BJ58" i="4"/>
  <c r="BJ57" i="4"/>
  <c r="BJ56" i="4"/>
  <c r="BJ55" i="4"/>
  <c r="BJ54" i="4"/>
  <c r="BJ53" i="4"/>
  <c r="BJ52" i="4"/>
  <c r="BJ51" i="4"/>
  <c r="BJ50" i="4"/>
  <c r="BJ49" i="4"/>
  <c r="BJ48" i="4"/>
  <c r="BJ47" i="4"/>
  <c r="BJ46" i="4"/>
  <c r="BJ45" i="4"/>
  <c r="BJ44" i="4"/>
  <c r="BJ43" i="4"/>
  <c r="BJ42" i="4"/>
  <c r="BJ41" i="4"/>
  <c r="BJ40" i="4"/>
  <c r="BJ39" i="4"/>
  <c r="BJ38" i="4"/>
  <c r="BJ37" i="4"/>
  <c r="BJ36" i="4"/>
  <c r="BJ35" i="4"/>
  <c r="BJ34" i="4"/>
  <c r="BJ33" i="4"/>
  <c r="BJ32" i="4"/>
  <c r="BJ31" i="4"/>
  <c r="BJ30" i="4"/>
  <c r="BJ29" i="4"/>
  <c r="BJ28" i="4"/>
  <c r="BJ27" i="4"/>
  <c r="BJ26" i="4"/>
  <c r="BJ25" i="4"/>
  <c r="BJ24" i="4"/>
  <c r="BJ23" i="4"/>
  <c r="BJ22" i="4"/>
  <c r="BJ21" i="4"/>
  <c r="BJ20" i="4"/>
  <c r="BJ19" i="4"/>
  <c r="BJ18" i="4"/>
  <c r="BJ17" i="4"/>
  <c r="BJ16" i="4"/>
  <c r="BJ15" i="4"/>
  <c r="BJ14" i="4"/>
  <c r="BJ13" i="4"/>
  <c r="BJ12" i="4"/>
  <c r="BJ11" i="4"/>
  <c r="BJ10" i="4"/>
  <c r="BJ9" i="4"/>
  <c r="BI82" i="4"/>
  <c r="BH82" i="4"/>
  <c r="BI53" i="4"/>
  <c r="BH53" i="4"/>
  <c r="BI36" i="4"/>
  <c r="BH36" i="4"/>
  <c r="BI34" i="4"/>
  <c r="BH34" i="4"/>
  <c r="BI30" i="4"/>
  <c r="BH30" i="4"/>
  <c r="BI27" i="4"/>
  <c r="BH27" i="4"/>
  <c r="BI23" i="4"/>
  <c r="BH23" i="4"/>
  <c r="BI13" i="4"/>
  <c r="BI83" i="4" s="1"/>
  <c r="BH13" i="4"/>
  <c r="BH83" i="4" s="1"/>
  <c r="BF83" i="4"/>
  <c r="BF82" i="4"/>
  <c r="BF81" i="4"/>
  <c r="BF80" i="4"/>
  <c r="BF79" i="4"/>
  <c r="BF78" i="4"/>
  <c r="BF77" i="4"/>
  <c r="BF76" i="4"/>
  <c r="BF75" i="4"/>
  <c r="BF74" i="4"/>
  <c r="BF73" i="4"/>
  <c r="BF72" i="4"/>
  <c r="BF71" i="4"/>
  <c r="BF70" i="4"/>
  <c r="BF69" i="4"/>
  <c r="BF68" i="4"/>
  <c r="BF67" i="4"/>
  <c r="BF66" i="4"/>
  <c r="BF65" i="4"/>
  <c r="BF64" i="4"/>
  <c r="BF63" i="4"/>
  <c r="BF62" i="4"/>
  <c r="BF61" i="4"/>
  <c r="BF60" i="4"/>
  <c r="BF59" i="4"/>
  <c r="BF58" i="4"/>
  <c r="BF57" i="4"/>
  <c r="BF56" i="4"/>
  <c r="BF55" i="4"/>
  <c r="BF54" i="4"/>
  <c r="BF53" i="4"/>
  <c r="BF52" i="4"/>
  <c r="BF51" i="4"/>
  <c r="BF50" i="4"/>
  <c r="BF49" i="4"/>
  <c r="BF48" i="4"/>
  <c r="BF47" i="4"/>
  <c r="BF46" i="4"/>
  <c r="BF45" i="4"/>
  <c r="BF44" i="4"/>
  <c r="BF43" i="4"/>
  <c r="BF42" i="4"/>
  <c r="BF41" i="4"/>
  <c r="BF40" i="4"/>
  <c r="BF39" i="4"/>
  <c r="BF38" i="4"/>
  <c r="BF37" i="4"/>
  <c r="BF36" i="4"/>
  <c r="BF35" i="4"/>
  <c r="BF34" i="4"/>
  <c r="BF33" i="4"/>
  <c r="BF32" i="4"/>
  <c r="BF31" i="4"/>
  <c r="BF30" i="4"/>
  <c r="BF29" i="4"/>
  <c r="BF28" i="4"/>
  <c r="BF27" i="4"/>
  <c r="BF26" i="4"/>
  <c r="BF25" i="4"/>
  <c r="BF24" i="4"/>
  <c r="BF23" i="4"/>
  <c r="BF22" i="4"/>
  <c r="BF21" i="4"/>
  <c r="BF20" i="4"/>
  <c r="BF19" i="4"/>
  <c r="BF18" i="4"/>
  <c r="BF17" i="4"/>
  <c r="BF16" i="4"/>
  <c r="BF15" i="4"/>
  <c r="BF14" i="4"/>
  <c r="BF13" i="4"/>
  <c r="BF12" i="4"/>
  <c r="BF11" i="4"/>
  <c r="BF10" i="4"/>
  <c r="BF9" i="4"/>
  <c r="BE82" i="4"/>
  <c r="BD82" i="4"/>
  <c r="BE53" i="4"/>
  <c r="BD53" i="4"/>
  <c r="BE36" i="4"/>
  <c r="BD36" i="4"/>
  <c r="BE34" i="4"/>
  <c r="BD34" i="4"/>
  <c r="BE30" i="4"/>
  <c r="BD30" i="4"/>
  <c r="BE27" i="4"/>
  <c r="BD27" i="4"/>
  <c r="BE23" i="4"/>
  <c r="BD23" i="4"/>
  <c r="BE13" i="4"/>
  <c r="BE83" i="4" s="1"/>
  <c r="BD13" i="4"/>
  <c r="BD83" i="4" s="1"/>
  <c r="E82" i="4"/>
  <c r="F82" i="4"/>
  <c r="I14" i="5"/>
  <c r="U82" i="4"/>
  <c r="T82" i="4"/>
  <c r="D82" i="4"/>
  <c r="T74" i="4"/>
  <c r="V74" i="4" s="1"/>
  <c r="T73" i="4"/>
  <c r="V73" i="4" s="1"/>
  <c r="T72" i="4"/>
  <c r="V72" i="4" s="1"/>
  <c r="T71" i="4"/>
  <c r="V71" i="4" s="1"/>
  <c r="T70" i="4"/>
  <c r="V70" i="4" s="1"/>
  <c r="T69" i="4"/>
  <c r="V69" i="4" s="1"/>
  <c r="T68" i="4"/>
  <c r="V68" i="4" s="1"/>
  <c r="T67" i="4"/>
  <c r="V67" i="4" s="1"/>
  <c r="T65" i="4"/>
  <c r="V65" i="4" s="1"/>
  <c r="T63" i="4"/>
  <c r="V63" i="4" s="1"/>
  <c r="T62" i="4"/>
  <c r="V62" i="4" s="1"/>
  <c r="T61" i="4"/>
  <c r="V61" i="4" s="1"/>
  <c r="T60" i="4"/>
  <c r="V60" i="4" s="1"/>
  <c r="T59" i="4"/>
  <c r="V59" i="4" s="1"/>
  <c r="T58" i="4"/>
  <c r="V58" i="4" s="1"/>
  <c r="T57" i="4"/>
  <c r="V57" i="4" s="1"/>
  <c r="T56" i="4"/>
  <c r="V56" i="4" s="1"/>
  <c r="T55" i="4"/>
  <c r="V55" i="4" s="1"/>
  <c r="T54" i="4"/>
  <c r="V54" i="4" s="1"/>
  <c r="U53" i="4"/>
  <c r="T53" i="4"/>
  <c r="F53" i="4"/>
  <c r="E53" i="4"/>
  <c r="D53" i="4"/>
  <c r="T52" i="4"/>
  <c r="V52" i="4" s="1"/>
  <c r="T51" i="4"/>
  <c r="V51" i="4" s="1"/>
  <c r="T50" i="4"/>
  <c r="V50" i="4" s="1"/>
  <c r="T49" i="4"/>
  <c r="V49" i="4" s="1"/>
  <c r="T48" i="4"/>
  <c r="V48" i="4" s="1"/>
  <c r="T47" i="4"/>
  <c r="V47" i="4" s="1"/>
  <c r="T46" i="4"/>
  <c r="V46" i="4" s="1"/>
  <c r="T45" i="4"/>
  <c r="V45" i="4" s="1"/>
  <c r="T44" i="4"/>
  <c r="V44" i="4" s="1"/>
  <c r="T43" i="4"/>
  <c r="V43" i="4" s="1"/>
  <c r="T42" i="4"/>
  <c r="V42" i="4" s="1"/>
  <c r="T41" i="4"/>
  <c r="V41" i="4" s="1"/>
  <c r="T40" i="4"/>
  <c r="V40" i="4" s="1"/>
  <c r="T39" i="4"/>
  <c r="V39" i="4" s="1"/>
  <c r="W53" i="4" s="1"/>
  <c r="U36" i="4"/>
  <c r="T36" i="4"/>
  <c r="V36" i="4" s="1"/>
  <c r="F36" i="4"/>
  <c r="E36" i="4"/>
  <c r="D36" i="4"/>
  <c r="T35" i="4"/>
  <c r="V35" i="4" s="1"/>
  <c r="U34" i="4"/>
  <c r="T34" i="4"/>
  <c r="F34" i="4"/>
  <c r="E34" i="4"/>
  <c r="D34" i="4"/>
  <c r="T33" i="4"/>
  <c r="V33" i="4" s="1"/>
  <c r="T32" i="4"/>
  <c r="V32" i="4" s="1"/>
  <c r="W34" i="4" s="1"/>
  <c r="T31" i="4"/>
  <c r="V31" i="4" s="1"/>
  <c r="U30" i="4"/>
  <c r="T30" i="4"/>
  <c r="V30" i="4" s="1"/>
  <c r="F30" i="4"/>
  <c r="E30" i="4"/>
  <c r="D30" i="4"/>
  <c r="V29" i="4"/>
  <c r="T29" i="4"/>
  <c r="V28" i="4"/>
  <c r="W30" i="4" s="1"/>
  <c r="T28" i="4"/>
  <c r="U27" i="4"/>
  <c r="T27" i="4"/>
  <c r="F27" i="4"/>
  <c r="E27" i="4"/>
  <c r="D27" i="4"/>
  <c r="T26" i="4"/>
  <c r="V26" i="4" s="1"/>
  <c r="T25" i="4"/>
  <c r="V25" i="4" s="1"/>
  <c r="V27" i="4" s="1"/>
  <c r="T24" i="4"/>
  <c r="V24" i="4" s="1"/>
  <c r="U23" i="4"/>
  <c r="T23" i="4"/>
  <c r="F23" i="4"/>
  <c r="E23" i="4"/>
  <c r="D23" i="4"/>
  <c r="T22" i="4"/>
  <c r="V22" i="4" s="1"/>
  <c r="T21" i="4"/>
  <c r="V21" i="4" s="1"/>
  <c r="T20" i="4"/>
  <c r="V20" i="4" s="1"/>
  <c r="T19" i="4"/>
  <c r="V19" i="4" s="1"/>
  <c r="T18" i="4"/>
  <c r="V18" i="4" s="1"/>
  <c r="T17" i="4"/>
  <c r="V17" i="4" s="1"/>
  <c r="T16" i="4"/>
  <c r="V16" i="4" s="1"/>
  <c r="T15" i="4"/>
  <c r="V15" i="4" s="1"/>
  <c r="W23" i="4" s="1"/>
  <c r="T14" i="4"/>
  <c r="U13" i="4"/>
  <c r="U83" i="4" s="1"/>
  <c r="T13" i="4"/>
  <c r="F13" i="4"/>
  <c r="E13" i="4"/>
  <c r="E83" i="4" s="1"/>
  <c r="D13" i="4"/>
  <c r="D83" i="4" s="1"/>
  <c r="T12" i="4"/>
  <c r="V12" i="4" s="1"/>
  <c r="T11" i="4"/>
  <c r="V11" i="4" s="1"/>
  <c r="T10" i="4"/>
  <c r="V10" i="4" s="1"/>
  <c r="T9" i="4"/>
  <c r="T83" i="4" s="1"/>
  <c r="W83" i="4" s="1"/>
  <c r="F83" i="4" l="1"/>
  <c r="W27" i="4"/>
  <c r="W82" i="4"/>
  <c r="V9" i="4"/>
  <c r="V13" i="4" l="1"/>
  <c r="V83" i="4" s="1"/>
  <c r="W13" i="4" l="1"/>
</calcChain>
</file>

<file path=xl/sharedStrings.xml><?xml version="1.0" encoding="utf-8"?>
<sst xmlns="http://schemas.openxmlformats.org/spreadsheetml/2006/main" count="774" uniqueCount="421">
  <si>
    <t>องค์การบริหารส่วนตำบลฉลอง</t>
  </si>
  <si>
    <t>รายงานรับ-จ่ายเงิน</t>
  </si>
  <si>
    <t>ปีงบประมาณ 2561 ประจำเดือน มกราคม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</si>
  <si>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</si>
  <si>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</si>
  <si>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</si>
  <si>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</si>
  <si>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</si>
  <si>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</si>
  <si>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</si>
  <si>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</si>
  <si>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</si>
  <si>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</si>
  <si>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</si>
  <si>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35,220,409.88</t>
  </si>
  <si>
    <t>รายรับ (หมายเหตุ 1)</t>
  </si>
  <si>
    <t xml:space="preserve">          </t>
  </si>
  <si>
    <t>150,500.00</t>
  </si>
  <si>
    <t>0.00</t>
  </si>
  <si>
    <t>4,747.40</t>
  </si>
  <si>
    <t>หมวดภาษีอากร</t>
  </si>
  <si>
    <t xml:space="preserve"> 41100000  </t>
  </si>
  <si>
    <t>94,000.00</t>
  </si>
  <si>
    <t>7,337.36</t>
  </si>
  <si>
    <t>หมวดค่าธรรมเนียม ค่าปรับ และใบอนุญาต</t>
  </si>
  <si>
    <t xml:space="preserve"> 41200000  </t>
  </si>
  <si>
    <t>2,066.26</t>
  </si>
  <si>
    <t>170,500.00</t>
  </si>
  <si>
    <t>29,826.58</t>
  </si>
  <si>
    <t>หมวดรายได้จากทรัพย์สิน</t>
  </si>
  <si>
    <t xml:space="preserve"> 41300000  </t>
  </si>
  <si>
    <t>81,500.00</t>
  </si>
  <si>
    <t>200.00</t>
  </si>
  <si>
    <t>หมวดรายได้เบ็ดเตล็ด</t>
  </si>
  <si>
    <t xml:space="preserve"> 41500000  </t>
  </si>
  <si>
    <t>19,334,000.00</t>
  </si>
  <si>
    <t>7,546,276.55</t>
  </si>
  <si>
    <t>หมวดภาษีจัดสรร</t>
  </si>
  <si>
    <t xml:space="preserve"> 42100000  </t>
  </si>
  <si>
    <t>2,159,183.12</t>
  </si>
  <si>
    <t>22,869,500.00</t>
  </si>
  <si>
    <t>12,256,608.00</t>
  </si>
  <si>
    <t>หมวดเงินอุดหนุนทั่วไป</t>
  </si>
  <si>
    <t xml:space="preserve"> 43100000  </t>
  </si>
  <si>
    <t>664,679.00</t>
  </si>
  <si>
    <t>42,700,000.00</t>
  </si>
  <si>
    <t>19,844,995.89</t>
  </si>
  <si>
    <t>รวม</t>
  </si>
  <si>
    <t>2,860,502.36</t>
  </si>
  <si>
    <t>13,200.00</t>
  </si>
  <si>
    <t>ลูกหนี้เงินยืม</t>
  </si>
  <si>
    <t xml:space="preserve"> 11041000  </t>
  </si>
  <si>
    <t>36,000.00</t>
  </si>
  <si>
    <t>ลูกหนี้เงินทุนโครงการเศรษฐกิจชุมชน</t>
  </si>
  <si>
    <t xml:space="preserve"> 11045000  </t>
  </si>
  <si>
    <t>25,539.16</t>
  </si>
  <si>
    <t>เงินรับฝากภาษีหัก ณ ที่จ่าย</t>
  </si>
  <si>
    <t xml:space="preserve"> 21040001  </t>
  </si>
  <si>
    <t>4,440.70</t>
  </si>
  <si>
    <t>187.78</t>
  </si>
  <si>
    <t>เงินรับฝากประกันผลงาน</t>
  </si>
  <si>
    <t xml:space="preserve"> 21040006  </t>
  </si>
  <si>
    <t>23,789.00</t>
  </si>
  <si>
    <t>เงินรับฝากประกันสัญญา</t>
  </si>
  <si>
    <t xml:space="preserve"> 21040008  </t>
  </si>
  <si>
    <t>14,400.00</t>
  </si>
  <si>
    <t>20,378.00</t>
  </si>
  <si>
    <t>เงินรับฝากประกันสังคม</t>
  </si>
  <si>
    <t xml:space="preserve"> 21040013  </t>
  </si>
  <si>
    <t>5,446.00</t>
  </si>
  <si>
    <t>440,978.00</t>
  </si>
  <si>
    <t>เงินรับฝากค่าใช้จ่ายอื่น</t>
  </si>
  <si>
    <t xml:space="preserve"> 21040015  </t>
  </si>
  <si>
    <t>110,702.00</t>
  </si>
  <si>
    <t>114.00</t>
  </si>
  <si>
    <t>เงินรับฝากเงินทุนโครงการเศรษฐกิจชุมชน</t>
  </si>
  <si>
    <t xml:space="preserve"> 21040016  </t>
  </si>
  <si>
    <t>17,580.00</t>
  </si>
  <si>
    <t xml:space="preserve"> 21040099  </t>
  </si>
  <si>
    <t>22,469.00</t>
  </si>
  <si>
    <t>เงินสะสม</t>
  </si>
  <si>
    <t xml:space="preserve"> 31000000  </t>
  </si>
  <si>
    <t>600,234.94</t>
  </si>
  <si>
    <t>135,176.48</t>
  </si>
  <si>
    <t>20,445,230.83</t>
  </si>
  <si>
    <t>รวมรายรับ</t>
  </si>
  <si>
    <t>2,995,678.84</t>
  </si>
  <si>
    <t>รายจ่าย</t>
  </si>
  <si>
    <t>16,247,516.00</t>
  </si>
  <si>
    <t>4,666,772.00</t>
  </si>
  <si>
    <t>งบกลาง</t>
  </si>
  <si>
    <t xml:space="preserve"> 51100000  </t>
  </si>
  <si>
    <t>1,094,878.00</t>
  </si>
  <si>
    <t>2,657,520.00</t>
  </si>
  <si>
    <t>857,040.00</t>
  </si>
  <si>
    <t>เงินเดือน (ฝ่ายการเมือง)</t>
  </si>
  <si>
    <t xml:space="preserve"> 52100000  </t>
  </si>
  <si>
    <t>214,260.00</t>
  </si>
  <si>
    <t>6,423,960.00</t>
  </si>
  <si>
    <t>1,978,734.00</t>
  </si>
  <si>
    <t>เงินเดือน (ฝ่ายประจำ)</t>
  </si>
  <si>
    <t xml:space="preserve"> 52200000  </t>
  </si>
  <si>
    <t>501,699.00</t>
  </si>
  <si>
    <t>642,000.00</t>
  </si>
  <si>
    <t>44,750.00</t>
  </si>
  <si>
    <t>ค่าตอบแทน</t>
  </si>
  <si>
    <t xml:space="preserve"> 53100000  </t>
  </si>
  <si>
    <t>15,600.00</t>
  </si>
  <si>
    <t>4,883,600.00</t>
  </si>
  <si>
    <t>620,658.74</t>
  </si>
  <si>
    <t>ค่าใช้สอย</t>
  </si>
  <si>
    <t xml:space="preserve"> 53200000  </t>
  </si>
  <si>
    <t>393,840.00</t>
  </si>
  <si>
    <t>2,967,804.00</t>
  </si>
  <si>
    <t>201,072.36</t>
  </si>
  <si>
    <t>ค่าวัสดุ</t>
  </si>
  <si>
    <t xml:space="preserve"> 53300000  </t>
  </si>
  <si>
    <t>105,620.00</t>
  </si>
  <si>
    <t>346,400.00</t>
  </si>
  <si>
    <t>91,611.64</t>
  </si>
  <si>
    <t>ค่าสาธารณูปโภค</t>
  </si>
  <si>
    <t xml:space="preserve"> 53400000  </t>
  </si>
  <si>
    <t>21,797.13</t>
  </si>
  <si>
    <t>510,200.00</t>
  </si>
  <si>
    <t>ค่าครุภัณฑ์</t>
  </si>
  <si>
    <t xml:space="preserve"> 54100000  </t>
  </si>
  <si>
    <t>6,261,000.00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</si>
  <si>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</si>
  <si>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</si>
  <si>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</si>
  <si>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</si>
  <si>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</si>
  <si>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1,735,000.00</t>
  </si>
  <si>
    <t>807,000.00</t>
  </si>
  <si>
    <t>เงินอุดหนุน</t>
  </si>
  <si>
    <t xml:space="preserve"> 56100000  </t>
  </si>
  <si>
    <t>403,000.00</t>
  </si>
  <si>
    <t>9,267,638.74</t>
  </si>
  <si>
    <t>2,750,694.13</t>
  </si>
  <si>
    <t>27,698.00</t>
  </si>
  <si>
    <t>14,498.00</t>
  </si>
  <si>
    <t>2,012,840.00</t>
  </si>
  <si>
    <t>รายจ่ายค้างจ่าย</t>
  </si>
  <si>
    <t xml:space="preserve"> 21010000  </t>
  </si>
  <si>
    <t>25,300.00</t>
  </si>
  <si>
    <t>ฎีกาค้างจ่าย</t>
  </si>
  <si>
    <t xml:space="preserve"> 21020000  </t>
  </si>
  <si>
    <t>25,185.61</t>
  </si>
  <si>
    <t>1,229.56</t>
  </si>
  <si>
    <t>63,365.00</t>
  </si>
  <si>
    <t>1,200.00</t>
  </si>
  <si>
    <t>20,963.00</t>
  </si>
  <si>
    <t>4,978.00</t>
  </si>
  <si>
    <t>39,200.00</t>
  </si>
  <si>
    <t>เงินรับฝากเงินรอคืนจังหวัด</t>
  </si>
  <si>
    <t xml:space="preserve"> 21040014  </t>
  </si>
  <si>
    <t>45,901.00</t>
  </si>
  <si>
    <t>2,701,618.39</t>
  </si>
  <si>
    <t>132,795.34</t>
  </si>
  <si>
    <t>11,969,257.13</t>
  </si>
  <si>
    <t>รวมรายจ่าย</t>
  </si>
  <si>
    <t>2,883,489.47</t>
  </si>
  <si>
    <t>8,475,973.70</t>
  </si>
  <si>
    <t>รายรับสูงกว่า (ต่ำกว่า) รายจ่าย</t>
  </si>
  <si>
    <t>112,189.37</t>
  </si>
  <si>
    <t>35,332,599.25</t>
  </si>
  <si>
    <t>ยอดยกไป</t>
  </si>
  <si>
    <t>งบทดลอง</t>
  </si>
  <si>
    <t>ปีงบประมาณ 2561</t>
  </si>
  <si>
    <t>ณ วันที่ 31 มกราคม 2561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</si>
  <si>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</si>
  <si>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</si>
  <si>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</si>
  <si>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</si>
  <si>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</si>
  <si>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</si>
  <si>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</si>
  <si>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 xml:space="preserve">11041000  </t>
  </si>
  <si>
    <t>รายได้จากรัฐบาลค้างรับ</t>
  </si>
  <si>
    <t xml:space="preserve">11042000  </t>
  </si>
  <si>
    <t xml:space="preserve">11045000  </t>
  </si>
  <si>
    <t xml:space="preserve">21010000  </t>
  </si>
  <si>
    <t xml:space="preserve">21040001  </t>
  </si>
  <si>
    <t>เงินรับฝากส่วนลดในการจัดเก็บภาษีบำรุงท้องที่ 6%</t>
  </si>
  <si>
    <t xml:space="preserve">21040005  </t>
  </si>
  <si>
    <t xml:space="preserve">21040008  </t>
  </si>
  <si>
    <t xml:space="preserve">21040013  </t>
  </si>
  <si>
    <t xml:space="preserve">21040014  </t>
  </si>
  <si>
    <t xml:space="preserve">21040016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</si>
  <si>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</si>
  <si>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</si>
  <si>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</si>
  <si>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</si>
  <si>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</si>
  <si>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</si>
  <si>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</si>
  <si>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</si>
  <si>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</si>
  <si>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</si>
  <si>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</si>
  <si>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</si>
  <si>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</si>
  <si>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ค่าปรับการผิดสัญญา</t>
  </si>
  <si>
    <t xml:space="preserve">41220010  </t>
  </si>
  <si>
    <t>ค่าใบอนุญาตอื่นๆ</t>
  </si>
  <si>
    <t xml:space="preserve">41239999  </t>
  </si>
  <si>
    <t>ดอกเบี้ย</t>
  </si>
  <si>
    <t xml:space="preserve">41300003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</si>
  <si>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</si>
  <si>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</si>
  <si>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</si>
  <si>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</si>
  <si>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</si>
  <si>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</si>
  <si>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</si>
  <si>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</si>
  <si>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</si>
  <si>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</si>
  <si>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</si>
  <si>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</si>
  <si>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</si>
  <si>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</si>
  <si>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</si>
  <si>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</si>
  <si>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</si>
  <si>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</si>
  <si>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</si>
  <si>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</si>
  <si>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</si>
  <si>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</si>
  <si>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</si>
  <si>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</si>
  <si>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</si>
  <si>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</si>
  <si>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</si>
  <si>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</si>
  <si>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</si>
  <si>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</si>
  <si>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</si>
  <si>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56100000  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</si>
  <si>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</si>
  <si>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</si>
  <si>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</si>
  <si>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</si>
  <si>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</si>
  <si>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</si>
  <si>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</si>
  <si>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</si>
  <si>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</si>
  <si>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</si>
  <si>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</si>
  <si>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</si>
  <si>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</si>
  <si>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</si>
  <si>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</si>
  <si>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</si>
  <si>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</si>
  <si>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</si>
  <si>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</si>
  <si>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00111</t>
  </si>
  <si>
    <t>00113</t>
  </si>
  <si>
    <t>00211</t>
  </si>
  <si>
    <t>00212</t>
  </si>
  <si>
    <t>00241</t>
  </si>
  <si>
    <t>00252</t>
  </si>
  <si>
    <t>00261</t>
  </si>
  <si>
    <t>00411</t>
  </si>
  <si>
    <t>110000</t>
  </si>
  <si>
    <t>เงินสมทบกองทุนประกันสังคม</t>
  </si>
  <si>
    <t>5110300</t>
  </si>
  <si>
    <t>เงินงบประมาณ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</si>
  <si>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</si>
  <si>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</si>
  <si>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</si>
  <si>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</si>
  <si>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</si>
  <si>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</si>
  <si>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</si>
  <si>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</si>
  <si>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</si>
  <si>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</si>
  <si>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</si>
  <si>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</si>
  <si>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</si>
  <si>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</si>
  <si>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</si>
  <si>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</si>
  <si>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</si>
  <si>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</si>
  <si>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</si>
  <si>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</si>
  <si>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</si>
  <si>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</si>
  <si>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</si>
  <si>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</si>
  <si>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</si>
  <si>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</si>
  <si>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</si>
  <si>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</si>
  <si>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</si>
  <si>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</si>
  <si>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</si>
  <si>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</si>
  <si>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</si>
  <si>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</si>
  <si>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</si>
  <si>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</si>
  <si>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</si>
  <si>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</si>
  <si>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</si>
  <si>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</si>
  <si>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</si>
  <si>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</si>
  <si>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</si>
  <si>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</si>
  <si>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</si>
  <si>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</si>
  <si>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</si>
  <si>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</si>
  <si>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</si>
  <si>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วัสดุก่อสร้าง</t>
  </si>
  <si>
    <t>5330600</t>
  </si>
  <si>
    <t>วัสดุเชื้อเพลิงและหล่อลื่น</t>
  </si>
  <si>
    <t>5330800</t>
  </si>
  <si>
    <t>วัสดุคอมพิวเตอร์</t>
  </si>
  <si>
    <t>5331400</t>
  </si>
  <si>
    <t>340000</t>
  </si>
  <si>
    <t>ค่าไฟฟ้า</t>
  </si>
  <si>
    <t>5340100</t>
  </si>
  <si>
    <t>ค่าบริการสื่อสารและโทรคมนาคม</t>
  </si>
  <si>
    <t>5340500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</si>
  <si>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</si>
  <si>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</si>
  <si>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</si>
  <si>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</si>
  <si>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</si>
  <si>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กระดาษทำการกระทบยอดงบประมาณรายจ่าย (จากเงินรายรับ)</t>
  </si>
  <si>
    <t>ประจำเดือนมกราคม ปีงบประมาณ 2561</t>
  </si>
  <si>
    <t>แผนงาน/งาน</t>
  </si>
  <si>
    <t>หมวด/ประเภทรายจ่าย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</si>
  <si>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</si>
  <si>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</si>
  <si>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</si>
  <si>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</si>
  <si>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</si>
  <si>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</si>
  <si>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</si>
  <si>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</si>
  <si>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</si>
  <si>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</si>
  <si>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</si>
  <si>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</si>
  <si>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</si>
  <si>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</si>
  <si>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</si>
  <si>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</si>
  <si>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</si>
  <si>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</si>
  <si>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</si>
  <si>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</si>
  <si>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</si>
  <si>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</si>
  <si>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</si>
  <si>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</si>
  <si>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</si>
  <si>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</si>
  <si>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</si>
  <si>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</si>
  <si>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</si>
  <si>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</si>
  <si>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</si>
  <si>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</si>
  <si>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</si>
  <si>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</si>
  <si>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</si>
  <si>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</si>
  <si>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</si>
  <si>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</si>
  <si>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</si>
  <si>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</si>
  <si>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</si>
  <si>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</si>
  <si>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</si>
  <si>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</si>
  <si>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</si>
  <si>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</si>
  <si>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</si>
  <si>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รวมรายรับทั้งสิ้น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</si>
  <si>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</si>
  <si>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</si>
  <si>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</si>
  <si>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</si>
  <si>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</si>
  <si>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</si>
  <si>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</si>
  <si>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</si>
  <si>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</si>
  <si>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งานไฟฟ้าถนน</t>
  </si>
  <si>
    <t>ค่าก่อสร้างสิ่งสาธารณูปโภค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</si>
  <si>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</si>
  <si>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</si>
  <si>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</si>
  <si>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รายงานกระทบยอดเงินรับฝากเงินทุนโครงการเศรษฐกิจชุมชน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</si>
  <si>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</si>
  <si>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</si>
  <si>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</si>
  <si>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</si>
  <si>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</si>
  <si>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</si>
  <si>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</si>
  <si>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</si>
  <si>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</si>
  <si>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</si>
  <si>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</si>
  <si>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</si>
  <si>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</si>
  <si>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</si>
  <si>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ประจำเดือนมกราคม 2561</t>
  </si>
  <si>
    <t>ณ วันที่ 01 กุมภาพันธ์ 2561</t>
  </si>
  <si>
    <t>ยอดยกมา ณ 1 มกราคม 2561</t>
  </si>
  <si>
    <t>เงินรับฝากอื่น ๆ (หลักประกันสุขภาพแห่งชาติ)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</si>
</sst>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27" x14ac:knownFonts="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sz val="11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sz val="10"/>
      <name val="Mangal"/>
      <family val="1"/>
    </font>
    <font>
      <sz val="11"/>
      <name val="Tahoma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483D8B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gray0625"/>
    </fill>
  </fills>
  <borders count="3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1" fillId="0" borderId="0" xfId="0" applyFont="1" applyFill="1" applyBorder="1"/>
    <xf numFmtId="0" fontId="4" fillId="0" borderId="0" xfId="0" applyFont="1" applyFill="1" applyBorder="1"/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7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187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0" fontId="6" fillId="0" borderId="2" xfId="0" applyNumberFormat="1" applyFont="1" applyFill="1" applyBorder="1" applyAlignment="1">
      <alignment horizontal="right" vertical="center" wrapText="1" readingOrder="1"/>
    </xf>
    <xf numFmtId="0" fontId="8" fillId="0" borderId="10" xfId="0" applyNumberFormat="1" applyFont="1" applyFill="1" applyBorder="1" applyAlignment="1">
      <alignment horizontal="right" vertical="center" wrapText="1" readingOrder="1"/>
    </xf>
    <xf numFmtId="0" fontId="8" fillId="0" borderId="11" xfId="0" applyNumberFormat="1" applyFont="1" applyFill="1" applyBorder="1" applyAlignment="1">
      <alignment horizontal="right" vertical="center" wrapText="1" readingOrder="1"/>
    </xf>
    <xf numFmtId="0" fontId="9" fillId="0" borderId="10" xfId="0" applyNumberFormat="1" applyFont="1" applyFill="1" applyBorder="1" applyAlignment="1">
      <alignment horizontal="right" vertical="center" wrapText="1" readingOrder="1"/>
    </xf>
    <xf numFmtId="0" fontId="9" fillId="0" borderId="11" xfId="0" applyNumberFormat="1" applyFont="1" applyFill="1" applyBorder="1" applyAlignment="1">
      <alignment horizontal="right" vertical="center" wrapText="1" readingOrder="1"/>
    </xf>
    <xf numFmtId="0" fontId="6" fillId="0" borderId="13" xfId="0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/>
    <xf numFmtId="0" fontId="5" fillId="0" borderId="0" xfId="0" applyNumberFormat="1" applyFont="1" applyFill="1" applyBorder="1" applyAlignment="1">
      <alignment horizontal="right" vertical="top" wrapText="1" readingOrder="1"/>
    </xf>
    <xf numFmtId="0" fontId="12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88" fontId="5" fillId="0" borderId="1" xfId="0" applyNumberFormat="1" applyFont="1" applyFill="1" applyBorder="1" applyAlignment="1">
      <alignment horizontal="right"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0" fontId="4" fillId="2" borderId="5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/>
    </xf>
    <xf numFmtId="0" fontId="6" fillId="2" borderId="18" xfId="0" applyNumberFormat="1" applyFont="1" applyFill="1" applyBorder="1" applyAlignment="1">
      <alignment horizontal="center" vertical="center" wrapText="1" readingOrder="1"/>
    </xf>
    <xf numFmtId="0" fontId="4" fillId="2" borderId="8" xfId="0" applyNumberFormat="1" applyFont="1" applyFill="1" applyBorder="1" applyAlignment="1">
      <alignment vertical="top" wrapText="1"/>
    </xf>
    <xf numFmtId="0" fontId="5" fillId="2" borderId="18" xfId="0" applyNumberFormat="1" applyFont="1" applyFill="1" applyBorder="1" applyAlignment="1">
      <alignment horizontal="center" vertical="center" wrapText="1" readingOrder="1"/>
    </xf>
    <xf numFmtId="0" fontId="5" fillId="3" borderId="21" xfId="0" applyNumberFormat="1" applyFont="1" applyFill="1" applyBorder="1" applyAlignment="1">
      <alignment vertical="top" wrapText="1" readingOrder="1"/>
    </xf>
    <xf numFmtId="0" fontId="5" fillId="0" borderId="21" xfId="0" applyNumberFormat="1" applyFont="1" applyFill="1" applyBorder="1" applyAlignment="1">
      <alignment vertical="top" wrapText="1" readingOrder="1"/>
    </xf>
    <xf numFmtId="188" fontId="5" fillId="0" borderId="1" xfId="0" applyNumberFormat="1" applyFont="1" applyFill="1" applyBorder="1" applyAlignment="1">
      <alignment horizontal="right" vertical="top" wrapText="1" readingOrder="1"/>
    </xf>
    <xf numFmtId="188" fontId="17" fillId="0" borderId="1" xfId="0" applyNumberFormat="1" applyFont="1" applyFill="1" applyBorder="1" applyAlignment="1">
      <alignment horizontal="right" vertical="top" wrapText="1" readingOrder="1"/>
    </xf>
    <xf numFmtId="0" fontId="5" fillId="3" borderId="23" xfId="0" applyNumberFormat="1" applyFont="1" applyFill="1" applyBorder="1" applyAlignment="1">
      <alignment vertical="top" wrapText="1" readingOrder="1"/>
    </xf>
    <xf numFmtId="0" fontId="5" fillId="0" borderId="24" xfId="0" applyNumberFormat="1" applyFont="1" applyFill="1" applyBorder="1" applyAlignment="1">
      <alignment vertical="top" wrapText="1" readingOrder="1"/>
    </xf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5" fillId="2" borderId="14" xfId="0" applyNumberFormat="1" applyFont="1" applyFill="1" applyBorder="1" applyAlignment="1">
      <alignment horizontal="center" vertical="center" wrapText="1" readingOrder="1"/>
    </xf>
    <xf numFmtId="4" fontId="18" fillId="0" borderId="0" xfId="0" applyNumberFormat="1" applyFont="1"/>
    <xf numFmtId="4" fontId="19" fillId="0" borderId="0" xfId="0" applyNumberFormat="1" applyFont="1"/>
    <xf numFmtId="4" fontId="20" fillId="0" borderId="0" xfId="0" applyNumberFormat="1" applyFont="1"/>
    <xf numFmtId="0" fontId="2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25" xfId="0" applyFont="1" applyBorder="1"/>
    <xf numFmtId="0" fontId="11" fillId="0" borderId="28" xfId="0" applyFont="1" applyBorder="1" applyAlignment="1">
      <alignment horizontal="center"/>
    </xf>
    <xf numFmtId="0" fontId="11" fillId="0" borderId="29" xfId="0" applyFont="1" applyBorder="1"/>
    <xf numFmtId="43" fontId="11" fillId="0" borderId="31" xfId="0" applyNumberFormat="1" applyFont="1" applyBorder="1" applyAlignment="1">
      <alignment horizontal="center"/>
    </xf>
    <xf numFmtId="0" fontId="21" fillId="0" borderId="32" xfId="0" applyFont="1" applyBorder="1" applyAlignment="1">
      <alignment horizontal="left" vertical="center"/>
    </xf>
    <xf numFmtId="0" fontId="11" fillId="0" borderId="33" xfId="0" applyFont="1" applyBorder="1"/>
    <xf numFmtId="0" fontId="11" fillId="0" borderId="31" xfId="0" applyFont="1" applyBorder="1" applyAlignment="1">
      <alignment horizontal="center" vertical="center"/>
    </xf>
    <xf numFmtId="43" fontId="11" fillId="0" borderId="31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0" fontId="21" fillId="0" borderId="32" xfId="0" applyFont="1" applyBorder="1"/>
    <xf numFmtId="0" fontId="11" fillId="0" borderId="31" xfId="0" applyFont="1" applyBorder="1" applyAlignment="1">
      <alignment horizontal="center"/>
    </xf>
    <xf numFmtId="43" fontId="21" fillId="0" borderId="31" xfId="0" applyNumberFormat="1" applyFont="1" applyBorder="1"/>
    <xf numFmtId="43" fontId="21" fillId="0" borderId="31" xfId="0" applyNumberFormat="1" applyFont="1" applyBorder="1" applyAlignment="1">
      <alignment horizontal="right"/>
    </xf>
    <xf numFmtId="0" fontId="11" fillId="0" borderId="32" xfId="0" applyFont="1" applyBorder="1"/>
    <xf numFmtId="43" fontId="11" fillId="0" borderId="31" xfId="0" applyNumberFormat="1" applyFont="1" applyBorder="1"/>
    <xf numFmtId="43" fontId="11" fillId="0" borderId="31" xfId="0" applyNumberFormat="1" applyFont="1" applyBorder="1" applyAlignment="1">
      <alignment horizontal="right"/>
    </xf>
    <xf numFmtId="0" fontId="21" fillId="0" borderId="33" xfId="0" applyFont="1" applyBorder="1" applyAlignment="1">
      <alignment horizontal="center"/>
    </xf>
    <xf numFmtId="43" fontId="21" fillId="0" borderId="28" xfId="0" applyNumberFormat="1" applyFont="1" applyBorder="1"/>
    <xf numFmtId="43" fontId="11" fillId="0" borderId="28" xfId="0" applyNumberFormat="1" applyFont="1" applyBorder="1" applyAlignment="1">
      <alignment horizontal="right"/>
    </xf>
    <xf numFmtId="43" fontId="21" fillId="0" borderId="27" xfId="0" applyNumberFormat="1" applyFont="1" applyBorder="1" applyAlignment="1">
      <alignment horizontal="right"/>
    </xf>
    <xf numFmtId="0" fontId="21" fillId="0" borderId="31" xfId="0" applyFont="1" applyBorder="1" applyAlignment="1">
      <alignment horizontal="center"/>
    </xf>
    <xf numFmtId="43" fontId="21" fillId="0" borderId="28" xfId="0" applyNumberFormat="1" applyFont="1" applyBorder="1" applyAlignment="1">
      <alignment horizontal="right"/>
    </xf>
    <xf numFmtId="43" fontId="11" fillId="0" borderId="28" xfId="0" applyNumberFormat="1" applyFont="1" applyBorder="1"/>
    <xf numFmtId="0" fontId="21" fillId="0" borderId="34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21" fillId="0" borderId="25" xfId="0" applyFont="1" applyBorder="1"/>
    <xf numFmtId="0" fontId="11" fillId="0" borderId="35" xfId="0" applyFont="1" applyBorder="1"/>
    <xf numFmtId="43" fontId="21" fillId="0" borderId="27" xfId="0" applyNumberFormat="1" applyFont="1" applyBorder="1"/>
    <xf numFmtId="0" fontId="21" fillId="0" borderId="29" xfId="0" applyFont="1" applyBorder="1"/>
    <xf numFmtId="0" fontId="21" fillId="0" borderId="36" xfId="0" applyFont="1" applyBorder="1"/>
    <xf numFmtId="0" fontId="21" fillId="0" borderId="36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43" fontId="21" fillId="0" borderId="36" xfId="0" applyNumberFormat="1" applyFont="1" applyBorder="1"/>
    <xf numFmtId="0" fontId="21" fillId="0" borderId="0" xfId="0" applyFont="1" applyBorder="1"/>
    <xf numFmtId="0" fontId="21" fillId="0" borderId="0" xfId="0" applyFont="1" applyBorder="1" applyAlignment="1">
      <alignment horizontal="center"/>
    </xf>
    <xf numFmtId="43" fontId="21" fillId="0" borderId="0" xfId="0" applyNumberFormat="1" applyFont="1" applyBorder="1"/>
    <xf numFmtId="43" fontId="22" fillId="0" borderId="31" xfId="0" applyNumberFormat="1" applyFont="1" applyBorder="1" applyAlignment="1">
      <alignment horizontal="right"/>
    </xf>
    <xf numFmtId="43" fontId="23" fillId="0" borderId="28" xfId="0" applyNumberFormat="1" applyFont="1" applyBorder="1"/>
    <xf numFmtId="43" fontId="24" fillId="0" borderId="31" xfId="0" applyNumberFormat="1" applyFont="1" applyBorder="1"/>
    <xf numFmtId="43" fontId="24" fillId="0" borderId="31" xfId="0" applyNumberFormat="1" applyFont="1" applyBorder="1" applyAlignment="1">
      <alignment horizontal="right"/>
    </xf>
    <xf numFmtId="43" fontId="23" fillId="0" borderId="31" xfId="0" applyNumberFormat="1" applyFont="1" applyBorder="1"/>
    <xf numFmtId="43" fontId="23" fillId="0" borderId="31" xfId="0" applyNumberFormat="1" applyFont="1" applyBorder="1" applyAlignment="1">
      <alignment horizontal="right"/>
    </xf>
    <xf numFmtId="0" fontId="11" fillId="4" borderId="37" xfId="0" applyFont="1" applyFill="1" applyBorder="1"/>
    <xf numFmtId="0" fontId="21" fillId="4" borderId="26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43" fontId="23" fillId="4" borderId="28" xfId="0" applyNumberFormat="1" applyFont="1" applyFill="1" applyBorder="1"/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25" fillId="2" borderId="1" xfId="0" applyNumberFormat="1" applyFont="1" applyFill="1" applyBorder="1" applyAlignment="1">
      <alignment horizontal="center" vertical="center" wrapText="1" readingOrder="1"/>
    </xf>
    <xf numFmtId="0" fontId="26" fillId="0" borderId="1" xfId="0" applyNumberFormat="1" applyFont="1" applyFill="1" applyBorder="1" applyAlignment="1">
      <alignment vertical="center" wrapText="1" readingOrder="1"/>
    </xf>
    <xf numFmtId="188" fontId="26" fillId="0" borderId="1" xfId="0" applyNumberFormat="1" applyFont="1" applyFill="1" applyBorder="1" applyAlignment="1">
      <alignment horizontal="right" vertical="center" wrapText="1" readingOrder="1"/>
    </xf>
    <xf numFmtId="188" fontId="25" fillId="0" borderId="1" xfId="0" applyNumberFormat="1" applyFont="1" applyFill="1" applyBorder="1" applyAlignment="1">
      <alignment horizontal="right" vertical="top" wrapText="1" readingOrder="1"/>
    </xf>
    <xf numFmtId="188" fontId="15" fillId="0" borderId="1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left" vertical="center" wrapText="1" readingOrder="1"/>
    </xf>
    <xf numFmtId="0" fontId="15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center" vertical="center" wrapText="1" readingOrder="1"/>
    </xf>
    <xf numFmtId="188" fontId="16" fillId="0" borderId="1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11" fillId="0" borderId="5" xfId="0" applyNumberFormat="1" applyFont="1" applyFill="1" applyBorder="1" applyAlignment="1">
      <alignment vertical="top" wrapText="1"/>
    </xf>
    <xf numFmtId="0" fontId="11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2" borderId="7" xfId="0" applyNumberFormat="1" applyFont="1" applyFill="1" applyBorder="1" applyAlignment="1">
      <alignment horizontal="center" vertical="center" wrapText="1" readingOrder="1"/>
    </xf>
    <xf numFmtId="0" fontId="11" fillId="0" borderId="8" xfId="0" applyNumberFormat="1" applyFont="1" applyFill="1" applyBorder="1" applyAlignment="1">
      <alignment vertical="top" wrapText="1"/>
    </xf>
    <xf numFmtId="0" fontId="11" fillId="0" borderId="9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horizontal="right" vertical="center" wrapText="1" readingOrder="1"/>
    </xf>
    <xf numFmtId="0" fontId="11" fillId="0" borderId="11" xfId="0" applyNumberFormat="1" applyFont="1" applyFill="1" applyBorder="1" applyAlignment="1">
      <alignment vertical="top" wrapText="1"/>
    </xf>
    <xf numFmtId="0" fontId="11" fillId="0" borderId="12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center" wrapText="1" readingOrder="1"/>
    </xf>
    <xf numFmtId="0" fontId="6" fillId="0" borderId="13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10" xfId="0" applyNumberFormat="1" applyFont="1" applyFill="1" applyBorder="1" applyAlignment="1">
      <alignment horizontal="right" vertical="center" wrapText="1" readingOrder="1"/>
    </xf>
    <xf numFmtId="0" fontId="9" fillId="0" borderId="10" xfId="0" applyNumberFormat="1" applyFont="1" applyFill="1" applyBorder="1" applyAlignment="1">
      <alignment horizontal="center" vertical="center" wrapText="1" readingOrder="1"/>
    </xf>
    <xf numFmtId="188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7" xfId="0" applyNumberFormat="1" applyFont="1" applyFill="1" applyBorder="1" applyAlignment="1">
      <alignment horizontal="right"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right" vertical="top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5" fillId="0" borderId="13" xfId="0" applyNumberFormat="1" applyFont="1" applyFill="1" applyBorder="1" applyAlignment="1">
      <alignment vertical="top" wrapText="1" readingOrder="1"/>
    </xf>
    <xf numFmtId="0" fontId="4" fillId="0" borderId="15" xfId="0" applyNumberFormat="1" applyFont="1" applyFill="1" applyBorder="1" applyAlignment="1">
      <alignment vertical="top" wrapText="1"/>
    </xf>
    <xf numFmtId="0" fontId="4" fillId="0" borderId="20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4" fillId="0" borderId="17" xfId="0" applyFont="1" applyFill="1" applyBorder="1"/>
    <xf numFmtId="0" fontId="4" fillId="0" borderId="7" xfId="0" applyNumberFormat="1" applyFont="1" applyFill="1" applyBorder="1" applyAlignment="1">
      <alignment vertical="top" wrapText="1"/>
    </xf>
    <xf numFmtId="0" fontId="4" fillId="2" borderId="17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/>
    </xf>
    <xf numFmtId="0" fontId="6" fillId="2" borderId="18" xfId="0" applyNumberFormat="1" applyFont="1" applyFill="1" applyBorder="1" applyAlignment="1">
      <alignment horizontal="center" vertical="center" wrapText="1" readingOrder="1"/>
    </xf>
    <xf numFmtId="0" fontId="4" fillId="0" borderId="19" xfId="0" applyNumberFormat="1" applyFont="1" applyFill="1" applyBorder="1" applyAlignment="1">
      <alignment vertical="top" wrapText="1"/>
    </xf>
    <xf numFmtId="0" fontId="17" fillId="0" borderId="1" xfId="0" applyNumberFormat="1" applyFont="1" applyFill="1" applyBorder="1" applyAlignment="1">
      <alignment horizontal="right" vertical="center" wrapText="1" readingOrder="1"/>
    </xf>
    <xf numFmtId="0" fontId="5" fillId="0" borderId="22" xfId="0" applyNumberFormat="1" applyFont="1" applyFill="1" applyBorder="1" applyAlignment="1">
      <alignment horizontal="right" vertical="top" wrapText="1" readingOrder="1"/>
    </xf>
    <xf numFmtId="0" fontId="17" fillId="0" borderId="3" xfId="0" applyNumberFormat="1" applyFont="1" applyFill="1" applyBorder="1" applyAlignment="1">
      <alignment horizontal="right"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6" fillId="2" borderId="16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 readingOrder="1"/>
    </xf>
    <xf numFmtId="0" fontId="1" fillId="0" borderId="3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5" fillId="2" borderId="1" xfId="0" applyNumberFormat="1" applyFont="1" applyFill="1" applyBorder="1" applyAlignment="1">
      <alignment horizontal="center" vertical="center" wrapText="1" readingOrder="1"/>
    </xf>
    <xf numFmtId="0" fontId="15" fillId="0" borderId="1" xfId="0" applyNumberFormat="1" applyFont="1" applyFill="1" applyBorder="1" applyAlignment="1">
      <alignment horizontal="left" vertical="center" wrapText="1" readingOrder="1"/>
    </xf>
    <xf numFmtId="0" fontId="12" fillId="0" borderId="2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vertical="top" wrapText="1"/>
    </xf>
    <xf numFmtId="188" fontId="15" fillId="0" borderId="1" xfId="0" applyNumberFormat="1" applyFont="1" applyFill="1" applyBorder="1" applyAlignment="1">
      <alignment horizontal="right" vertical="center" wrapText="1" readingOrder="1"/>
    </xf>
    <xf numFmtId="0" fontId="13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 readingOrder="1"/>
    </xf>
    <xf numFmtId="0" fontId="15" fillId="0" borderId="0" xfId="0" applyNumberFormat="1" applyFont="1" applyFill="1" applyBorder="1" applyAlignment="1">
      <alignment horizontal="center" vertical="center" wrapText="1" readingOrder="1"/>
    </xf>
    <xf numFmtId="0" fontId="16" fillId="2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right" vertical="center" wrapText="1" readingOrder="1"/>
    </xf>
    <xf numFmtId="0" fontId="16" fillId="0" borderId="10" xfId="0" applyNumberFormat="1" applyFont="1" applyFill="1" applyBorder="1" applyAlignment="1">
      <alignment horizontal="center" vertical="center" wrapText="1" readingOrder="1"/>
    </xf>
    <xf numFmtId="0" fontId="12" fillId="0" borderId="11" xfId="0" applyNumberFormat="1" applyFont="1" applyFill="1" applyBorder="1" applyAlignment="1">
      <alignment vertical="top" wrapText="1"/>
    </xf>
    <xf numFmtId="0" fontId="12" fillId="0" borderId="1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56</xdr:row>
      <xdr:rowOff>209550</xdr:rowOff>
    </xdr:from>
    <xdr:to>
      <xdr:col>6</xdr:col>
      <xdr:colOff>552450</xdr:colOff>
      <xdr:row>61</xdr:row>
      <xdr:rowOff>0</xdr:rowOff>
    </xdr:to>
    <xdr:sp macro="" textlink="">
      <xdr:nvSpPr>
        <xdr:cNvPr id="2" name="TextBox 1"/>
        <xdr:cNvSpPr txBox="1"/>
      </xdr:nvSpPr>
      <xdr:spPr>
        <a:xfrm>
          <a:off x="133350" y="15078075"/>
          <a:ext cx="2228850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895349</xdr:colOff>
      <xdr:row>58</xdr:row>
      <xdr:rowOff>19050</xdr:rowOff>
    </xdr:from>
    <xdr:to>
      <xdr:col>9</xdr:col>
      <xdr:colOff>781049</xdr:colOff>
      <xdr:row>60</xdr:row>
      <xdr:rowOff>257175</xdr:rowOff>
    </xdr:to>
    <xdr:sp macro="" textlink="">
      <xdr:nvSpPr>
        <xdr:cNvPr id="3" name="TextBox 2"/>
        <xdr:cNvSpPr txBox="1"/>
      </xdr:nvSpPr>
      <xdr:spPr>
        <a:xfrm>
          <a:off x="3590924" y="15135225"/>
          <a:ext cx="2562225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2352675</xdr:colOff>
      <xdr:row>58</xdr:row>
      <xdr:rowOff>38100</xdr:rowOff>
    </xdr:from>
    <xdr:to>
      <xdr:col>14</xdr:col>
      <xdr:colOff>514350</xdr:colOff>
      <xdr:row>60</xdr:row>
      <xdr:rowOff>161925</xdr:rowOff>
    </xdr:to>
    <xdr:sp macro="" textlink="">
      <xdr:nvSpPr>
        <xdr:cNvPr id="4" name="TextBox 3"/>
        <xdr:cNvSpPr txBox="1"/>
      </xdr:nvSpPr>
      <xdr:spPr>
        <a:xfrm>
          <a:off x="7724775" y="15154275"/>
          <a:ext cx="23145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2362200</xdr:colOff>
      <xdr:row>62</xdr:row>
      <xdr:rowOff>0</xdr:rowOff>
    </xdr:from>
    <xdr:to>
      <xdr:col>14</xdr:col>
      <xdr:colOff>466725</xdr:colOff>
      <xdr:row>65</xdr:row>
      <xdr:rowOff>190499</xdr:rowOff>
    </xdr:to>
    <xdr:sp macro="" textlink="">
      <xdr:nvSpPr>
        <xdr:cNvPr id="6" name="TextBox 5"/>
        <xdr:cNvSpPr txBox="1"/>
      </xdr:nvSpPr>
      <xdr:spPr>
        <a:xfrm>
          <a:off x="7734300" y="16163925"/>
          <a:ext cx="2257425" cy="990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showGridLines="0" workbookViewId="0">
      <pane ySplit="3" topLeftCell="A4" activePane="bottomLeft" state="frozen"/>
      <selection pane="bottomLeft" activeCell="E19" sqref="E19:G19"/>
    </sheetView>
  </sheetViews>
  <sheetFormatPr defaultRowHeight="21" x14ac:dyDescent="0.55000000000000004"/>
  <cols>
    <col min="1" max="1" width="0.125" style="17" customWidth="1"/>
    <col min="2" max="2" width="2.875" style="17" customWidth="1"/>
    <col min="3" max="3" width="14.5" style="17" customWidth="1"/>
    <col min="4" max="4" width="0" style="17" hidden="1" customWidth="1"/>
    <col min="5" max="5" width="4" style="17" customWidth="1"/>
    <col min="6" max="6" width="2.25" style="17" customWidth="1"/>
    <col min="7" max="7" width="11.625" style="17" customWidth="1"/>
    <col min="8" max="8" width="17.125" style="17" customWidth="1"/>
    <col min="9" max="9" width="18" style="17" customWidth="1"/>
    <col min="10" max="10" width="36.125" style="17" customWidth="1"/>
    <col min="11" max="11" width="3.25" style="17" customWidth="1"/>
    <col min="12" max="12" width="0.75" style="17" customWidth="1"/>
    <col min="13" max="13" width="6.875" style="17" customWidth="1"/>
    <col min="14" max="14" width="7.5" style="17" customWidth="1"/>
    <col min="15" max="15" width="9.25" style="17" customWidth="1"/>
    <col min="16" max="16" width="0.5" style="17" customWidth="1"/>
    <col min="17" max="17" width="0.875" style="17" customWidth="1"/>
    <col min="18" max="16384" width="9" style="17"/>
  </cols>
  <sheetData>
    <row r="1" spans="1:16" x14ac:dyDescent="0.55000000000000004">
      <c r="A1" s="100"/>
      <c r="B1" s="101"/>
      <c r="C1" s="101"/>
      <c r="D1" s="101"/>
      <c r="E1" s="101"/>
      <c r="G1" s="102" t="s">
        <v>0</v>
      </c>
      <c r="H1" s="101"/>
      <c r="I1" s="101"/>
      <c r="J1" s="101"/>
      <c r="K1" s="101"/>
      <c r="O1" s="18"/>
    </row>
    <row r="2" spans="1:16" ht="21.2" customHeight="1" x14ac:dyDescent="0.55000000000000004">
      <c r="G2" s="103" t="s">
        <v>1</v>
      </c>
      <c r="H2" s="101"/>
      <c r="I2" s="101"/>
      <c r="J2" s="101"/>
      <c r="K2" s="101"/>
    </row>
    <row r="3" spans="1:16" ht="21.2" customHeight="1" x14ac:dyDescent="0.55000000000000004">
      <c r="G3" s="102" t="s">
        <v>2</v>
      </c>
      <c r="H3" s="101"/>
      <c r="I3" s="101"/>
      <c r="J3" s="101"/>
      <c r="K3" s="101"/>
    </row>
    <row r="4" spans="1:16" x14ac:dyDescent="0.55000000000000004">
      <c r="A4" s="104" t="s">
        <v>3</v>
      </c>
      <c r="B4" s="105"/>
      <c r="C4" s="105"/>
      <c r="D4" s="105"/>
      <c r="E4" s="105"/>
      <c r="F4" s="105"/>
      <c r="G4" s="105"/>
      <c r="H4" s="105"/>
      <c r="I4" s="106"/>
      <c r="J4" s="2" t="s">
        <v>4</v>
      </c>
      <c r="K4" s="107" t="s">
        <v>5</v>
      </c>
      <c r="L4" s="108"/>
      <c r="M4" s="109"/>
      <c r="N4" s="107" t="s">
        <v>6</v>
      </c>
      <c r="O4" s="108"/>
      <c r="P4" s="109"/>
    </row>
    <row r="5" spans="1:16" ht="42" x14ac:dyDescent="0.55000000000000004">
      <c r="A5" s="104" t="s">
        <v>7</v>
      </c>
      <c r="B5" s="105"/>
      <c r="C5" s="106"/>
      <c r="E5" s="104" t="s">
        <v>8</v>
      </c>
      <c r="F5" s="105"/>
      <c r="G5" s="106"/>
      <c r="H5" s="3" t="s">
        <v>9</v>
      </c>
      <c r="I5" s="3" t="s">
        <v>10</v>
      </c>
      <c r="J5" s="4" t="s">
        <v>11</v>
      </c>
      <c r="K5" s="114" t="s">
        <v>11</v>
      </c>
      <c r="L5" s="115"/>
      <c r="M5" s="116"/>
      <c r="N5" s="114" t="s">
        <v>12</v>
      </c>
      <c r="O5" s="115"/>
      <c r="P5" s="116"/>
    </row>
    <row r="6" spans="1:16" x14ac:dyDescent="0.55000000000000004">
      <c r="A6" s="110" t="s">
        <v>11</v>
      </c>
      <c r="B6" s="105"/>
      <c r="C6" s="106"/>
      <c r="E6" s="111" t="s">
        <v>11</v>
      </c>
      <c r="F6" s="105"/>
      <c r="G6" s="106"/>
      <c r="H6" s="5" t="s">
        <v>11</v>
      </c>
      <c r="I6" s="6">
        <v>26856625.550000001</v>
      </c>
      <c r="J6" s="7" t="s">
        <v>13</v>
      </c>
      <c r="K6" s="110" t="s">
        <v>11</v>
      </c>
      <c r="L6" s="105"/>
      <c r="M6" s="106"/>
      <c r="N6" s="111" t="s">
        <v>14</v>
      </c>
      <c r="O6" s="105"/>
      <c r="P6" s="106"/>
    </row>
    <row r="7" spans="1:16" x14ac:dyDescent="0.55000000000000004">
      <c r="A7" s="112" t="s">
        <v>11</v>
      </c>
      <c r="B7" s="105"/>
      <c r="C7" s="106"/>
      <c r="E7" s="112" t="s">
        <v>11</v>
      </c>
      <c r="F7" s="105"/>
      <c r="G7" s="106"/>
      <c r="H7" s="8" t="s">
        <v>11</v>
      </c>
      <c r="I7" s="8" t="s">
        <v>11</v>
      </c>
      <c r="J7" s="9" t="s">
        <v>15</v>
      </c>
      <c r="K7" s="113"/>
      <c r="L7" s="105"/>
      <c r="M7" s="106"/>
      <c r="N7" s="112" t="s">
        <v>11</v>
      </c>
      <c r="O7" s="105"/>
      <c r="P7" s="106"/>
    </row>
    <row r="8" spans="1:16" x14ac:dyDescent="0.55000000000000004">
      <c r="A8" s="111" t="s">
        <v>17</v>
      </c>
      <c r="B8" s="105"/>
      <c r="C8" s="106"/>
      <c r="E8" s="111" t="s">
        <v>18</v>
      </c>
      <c r="F8" s="105"/>
      <c r="G8" s="106"/>
      <c r="H8" s="5" t="s">
        <v>17</v>
      </c>
      <c r="I8" s="5" t="s">
        <v>19</v>
      </c>
      <c r="J8" s="10" t="s">
        <v>20</v>
      </c>
      <c r="K8" s="117" t="s">
        <v>21</v>
      </c>
      <c r="L8" s="105"/>
      <c r="M8" s="106"/>
      <c r="N8" s="111" t="s">
        <v>19</v>
      </c>
      <c r="O8" s="105"/>
      <c r="P8" s="106"/>
    </row>
    <row r="9" spans="1:16" x14ac:dyDescent="0.55000000000000004">
      <c r="A9" s="111" t="s">
        <v>22</v>
      </c>
      <c r="B9" s="105"/>
      <c r="C9" s="106"/>
      <c r="E9" s="111" t="s">
        <v>18</v>
      </c>
      <c r="F9" s="105"/>
      <c r="G9" s="106"/>
      <c r="H9" s="5" t="s">
        <v>22</v>
      </c>
      <c r="I9" s="5" t="s">
        <v>23</v>
      </c>
      <c r="J9" s="10" t="s">
        <v>24</v>
      </c>
      <c r="K9" s="117" t="s">
        <v>25</v>
      </c>
      <c r="L9" s="105"/>
      <c r="M9" s="106"/>
      <c r="N9" s="111" t="s">
        <v>26</v>
      </c>
      <c r="O9" s="105"/>
      <c r="P9" s="106"/>
    </row>
    <row r="10" spans="1:16" x14ac:dyDescent="0.55000000000000004">
      <c r="A10" s="111" t="s">
        <v>27</v>
      </c>
      <c r="B10" s="105"/>
      <c r="C10" s="106"/>
      <c r="E10" s="111" t="s">
        <v>18</v>
      </c>
      <c r="F10" s="105"/>
      <c r="G10" s="106"/>
      <c r="H10" s="5" t="s">
        <v>27</v>
      </c>
      <c r="I10" s="5" t="s">
        <v>28</v>
      </c>
      <c r="J10" s="10" t="s">
        <v>29</v>
      </c>
      <c r="K10" s="117" t="s">
        <v>30</v>
      </c>
      <c r="L10" s="105"/>
      <c r="M10" s="106"/>
      <c r="N10" s="111" t="s">
        <v>28</v>
      </c>
      <c r="O10" s="105"/>
      <c r="P10" s="106"/>
    </row>
    <row r="11" spans="1:16" x14ac:dyDescent="0.55000000000000004">
      <c r="A11" s="111" t="s">
        <v>31</v>
      </c>
      <c r="B11" s="105"/>
      <c r="C11" s="106"/>
      <c r="E11" s="111" t="s">
        <v>18</v>
      </c>
      <c r="F11" s="105"/>
      <c r="G11" s="106"/>
      <c r="H11" s="5" t="s">
        <v>31</v>
      </c>
      <c r="I11" s="5" t="s">
        <v>32</v>
      </c>
      <c r="J11" s="10" t="s">
        <v>33</v>
      </c>
      <c r="K11" s="117" t="s">
        <v>34</v>
      </c>
      <c r="L11" s="105"/>
      <c r="M11" s="106"/>
      <c r="N11" s="111" t="s">
        <v>18</v>
      </c>
      <c r="O11" s="105"/>
      <c r="P11" s="106"/>
    </row>
    <row r="12" spans="1:16" x14ac:dyDescent="0.55000000000000004">
      <c r="A12" s="111" t="s">
        <v>35</v>
      </c>
      <c r="B12" s="105"/>
      <c r="C12" s="106"/>
      <c r="E12" s="111" t="s">
        <v>18</v>
      </c>
      <c r="F12" s="105"/>
      <c r="G12" s="106"/>
      <c r="H12" s="5" t="s">
        <v>35</v>
      </c>
      <c r="I12" s="5" t="s">
        <v>36</v>
      </c>
      <c r="J12" s="10" t="s">
        <v>37</v>
      </c>
      <c r="K12" s="117" t="s">
        <v>38</v>
      </c>
      <c r="L12" s="105"/>
      <c r="M12" s="106"/>
      <c r="N12" s="111" t="s">
        <v>39</v>
      </c>
      <c r="O12" s="105"/>
      <c r="P12" s="106"/>
    </row>
    <row r="13" spans="1:16" x14ac:dyDescent="0.55000000000000004">
      <c r="A13" s="111" t="s">
        <v>40</v>
      </c>
      <c r="B13" s="105"/>
      <c r="C13" s="106"/>
      <c r="E13" s="111" t="s">
        <v>18</v>
      </c>
      <c r="F13" s="105"/>
      <c r="G13" s="106"/>
      <c r="H13" s="5" t="s">
        <v>40</v>
      </c>
      <c r="I13" s="5" t="s">
        <v>41</v>
      </c>
      <c r="J13" s="10" t="s">
        <v>42</v>
      </c>
      <c r="K13" s="117" t="s">
        <v>43</v>
      </c>
      <c r="L13" s="105"/>
      <c r="M13" s="106"/>
      <c r="N13" s="111" t="s">
        <v>44</v>
      </c>
      <c r="O13" s="105"/>
      <c r="P13" s="106"/>
    </row>
    <row r="14" spans="1:16" x14ac:dyDescent="0.55000000000000004">
      <c r="A14" s="112" t="s">
        <v>45</v>
      </c>
      <c r="B14" s="105"/>
      <c r="C14" s="106"/>
      <c r="E14" s="112" t="s">
        <v>18</v>
      </c>
      <c r="F14" s="105"/>
      <c r="G14" s="106"/>
      <c r="H14" s="8" t="s">
        <v>45</v>
      </c>
      <c r="I14" s="8" t="s">
        <v>46</v>
      </c>
      <c r="J14" s="11" t="s">
        <v>47</v>
      </c>
      <c r="K14" s="118" t="s">
        <v>16</v>
      </c>
      <c r="L14" s="105"/>
      <c r="M14" s="106"/>
      <c r="N14" s="112" t="s">
        <v>48</v>
      </c>
      <c r="O14" s="105"/>
      <c r="P14" s="106"/>
    </row>
    <row r="15" spans="1:16" x14ac:dyDescent="0.55000000000000004">
      <c r="A15" s="112" t="s">
        <v>45</v>
      </c>
      <c r="B15" s="105"/>
      <c r="C15" s="106"/>
      <c r="E15" s="112" t="s">
        <v>18</v>
      </c>
      <c r="F15" s="105"/>
      <c r="G15" s="106"/>
      <c r="H15" s="8" t="s">
        <v>45</v>
      </c>
      <c r="I15" s="8" t="s">
        <v>46</v>
      </c>
      <c r="J15" s="11" t="s">
        <v>47</v>
      </c>
      <c r="K15" s="118" t="s">
        <v>16</v>
      </c>
      <c r="L15" s="105"/>
      <c r="M15" s="106"/>
      <c r="N15" s="112" t="s">
        <v>48</v>
      </c>
      <c r="O15" s="105"/>
      <c r="P15" s="106"/>
    </row>
    <row r="16" spans="1:16" x14ac:dyDescent="0.55000000000000004">
      <c r="A16" s="111" t="s">
        <v>18</v>
      </c>
      <c r="B16" s="105"/>
      <c r="C16" s="106"/>
      <c r="E16" s="111" t="s">
        <v>18</v>
      </c>
      <c r="F16" s="105"/>
      <c r="G16" s="106"/>
      <c r="H16" s="5" t="s">
        <v>18</v>
      </c>
      <c r="I16" s="5" t="s">
        <v>49</v>
      </c>
      <c r="J16" s="10" t="s">
        <v>50</v>
      </c>
      <c r="K16" s="117" t="s">
        <v>51</v>
      </c>
      <c r="L16" s="105"/>
      <c r="M16" s="106"/>
      <c r="N16" s="111" t="s">
        <v>18</v>
      </c>
      <c r="O16" s="105"/>
      <c r="P16" s="106"/>
    </row>
    <row r="17" spans="1:16" x14ac:dyDescent="0.55000000000000004">
      <c r="A17" s="111" t="s">
        <v>18</v>
      </c>
      <c r="B17" s="105"/>
      <c r="C17" s="106"/>
      <c r="E17" s="111" t="s">
        <v>18</v>
      </c>
      <c r="F17" s="105"/>
      <c r="G17" s="106"/>
      <c r="H17" s="5" t="s">
        <v>18</v>
      </c>
      <c r="I17" s="5" t="s">
        <v>52</v>
      </c>
      <c r="J17" s="10" t="s">
        <v>53</v>
      </c>
      <c r="K17" s="117" t="s">
        <v>54</v>
      </c>
      <c r="L17" s="105"/>
      <c r="M17" s="106"/>
      <c r="N17" s="111" t="s">
        <v>18</v>
      </c>
      <c r="O17" s="105"/>
      <c r="P17" s="106"/>
    </row>
    <row r="18" spans="1:16" x14ac:dyDescent="0.55000000000000004">
      <c r="A18" s="111" t="s">
        <v>18</v>
      </c>
      <c r="B18" s="105"/>
      <c r="C18" s="106"/>
      <c r="E18" s="111" t="s">
        <v>18</v>
      </c>
      <c r="F18" s="105"/>
      <c r="G18" s="106"/>
      <c r="H18" s="5" t="s">
        <v>18</v>
      </c>
      <c r="I18" s="5" t="s">
        <v>55</v>
      </c>
      <c r="J18" s="10" t="s">
        <v>56</v>
      </c>
      <c r="K18" s="117" t="s">
        <v>57</v>
      </c>
      <c r="L18" s="105"/>
      <c r="M18" s="106"/>
      <c r="N18" s="111" t="s">
        <v>58</v>
      </c>
      <c r="O18" s="105"/>
      <c r="P18" s="106"/>
    </row>
    <row r="19" spans="1:16" x14ac:dyDescent="0.55000000000000004">
      <c r="A19" s="111" t="s">
        <v>18</v>
      </c>
      <c r="B19" s="105"/>
      <c r="C19" s="106"/>
      <c r="E19" s="111" t="s">
        <v>18</v>
      </c>
      <c r="F19" s="105"/>
      <c r="G19" s="106"/>
      <c r="H19" s="5" t="s">
        <v>18</v>
      </c>
      <c r="I19" s="5" t="s">
        <v>59</v>
      </c>
      <c r="J19" s="10" t="s">
        <v>60</v>
      </c>
      <c r="K19" s="117" t="s">
        <v>61</v>
      </c>
      <c r="L19" s="105"/>
      <c r="M19" s="106"/>
      <c r="N19" s="111" t="s">
        <v>59</v>
      </c>
      <c r="O19" s="105"/>
      <c r="P19" s="106"/>
    </row>
    <row r="20" spans="1:16" x14ac:dyDescent="0.55000000000000004">
      <c r="A20" s="111" t="s">
        <v>18</v>
      </c>
      <c r="B20" s="105"/>
      <c r="C20" s="106"/>
      <c r="E20" s="111" t="s">
        <v>18</v>
      </c>
      <c r="F20" s="105"/>
      <c r="G20" s="106"/>
      <c r="H20" s="5" t="s">
        <v>18</v>
      </c>
      <c r="I20" s="5" t="s">
        <v>62</v>
      </c>
      <c r="J20" s="10" t="s">
        <v>63</v>
      </c>
      <c r="K20" s="117" t="s">
        <v>64</v>
      </c>
      <c r="L20" s="105"/>
      <c r="M20" s="106"/>
      <c r="N20" s="111" t="s">
        <v>65</v>
      </c>
      <c r="O20" s="105"/>
      <c r="P20" s="106"/>
    </row>
    <row r="21" spans="1:16" x14ac:dyDescent="0.55000000000000004">
      <c r="A21" s="111" t="s">
        <v>18</v>
      </c>
      <c r="B21" s="105"/>
      <c r="C21" s="106"/>
      <c r="E21" s="111" t="s">
        <v>18</v>
      </c>
      <c r="F21" s="105"/>
      <c r="G21" s="106"/>
      <c r="H21" s="5" t="s">
        <v>18</v>
      </c>
      <c r="I21" s="5" t="s">
        <v>66</v>
      </c>
      <c r="J21" s="10" t="s">
        <v>67</v>
      </c>
      <c r="K21" s="117" t="s">
        <v>68</v>
      </c>
      <c r="L21" s="105"/>
      <c r="M21" s="106"/>
      <c r="N21" s="111" t="s">
        <v>69</v>
      </c>
      <c r="O21" s="105"/>
      <c r="P21" s="106"/>
    </row>
    <row r="22" spans="1:16" x14ac:dyDescent="0.55000000000000004">
      <c r="A22" s="111" t="s">
        <v>18</v>
      </c>
      <c r="B22" s="105"/>
      <c r="C22" s="106"/>
      <c r="E22" s="111" t="s">
        <v>18</v>
      </c>
      <c r="F22" s="105"/>
      <c r="G22" s="106"/>
      <c r="H22" s="5" t="s">
        <v>18</v>
      </c>
      <c r="I22" s="5" t="s">
        <v>70</v>
      </c>
      <c r="J22" s="10" t="s">
        <v>71</v>
      </c>
      <c r="K22" s="117" t="s">
        <v>72</v>
      </c>
      <c r="L22" s="105"/>
      <c r="M22" s="106"/>
      <c r="N22" s="111" t="s">
        <v>73</v>
      </c>
      <c r="O22" s="105"/>
      <c r="P22" s="106"/>
    </row>
    <row r="23" spans="1:16" x14ac:dyDescent="0.55000000000000004">
      <c r="A23" s="111" t="s">
        <v>18</v>
      </c>
      <c r="B23" s="105"/>
      <c r="C23" s="106"/>
      <c r="E23" s="111" t="s">
        <v>18</v>
      </c>
      <c r="F23" s="105"/>
      <c r="G23" s="106"/>
      <c r="H23" s="5" t="s">
        <v>18</v>
      </c>
      <c r="I23" s="5" t="s">
        <v>74</v>
      </c>
      <c r="J23" s="10" t="s">
        <v>75</v>
      </c>
      <c r="K23" s="117" t="s">
        <v>76</v>
      </c>
      <c r="L23" s="105"/>
      <c r="M23" s="106"/>
      <c r="N23" s="111" t="s">
        <v>18</v>
      </c>
      <c r="O23" s="105"/>
      <c r="P23" s="106"/>
    </row>
    <row r="24" spans="1:16" x14ac:dyDescent="0.55000000000000004">
      <c r="A24" s="111" t="s">
        <v>18</v>
      </c>
      <c r="B24" s="105"/>
      <c r="C24" s="106"/>
      <c r="E24" s="111" t="s">
        <v>18</v>
      </c>
      <c r="F24" s="105"/>
      <c r="G24" s="106"/>
      <c r="H24" s="5" t="s">
        <v>18</v>
      </c>
      <c r="I24" s="5" t="s">
        <v>77</v>
      </c>
      <c r="J24" s="10" t="s">
        <v>420</v>
      </c>
      <c r="K24" s="117" t="s">
        <v>78</v>
      </c>
      <c r="L24" s="105"/>
      <c r="M24" s="106"/>
      <c r="N24" s="111" t="s">
        <v>18</v>
      </c>
      <c r="O24" s="105"/>
      <c r="P24" s="106"/>
    </row>
    <row r="25" spans="1:16" x14ac:dyDescent="0.55000000000000004">
      <c r="A25" s="111" t="s">
        <v>18</v>
      </c>
      <c r="B25" s="105"/>
      <c r="C25" s="106"/>
      <c r="E25" s="111" t="s">
        <v>18</v>
      </c>
      <c r="F25" s="105"/>
      <c r="G25" s="106"/>
      <c r="H25" s="5" t="s">
        <v>18</v>
      </c>
      <c r="I25" s="5" t="s">
        <v>79</v>
      </c>
      <c r="J25" s="10" t="s">
        <v>80</v>
      </c>
      <c r="K25" s="117" t="s">
        <v>81</v>
      </c>
      <c r="L25" s="105"/>
      <c r="M25" s="106"/>
      <c r="N25" s="111" t="s">
        <v>18</v>
      </c>
      <c r="O25" s="105"/>
      <c r="P25" s="106"/>
    </row>
    <row r="26" spans="1:16" x14ac:dyDescent="0.55000000000000004">
      <c r="A26" s="112" t="s">
        <v>18</v>
      </c>
      <c r="B26" s="105"/>
      <c r="C26" s="106"/>
      <c r="E26" s="112" t="s">
        <v>18</v>
      </c>
      <c r="F26" s="105"/>
      <c r="G26" s="106"/>
      <c r="H26" s="8" t="s">
        <v>18</v>
      </c>
      <c r="I26" s="8" t="s">
        <v>82</v>
      </c>
      <c r="J26" s="11" t="s">
        <v>47</v>
      </c>
      <c r="K26" s="118" t="s">
        <v>16</v>
      </c>
      <c r="L26" s="105"/>
      <c r="M26" s="106"/>
      <c r="N26" s="112" t="s">
        <v>83</v>
      </c>
      <c r="O26" s="105"/>
      <c r="P26" s="106"/>
    </row>
    <row r="27" spans="1:16" x14ac:dyDescent="0.55000000000000004">
      <c r="A27" s="119" t="s">
        <v>45</v>
      </c>
      <c r="B27" s="120"/>
      <c r="C27" s="121"/>
      <c r="E27" s="119" t="s">
        <v>18</v>
      </c>
      <c r="F27" s="120"/>
      <c r="G27" s="121"/>
      <c r="H27" s="12" t="s">
        <v>45</v>
      </c>
      <c r="I27" s="12" t="s">
        <v>84</v>
      </c>
      <c r="J27" s="13" t="s">
        <v>85</v>
      </c>
      <c r="K27" s="122" t="s">
        <v>16</v>
      </c>
      <c r="L27" s="120"/>
      <c r="M27" s="121"/>
      <c r="N27" s="119" t="s">
        <v>86</v>
      </c>
      <c r="O27" s="120"/>
      <c r="P27" s="121"/>
    </row>
    <row r="28" spans="1:16" x14ac:dyDescent="0.55000000000000004">
      <c r="A28" s="112" t="s">
        <v>11</v>
      </c>
      <c r="B28" s="105"/>
      <c r="C28" s="106"/>
      <c r="E28" s="112" t="s">
        <v>11</v>
      </c>
      <c r="F28" s="105"/>
      <c r="G28" s="106"/>
      <c r="H28" s="8" t="s">
        <v>11</v>
      </c>
      <c r="I28" s="8" t="s">
        <v>11</v>
      </c>
      <c r="J28" s="9" t="s">
        <v>87</v>
      </c>
      <c r="K28" s="113"/>
      <c r="L28" s="105"/>
      <c r="M28" s="106"/>
      <c r="N28" s="112" t="s">
        <v>11</v>
      </c>
      <c r="O28" s="105"/>
      <c r="P28" s="106"/>
    </row>
    <row r="29" spans="1:16" x14ac:dyDescent="0.55000000000000004">
      <c r="A29" s="111" t="s">
        <v>88</v>
      </c>
      <c r="B29" s="105"/>
      <c r="C29" s="106"/>
      <c r="E29" s="111" t="s">
        <v>18</v>
      </c>
      <c r="F29" s="105"/>
      <c r="G29" s="106"/>
      <c r="H29" s="5" t="s">
        <v>88</v>
      </c>
      <c r="I29" s="5" t="s">
        <v>89</v>
      </c>
      <c r="J29" s="10" t="s">
        <v>90</v>
      </c>
      <c r="K29" s="117" t="s">
        <v>91</v>
      </c>
      <c r="L29" s="105"/>
      <c r="M29" s="106"/>
      <c r="N29" s="111" t="s">
        <v>92</v>
      </c>
      <c r="O29" s="105"/>
      <c r="P29" s="106"/>
    </row>
    <row r="30" spans="1:16" x14ac:dyDescent="0.55000000000000004">
      <c r="A30" s="111" t="s">
        <v>93</v>
      </c>
      <c r="B30" s="105"/>
      <c r="C30" s="106"/>
      <c r="E30" s="111" t="s">
        <v>18</v>
      </c>
      <c r="F30" s="105"/>
      <c r="G30" s="106"/>
      <c r="H30" s="5" t="s">
        <v>93</v>
      </c>
      <c r="I30" s="5" t="s">
        <v>94</v>
      </c>
      <c r="J30" s="10" t="s">
        <v>95</v>
      </c>
      <c r="K30" s="117" t="s">
        <v>96</v>
      </c>
      <c r="L30" s="105"/>
      <c r="M30" s="106"/>
      <c r="N30" s="111" t="s">
        <v>97</v>
      </c>
      <c r="O30" s="105"/>
      <c r="P30" s="106"/>
    </row>
    <row r="31" spans="1:16" x14ac:dyDescent="0.55000000000000004">
      <c r="A31" s="111" t="s">
        <v>98</v>
      </c>
      <c r="B31" s="105"/>
      <c r="C31" s="106"/>
      <c r="E31" s="111" t="s">
        <v>18</v>
      </c>
      <c r="F31" s="105"/>
      <c r="G31" s="106"/>
      <c r="H31" s="5" t="s">
        <v>98</v>
      </c>
      <c r="I31" s="5" t="s">
        <v>99</v>
      </c>
      <c r="J31" s="10" t="s">
        <v>100</v>
      </c>
      <c r="K31" s="117" t="s">
        <v>101</v>
      </c>
      <c r="L31" s="105"/>
      <c r="M31" s="106"/>
      <c r="N31" s="111" t="s">
        <v>102</v>
      </c>
      <c r="O31" s="105"/>
      <c r="P31" s="106"/>
    </row>
    <row r="32" spans="1:16" x14ac:dyDescent="0.55000000000000004">
      <c r="A32" s="111" t="s">
        <v>103</v>
      </c>
      <c r="B32" s="105"/>
      <c r="C32" s="106"/>
      <c r="E32" s="111" t="s">
        <v>18</v>
      </c>
      <c r="F32" s="105"/>
      <c r="G32" s="106"/>
      <c r="H32" s="5" t="s">
        <v>103</v>
      </c>
      <c r="I32" s="5" t="s">
        <v>104</v>
      </c>
      <c r="J32" s="10" t="s">
        <v>105</v>
      </c>
      <c r="K32" s="117" t="s">
        <v>106</v>
      </c>
      <c r="L32" s="105"/>
      <c r="M32" s="106"/>
      <c r="N32" s="111" t="s">
        <v>107</v>
      </c>
      <c r="O32" s="105"/>
      <c r="P32" s="106"/>
    </row>
    <row r="33" spans="1:16" x14ac:dyDescent="0.55000000000000004">
      <c r="A33" s="111" t="s">
        <v>108</v>
      </c>
      <c r="B33" s="105"/>
      <c r="C33" s="106"/>
      <c r="E33" s="111" t="s">
        <v>18</v>
      </c>
      <c r="F33" s="105"/>
      <c r="G33" s="106"/>
      <c r="H33" s="5" t="s">
        <v>108</v>
      </c>
      <c r="I33" s="5" t="s">
        <v>109</v>
      </c>
      <c r="J33" s="10" t="s">
        <v>110</v>
      </c>
      <c r="K33" s="117" t="s">
        <v>111</v>
      </c>
      <c r="L33" s="105"/>
      <c r="M33" s="106"/>
      <c r="N33" s="111" t="s">
        <v>112</v>
      </c>
      <c r="O33" s="105"/>
      <c r="P33" s="106"/>
    </row>
    <row r="34" spans="1:16" x14ac:dyDescent="0.55000000000000004">
      <c r="A34" s="111" t="s">
        <v>113</v>
      </c>
      <c r="B34" s="105"/>
      <c r="C34" s="106"/>
      <c r="E34" s="111" t="s">
        <v>18</v>
      </c>
      <c r="F34" s="105"/>
      <c r="G34" s="106"/>
      <c r="H34" s="5" t="s">
        <v>113</v>
      </c>
      <c r="I34" s="5" t="s">
        <v>114</v>
      </c>
      <c r="J34" s="10" t="s">
        <v>115</v>
      </c>
      <c r="K34" s="117" t="s">
        <v>116</v>
      </c>
      <c r="L34" s="105"/>
      <c r="M34" s="106"/>
      <c r="N34" s="111" t="s">
        <v>117</v>
      </c>
      <c r="O34" s="105"/>
      <c r="P34" s="106"/>
    </row>
    <row r="35" spans="1:16" x14ac:dyDescent="0.55000000000000004">
      <c r="A35" s="111" t="s">
        <v>118</v>
      </c>
      <c r="B35" s="105"/>
      <c r="C35" s="106"/>
      <c r="E35" s="111" t="s">
        <v>18</v>
      </c>
      <c r="F35" s="105"/>
      <c r="G35" s="106"/>
      <c r="H35" s="5" t="s">
        <v>118</v>
      </c>
      <c r="I35" s="5" t="s">
        <v>119</v>
      </c>
      <c r="J35" s="10" t="s">
        <v>120</v>
      </c>
      <c r="K35" s="117" t="s">
        <v>121</v>
      </c>
      <c r="L35" s="105"/>
      <c r="M35" s="106"/>
      <c r="N35" s="111" t="s">
        <v>122</v>
      </c>
      <c r="O35" s="105"/>
      <c r="P35" s="106"/>
    </row>
    <row r="36" spans="1:16" x14ac:dyDescent="0.55000000000000004">
      <c r="A36" s="111" t="s">
        <v>123</v>
      </c>
      <c r="B36" s="105"/>
      <c r="C36" s="106"/>
      <c r="E36" s="111" t="s">
        <v>18</v>
      </c>
      <c r="F36" s="105"/>
      <c r="G36" s="106"/>
      <c r="H36" s="5" t="s">
        <v>123</v>
      </c>
      <c r="I36" s="5" t="s">
        <v>18</v>
      </c>
      <c r="J36" s="10" t="s">
        <v>124</v>
      </c>
      <c r="K36" s="117" t="s">
        <v>125</v>
      </c>
      <c r="L36" s="105"/>
      <c r="M36" s="106"/>
      <c r="N36" s="111" t="s">
        <v>18</v>
      </c>
      <c r="O36" s="105"/>
      <c r="P36" s="106"/>
    </row>
    <row r="37" spans="1:16" x14ac:dyDescent="0.55000000000000004">
      <c r="A37" s="111" t="s">
        <v>126</v>
      </c>
      <c r="B37" s="105"/>
      <c r="C37" s="106"/>
      <c r="E37" s="111" t="s">
        <v>18</v>
      </c>
      <c r="F37" s="105"/>
      <c r="G37" s="106"/>
      <c r="H37" s="5" t="s">
        <v>126</v>
      </c>
      <c r="I37" s="5" t="s">
        <v>18</v>
      </c>
      <c r="J37" s="10" t="s">
        <v>127</v>
      </c>
      <c r="K37" s="117" t="s">
        <v>128</v>
      </c>
      <c r="L37" s="105"/>
      <c r="M37" s="106"/>
      <c r="N37" s="111" t="s">
        <v>18</v>
      </c>
      <c r="O37" s="105"/>
      <c r="P37" s="106"/>
    </row>
    <row r="38" spans="1:16" x14ac:dyDescent="0.55000000000000004">
      <c r="A38" s="111" t="s">
        <v>129</v>
      </c>
      <c r="B38" s="105"/>
      <c r="C38" s="106"/>
      <c r="E38" s="111" t="s">
        <v>18</v>
      </c>
      <c r="F38" s="105"/>
      <c r="G38" s="106"/>
      <c r="H38" s="5" t="s">
        <v>129</v>
      </c>
      <c r="I38" s="5" t="s">
        <v>18</v>
      </c>
      <c r="J38" s="10" t="s">
        <v>130</v>
      </c>
      <c r="K38" s="117" t="s">
        <v>131</v>
      </c>
      <c r="L38" s="105"/>
      <c r="M38" s="106"/>
      <c r="N38" s="111" t="s">
        <v>18</v>
      </c>
      <c r="O38" s="105"/>
      <c r="P38" s="106"/>
    </row>
    <row r="39" spans="1:16" x14ac:dyDescent="0.55000000000000004">
      <c r="A39" s="111" t="s">
        <v>132</v>
      </c>
      <c r="B39" s="105"/>
      <c r="C39" s="106"/>
      <c r="E39" s="111" t="s">
        <v>18</v>
      </c>
      <c r="F39" s="105"/>
      <c r="G39" s="106"/>
      <c r="H39" s="5" t="s">
        <v>132</v>
      </c>
      <c r="I39" s="5" t="s">
        <v>133</v>
      </c>
      <c r="J39" s="10" t="s">
        <v>134</v>
      </c>
      <c r="K39" s="117" t="s">
        <v>135</v>
      </c>
      <c r="L39" s="105"/>
      <c r="M39" s="106"/>
      <c r="N39" s="111" t="s">
        <v>136</v>
      </c>
      <c r="O39" s="105"/>
      <c r="P39" s="106"/>
    </row>
    <row r="40" spans="1:16" x14ac:dyDescent="0.55000000000000004">
      <c r="A40" s="112" t="s">
        <v>45</v>
      </c>
      <c r="B40" s="105"/>
      <c r="C40" s="106"/>
      <c r="E40" s="112" t="s">
        <v>18</v>
      </c>
      <c r="F40" s="105"/>
      <c r="G40" s="106"/>
      <c r="H40" s="8" t="s">
        <v>45</v>
      </c>
      <c r="I40" s="8" t="s">
        <v>137</v>
      </c>
      <c r="J40" s="11" t="s">
        <v>47</v>
      </c>
      <c r="K40" s="118" t="s">
        <v>16</v>
      </c>
      <c r="L40" s="105"/>
      <c r="M40" s="106"/>
      <c r="N40" s="112" t="s">
        <v>138</v>
      </c>
      <c r="O40" s="105"/>
      <c r="P40" s="106"/>
    </row>
    <row r="41" spans="1:16" x14ac:dyDescent="0.55000000000000004">
      <c r="A41" s="111" t="s">
        <v>18</v>
      </c>
      <c r="B41" s="105"/>
      <c r="C41" s="106"/>
      <c r="E41" s="111" t="s">
        <v>18</v>
      </c>
      <c r="F41" s="105"/>
      <c r="G41" s="106"/>
      <c r="H41" s="5" t="s">
        <v>18</v>
      </c>
      <c r="I41" s="5" t="s">
        <v>139</v>
      </c>
      <c r="J41" s="10" t="s">
        <v>50</v>
      </c>
      <c r="K41" s="117" t="s">
        <v>51</v>
      </c>
      <c r="L41" s="105"/>
      <c r="M41" s="106"/>
      <c r="N41" s="111" t="s">
        <v>140</v>
      </c>
      <c r="O41" s="105"/>
      <c r="P41" s="106"/>
    </row>
    <row r="42" spans="1:16" x14ac:dyDescent="0.55000000000000004">
      <c r="A42" s="111" t="s">
        <v>18</v>
      </c>
      <c r="B42" s="105"/>
      <c r="C42" s="106"/>
      <c r="E42" s="111" t="s">
        <v>18</v>
      </c>
      <c r="F42" s="105"/>
      <c r="G42" s="106"/>
      <c r="H42" s="5" t="s">
        <v>18</v>
      </c>
      <c r="I42" s="5" t="s">
        <v>141</v>
      </c>
      <c r="J42" s="10" t="s">
        <v>142</v>
      </c>
      <c r="K42" s="117" t="s">
        <v>143</v>
      </c>
      <c r="L42" s="105"/>
      <c r="M42" s="106"/>
      <c r="N42" s="111" t="s">
        <v>18</v>
      </c>
      <c r="O42" s="105"/>
      <c r="P42" s="106"/>
    </row>
    <row r="43" spans="1:16" x14ac:dyDescent="0.55000000000000004">
      <c r="A43" s="111" t="s">
        <v>18</v>
      </c>
      <c r="B43" s="105"/>
      <c r="C43" s="106"/>
      <c r="E43" s="111" t="s">
        <v>18</v>
      </c>
      <c r="F43" s="105"/>
      <c r="G43" s="106"/>
      <c r="H43" s="5" t="s">
        <v>18</v>
      </c>
      <c r="I43" s="5" t="s">
        <v>144</v>
      </c>
      <c r="J43" s="10" t="s">
        <v>145</v>
      </c>
      <c r="K43" s="117" t="s">
        <v>146</v>
      </c>
      <c r="L43" s="105"/>
      <c r="M43" s="106"/>
      <c r="N43" s="111" t="s">
        <v>18</v>
      </c>
      <c r="O43" s="105"/>
      <c r="P43" s="106"/>
    </row>
    <row r="44" spans="1:16" x14ac:dyDescent="0.55000000000000004">
      <c r="A44" s="111" t="s">
        <v>18</v>
      </c>
      <c r="B44" s="105"/>
      <c r="C44" s="106"/>
      <c r="E44" s="111" t="s">
        <v>18</v>
      </c>
      <c r="F44" s="105"/>
      <c r="G44" s="106"/>
      <c r="H44" s="5" t="s">
        <v>18</v>
      </c>
      <c r="I44" s="5" t="s">
        <v>147</v>
      </c>
      <c r="J44" s="10" t="s">
        <v>56</v>
      </c>
      <c r="K44" s="117" t="s">
        <v>57</v>
      </c>
      <c r="L44" s="105"/>
      <c r="M44" s="106"/>
      <c r="N44" s="111" t="s">
        <v>148</v>
      </c>
      <c r="O44" s="105"/>
      <c r="P44" s="106"/>
    </row>
    <row r="45" spans="1:16" x14ac:dyDescent="0.55000000000000004">
      <c r="A45" s="111" t="s">
        <v>18</v>
      </c>
      <c r="B45" s="105"/>
      <c r="C45" s="106"/>
      <c r="E45" s="111" t="s">
        <v>18</v>
      </c>
      <c r="F45" s="105"/>
      <c r="G45" s="106"/>
      <c r="H45" s="5" t="s">
        <v>18</v>
      </c>
      <c r="I45" s="5" t="s">
        <v>59</v>
      </c>
      <c r="J45" s="10" t="s">
        <v>60</v>
      </c>
      <c r="K45" s="117" t="s">
        <v>61</v>
      </c>
      <c r="L45" s="105"/>
      <c r="M45" s="106"/>
      <c r="N45" s="111" t="s">
        <v>59</v>
      </c>
      <c r="O45" s="105"/>
      <c r="P45" s="106"/>
    </row>
    <row r="46" spans="1:16" x14ac:dyDescent="0.55000000000000004">
      <c r="A46" s="111" t="s">
        <v>18</v>
      </c>
      <c r="B46" s="105"/>
      <c r="C46" s="106"/>
      <c r="E46" s="111" t="s">
        <v>18</v>
      </c>
      <c r="F46" s="105"/>
      <c r="G46" s="106"/>
      <c r="H46" s="5" t="s">
        <v>18</v>
      </c>
      <c r="I46" s="5" t="s">
        <v>149</v>
      </c>
      <c r="J46" s="10" t="s">
        <v>63</v>
      </c>
      <c r="K46" s="117" t="s">
        <v>64</v>
      </c>
      <c r="L46" s="105"/>
      <c r="M46" s="106"/>
      <c r="N46" s="111" t="s">
        <v>150</v>
      </c>
      <c r="O46" s="105"/>
      <c r="P46" s="106"/>
    </row>
    <row r="47" spans="1:16" x14ac:dyDescent="0.55000000000000004">
      <c r="A47" s="111" t="s">
        <v>18</v>
      </c>
      <c r="B47" s="105"/>
      <c r="C47" s="106"/>
      <c r="E47" s="111" t="s">
        <v>18</v>
      </c>
      <c r="F47" s="105"/>
      <c r="G47" s="106"/>
      <c r="H47" s="5" t="s">
        <v>18</v>
      </c>
      <c r="I47" s="5" t="s">
        <v>151</v>
      </c>
      <c r="J47" s="10" t="s">
        <v>67</v>
      </c>
      <c r="K47" s="117" t="s">
        <v>68</v>
      </c>
      <c r="L47" s="105"/>
      <c r="M47" s="106"/>
      <c r="N47" s="111" t="s">
        <v>152</v>
      </c>
      <c r="O47" s="105"/>
      <c r="P47" s="106"/>
    </row>
    <row r="48" spans="1:16" x14ac:dyDescent="0.55000000000000004">
      <c r="A48" s="111" t="s">
        <v>18</v>
      </c>
      <c r="B48" s="105"/>
      <c r="C48" s="106"/>
      <c r="E48" s="111" t="s">
        <v>18</v>
      </c>
      <c r="F48" s="105"/>
      <c r="G48" s="106"/>
      <c r="H48" s="5" t="s">
        <v>18</v>
      </c>
      <c r="I48" s="5" t="s">
        <v>153</v>
      </c>
      <c r="J48" s="10" t="s">
        <v>154</v>
      </c>
      <c r="K48" s="117" t="s">
        <v>155</v>
      </c>
      <c r="L48" s="105"/>
      <c r="M48" s="106"/>
      <c r="N48" s="111" t="s">
        <v>18</v>
      </c>
      <c r="O48" s="105"/>
      <c r="P48" s="106"/>
    </row>
    <row r="49" spans="1:16" x14ac:dyDescent="0.55000000000000004">
      <c r="A49" s="111" t="s">
        <v>18</v>
      </c>
      <c r="B49" s="105"/>
      <c r="C49" s="106"/>
      <c r="E49" s="111" t="s">
        <v>18</v>
      </c>
      <c r="F49" s="105"/>
      <c r="G49" s="106"/>
      <c r="H49" s="5" t="s">
        <v>18</v>
      </c>
      <c r="I49" s="5" t="s">
        <v>70</v>
      </c>
      <c r="J49" s="10" t="s">
        <v>71</v>
      </c>
      <c r="K49" s="117" t="s">
        <v>72</v>
      </c>
      <c r="L49" s="105"/>
      <c r="M49" s="106"/>
      <c r="N49" s="111" t="s">
        <v>73</v>
      </c>
      <c r="O49" s="105"/>
      <c r="P49" s="106"/>
    </row>
    <row r="50" spans="1:16" x14ac:dyDescent="0.55000000000000004">
      <c r="A50" s="111" t="s">
        <v>18</v>
      </c>
      <c r="B50" s="105"/>
      <c r="C50" s="106"/>
      <c r="E50" s="111" t="s">
        <v>18</v>
      </c>
      <c r="F50" s="105"/>
      <c r="G50" s="106"/>
      <c r="H50" s="5" t="s">
        <v>18</v>
      </c>
      <c r="I50" s="5" t="s">
        <v>156</v>
      </c>
      <c r="J50" s="10" t="s">
        <v>420</v>
      </c>
      <c r="K50" s="117" t="s">
        <v>78</v>
      </c>
      <c r="L50" s="105"/>
      <c r="M50" s="106"/>
      <c r="N50" s="111" t="s">
        <v>18</v>
      </c>
      <c r="O50" s="105"/>
      <c r="P50" s="106"/>
    </row>
    <row r="51" spans="1:16" x14ac:dyDescent="0.55000000000000004">
      <c r="A51" s="112" t="s">
        <v>18</v>
      </c>
      <c r="B51" s="105"/>
      <c r="C51" s="106"/>
      <c r="E51" s="112" t="s">
        <v>18</v>
      </c>
      <c r="F51" s="105"/>
      <c r="G51" s="106"/>
      <c r="H51" s="8" t="s">
        <v>18</v>
      </c>
      <c r="I51" s="8" t="s">
        <v>157</v>
      </c>
      <c r="J51" s="11" t="s">
        <v>47</v>
      </c>
      <c r="K51" s="118" t="s">
        <v>16</v>
      </c>
      <c r="L51" s="105"/>
      <c r="M51" s="106"/>
      <c r="N51" s="112" t="s">
        <v>158</v>
      </c>
      <c r="O51" s="105"/>
      <c r="P51" s="106"/>
    </row>
    <row r="52" spans="1:16" x14ac:dyDescent="0.55000000000000004">
      <c r="A52" s="127" t="s">
        <v>45</v>
      </c>
      <c r="B52" s="120"/>
      <c r="C52" s="121"/>
      <c r="E52" s="127" t="s">
        <v>18</v>
      </c>
      <c r="F52" s="120"/>
      <c r="G52" s="121"/>
      <c r="H52" s="14" t="s">
        <v>45</v>
      </c>
      <c r="I52" s="14" t="s">
        <v>159</v>
      </c>
      <c r="J52" s="15" t="s">
        <v>160</v>
      </c>
      <c r="K52" s="128" t="s">
        <v>16</v>
      </c>
      <c r="L52" s="120"/>
      <c r="M52" s="121"/>
      <c r="N52" s="127" t="s">
        <v>161</v>
      </c>
      <c r="O52" s="120"/>
      <c r="P52" s="121"/>
    </row>
    <row r="53" spans="1:16" x14ac:dyDescent="0.55000000000000004">
      <c r="A53" s="112" t="s">
        <v>18</v>
      </c>
      <c r="B53" s="105"/>
      <c r="C53" s="106"/>
      <c r="E53" s="112" t="s">
        <v>18</v>
      </c>
      <c r="F53" s="105"/>
      <c r="G53" s="106"/>
      <c r="H53" s="8" t="s">
        <v>18</v>
      </c>
      <c r="I53" s="8" t="s">
        <v>162</v>
      </c>
      <c r="J53" s="11" t="s">
        <v>163</v>
      </c>
      <c r="K53" s="118" t="s">
        <v>16</v>
      </c>
      <c r="L53" s="105"/>
      <c r="M53" s="106"/>
      <c r="N53" s="112" t="s">
        <v>164</v>
      </c>
      <c r="O53" s="105"/>
      <c r="P53" s="106"/>
    </row>
    <row r="54" spans="1:16" x14ac:dyDescent="0.55000000000000004">
      <c r="A54" s="124" t="s">
        <v>11</v>
      </c>
      <c r="B54" s="105"/>
      <c r="C54" s="105"/>
      <c r="E54" s="125" t="s">
        <v>11</v>
      </c>
      <c r="F54" s="105"/>
      <c r="G54" s="105"/>
      <c r="H54" s="16" t="s">
        <v>11</v>
      </c>
      <c r="I54" s="16" t="s">
        <v>165</v>
      </c>
      <c r="J54" s="8" t="s">
        <v>166</v>
      </c>
      <c r="K54" s="110" t="s">
        <v>11</v>
      </c>
      <c r="L54" s="105"/>
      <c r="M54" s="106"/>
      <c r="N54" s="112" t="s">
        <v>165</v>
      </c>
      <c r="O54" s="105"/>
      <c r="P54" s="106"/>
    </row>
    <row r="55" spans="1:16" ht="0" hidden="1" customHeight="1" x14ac:dyDescent="0.55000000000000004"/>
    <row r="56" spans="1:16" ht="15.95" customHeight="1" x14ac:dyDescent="0.55000000000000004"/>
    <row r="57" spans="1:16" ht="19.7" customHeight="1" x14ac:dyDescent="0.55000000000000004">
      <c r="B57" s="126"/>
      <c r="C57" s="101"/>
    </row>
    <row r="58" spans="1:16" ht="0.6" customHeight="1" x14ac:dyDescent="0.55000000000000004"/>
    <row r="59" spans="1:16" ht="19.7" customHeight="1" x14ac:dyDescent="0.55000000000000004">
      <c r="C59" s="123"/>
      <c r="D59" s="101"/>
      <c r="E59" s="101"/>
      <c r="F59" s="101"/>
      <c r="G59" s="101"/>
      <c r="H59" s="101"/>
      <c r="I59" s="101"/>
      <c r="J59" s="101"/>
      <c r="K59" s="101"/>
      <c r="L59" s="101"/>
    </row>
  </sheetData>
  <mergeCells count="209">
    <mergeCell ref="C59:L59"/>
    <mergeCell ref="A54:C54"/>
    <mergeCell ref="E54:G54"/>
    <mergeCell ref="K54:M54"/>
    <mergeCell ref="N54:P54"/>
    <mergeCell ref="B57:C57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8:C8"/>
    <mergeCell ref="E8:G8"/>
    <mergeCell ref="K8:M8"/>
    <mergeCell ref="N8:P8"/>
    <mergeCell ref="A9:C9"/>
    <mergeCell ref="E9:G9"/>
    <mergeCell ref="K9:M9"/>
    <mergeCell ref="N9:P9"/>
    <mergeCell ref="N6:P6"/>
    <mergeCell ref="A7:C7"/>
    <mergeCell ref="E7:G7"/>
    <mergeCell ref="K7:M7"/>
    <mergeCell ref="N7:P7"/>
    <mergeCell ref="N4:P4"/>
    <mergeCell ref="A5:C5"/>
    <mergeCell ref="E5:G5"/>
    <mergeCell ref="K5:M5"/>
    <mergeCell ref="N5:P5"/>
    <mergeCell ref="A1:E1"/>
    <mergeCell ref="G1:K1"/>
    <mergeCell ref="G2:K2"/>
    <mergeCell ref="G3:K3"/>
    <mergeCell ref="A4:I4"/>
    <mergeCell ref="K4:M4"/>
    <mergeCell ref="A6:C6"/>
    <mergeCell ref="E6:G6"/>
    <mergeCell ref="K6:M6"/>
  </mergeCells>
  <pageMargins left="0.19685039370078741" right="0.19685039370078741" top="0.39370078740157483" bottom="0.39370078740157483" header="0.39370078740157483" footer="0.39370078740157483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workbookViewId="0">
      <pane ySplit="9" topLeftCell="A49" activePane="bottomLeft" state="frozen"/>
      <selection pane="bottomLeft" activeCell="A60" sqref="A60"/>
    </sheetView>
  </sheetViews>
  <sheetFormatPr defaultRowHeight="21" x14ac:dyDescent="0.55000000000000004"/>
  <cols>
    <col min="1" max="1" width="47.125" style="17" customWidth="1"/>
    <col min="2" max="2" width="3.75" style="17" customWidth="1"/>
    <col min="3" max="3" width="11.125" style="17" customWidth="1"/>
    <col min="4" max="4" width="15.125" style="17" customWidth="1"/>
    <col min="5" max="5" width="3.875" style="17" customWidth="1"/>
    <col min="6" max="6" width="11.375" style="17" customWidth="1"/>
    <col min="7" max="7" width="0.5" style="17" customWidth="1"/>
    <col min="8" max="16384" width="9" style="17"/>
  </cols>
  <sheetData>
    <row r="1" spans="1:7" ht="1.9" customHeight="1" x14ac:dyDescent="0.55000000000000004"/>
    <row r="2" spans="1:7" ht="17.25" customHeight="1" x14ac:dyDescent="0.55000000000000004">
      <c r="A2" s="103" t="s">
        <v>0</v>
      </c>
      <c r="B2" s="101"/>
      <c r="C2" s="101"/>
      <c r="D2" s="101"/>
      <c r="E2" s="101"/>
      <c r="F2" s="101"/>
    </row>
    <row r="3" spans="1:7" ht="0.95" customHeight="1" x14ac:dyDescent="0.55000000000000004"/>
    <row r="4" spans="1:7" ht="17.25" customHeight="1" x14ac:dyDescent="0.55000000000000004">
      <c r="A4" s="102" t="s">
        <v>167</v>
      </c>
      <c r="B4" s="101"/>
      <c r="C4" s="101"/>
      <c r="D4" s="101"/>
      <c r="E4" s="101"/>
      <c r="F4" s="101"/>
    </row>
    <row r="5" spans="1:7" ht="0.2" customHeight="1" x14ac:dyDescent="0.55000000000000004"/>
    <row r="6" spans="1:7" ht="17.25" customHeight="1" x14ac:dyDescent="0.55000000000000004">
      <c r="A6" s="102" t="s">
        <v>168</v>
      </c>
      <c r="B6" s="101"/>
      <c r="C6" s="101"/>
      <c r="D6" s="101"/>
      <c r="E6" s="101"/>
      <c r="F6" s="101"/>
    </row>
    <row r="7" spans="1:7" ht="1.5" customHeight="1" x14ac:dyDescent="0.55000000000000004"/>
    <row r="8" spans="1:7" ht="18" customHeight="1" x14ac:dyDescent="0.55000000000000004">
      <c r="A8" s="102" t="s">
        <v>169</v>
      </c>
      <c r="B8" s="101"/>
      <c r="C8" s="101"/>
      <c r="D8" s="101"/>
      <c r="E8" s="101"/>
      <c r="F8" s="101"/>
    </row>
    <row r="9" spans="1:7" ht="6.4" customHeight="1" x14ac:dyDescent="0.55000000000000004"/>
    <row r="10" spans="1:7" ht="0.95" customHeight="1" x14ac:dyDescent="0.55000000000000004"/>
    <row r="11" spans="1:7" x14ac:dyDescent="0.55000000000000004">
      <c r="A11" s="104" t="s">
        <v>4</v>
      </c>
      <c r="B11" s="106"/>
      <c r="C11" s="3" t="s">
        <v>5</v>
      </c>
      <c r="D11" s="3" t="s">
        <v>170</v>
      </c>
      <c r="E11" s="104" t="s">
        <v>171</v>
      </c>
      <c r="F11" s="105"/>
      <c r="G11" s="106"/>
    </row>
    <row r="12" spans="1:7" x14ac:dyDescent="0.55000000000000004">
      <c r="A12" s="110" t="s">
        <v>172</v>
      </c>
      <c r="B12" s="106"/>
      <c r="C12" s="21" t="s">
        <v>173</v>
      </c>
      <c r="D12" s="22">
        <v>26630452.140000001</v>
      </c>
      <c r="E12" s="129">
        <v>0</v>
      </c>
      <c r="F12" s="105"/>
      <c r="G12" s="106"/>
    </row>
    <row r="13" spans="1:7" x14ac:dyDescent="0.55000000000000004">
      <c r="A13" s="110" t="s">
        <v>174</v>
      </c>
      <c r="B13" s="106"/>
      <c r="C13" s="21" t="s">
        <v>173</v>
      </c>
      <c r="D13" s="22">
        <v>725237.86</v>
      </c>
      <c r="E13" s="129">
        <v>0</v>
      </c>
      <c r="F13" s="105"/>
      <c r="G13" s="106"/>
    </row>
    <row r="14" spans="1:7" x14ac:dyDescent="0.55000000000000004">
      <c r="A14" s="110" t="s">
        <v>175</v>
      </c>
      <c r="B14" s="106"/>
      <c r="C14" s="21" t="s">
        <v>173</v>
      </c>
      <c r="D14" s="22">
        <v>2824094.92</v>
      </c>
      <c r="E14" s="129">
        <v>0</v>
      </c>
      <c r="F14" s="105"/>
      <c r="G14" s="106"/>
    </row>
    <row r="15" spans="1:7" x14ac:dyDescent="0.55000000000000004">
      <c r="A15" s="110" t="s">
        <v>176</v>
      </c>
      <c r="B15" s="106"/>
      <c r="C15" s="21" t="s">
        <v>173</v>
      </c>
      <c r="D15" s="22">
        <v>5152814.33</v>
      </c>
      <c r="E15" s="129">
        <v>0</v>
      </c>
      <c r="F15" s="105"/>
      <c r="G15" s="106"/>
    </row>
    <row r="16" spans="1:7" x14ac:dyDescent="0.55000000000000004">
      <c r="A16" s="110" t="s">
        <v>50</v>
      </c>
      <c r="B16" s="106"/>
      <c r="C16" s="21" t="s">
        <v>177</v>
      </c>
      <c r="D16" s="22">
        <v>14498</v>
      </c>
      <c r="E16" s="129">
        <v>0</v>
      </c>
      <c r="F16" s="105"/>
      <c r="G16" s="106"/>
    </row>
    <row r="17" spans="1:7" x14ac:dyDescent="0.55000000000000004">
      <c r="A17" s="110" t="s">
        <v>178</v>
      </c>
      <c r="B17" s="106"/>
      <c r="C17" s="21" t="s">
        <v>179</v>
      </c>
      <c r="D17" s="22">
        <v>2024500</v>
      </c>
      <c r="E17" s="129">
        <v>0</v>
      </c>
      <c r="F17" s="105"/>
      <c r="G17" s="106"/>
    </row>
    <row r="18" spans="1:7" x14ac:dyDescent="0.55000000000000004">
      <c r="A18" s="110" t="s">
        <v>53</v>
      </c>
      <c r="B18" s="106"/>
      <c r="C18" s="21" t="s">
        <v>180</v>
      </c>
      <c r="D18" s="22">
        <v>318000</v>
      </c>
      <c r="E18" s="129">
        <v>0</v>
      </c>
      <c r="F18" s="105"/>
      <c r="G18" s="106"/>
    </row>
    <row r="19" spans="1:7" x14ac:dyDescent="0.55000000000000004">
      <c r="A19" s="110" t="s">
        <v>142</v>
      </c>
      <c r="B19" s="106"/>
      <c r="C19" s="21" t="s">
        <v>181</v>
      </c>
      <c r="D19" s="22">
        <v>0</v>
      </c>
      <c r="E19" s="129">
        <v>3445500</v>
      </c>
      <c r="F19" s="105"/>
      <c r="G19" s="106"/>
    </row>
    <row r="20" spans="1:7" x14ac:dyDescent="0.55000000000000004">
      <c r="A20" s="110" t="s">
        <v>56</v>
      </c>
      <c r="B20" s="106"/>
      <c r="C20" s="21" t="s">
        <v>182</v>
      </c>
      <c r="D20" s="22">
        <v>0</v>
      </c>
      <c r="E20" s="129">
        <v>4440.7</v>
      </c>
      <c r="F20" s="105"/>
      <c r="G20" s="106"/>
    </row>
    <row r="21" spans="1:7" x14ac:dyDescent="0.55000000000000004">
      <c r="A21" s="110" t="s">
        <v>183</v>
      </c>
      <c r="B21" s="106"/>
      <c r="C21" s="21" t="s">
        <v>184</v>
      </c>
      <c r="D21" s="22">
        <v>0</v>
      </c>
      <c r="E21" s="129">
        <v>2612.4899999999998</v>
      </c>
      <c r="F21" s="105"/>
      <c r="G21" s="106"/>
    </row>
    <row r="22" spans="1:7" x14ac:dyDescent="0.55000000000000004">
      <c r="A22" s="110" t="s">
        <v>63</v>
      </c>
      <c r="B22" s="106"/>
      <c r="C22" s="21" t="s">
        <v>185</v>
      </c>
      <c r="D22" s="22">
        <v>0</v>
      </c>
      <c r="E22" s="129">
        <v>557724</v>
      </c>
      <c r="F22" s="105"/>
      <c r="G22" s="106"/>
    </row>
    <row r="23" spans="1:7" x14ac:dyDescent="0.55000000000000004">
      <c r="A23" s="110" t="s">
        <v>67</v>
      </c>
      <c r="B23" s="106"/>
      <c r="C23" s="21" t="s">
        <v>186</v>
      </c>
      <c r="D23" s="22">
        <v>0</v>
      </c>
      <c r="E23" s="129">
        <v>5446</v>
      </c>
      <c r="F23" s="105"/>
      <c r="G23" s="106"/>
    </row>
    <row r="24" spans="1:7" x14ac:dyDescent="0.55000000000000004">
      <c r="A24" s="110" t="s">
        <v>154</v>
      </c>
      <c r="B24" s="106"/>
      <c r="C24" s="21" t="s">
        <v>187</v>
      </c>
      <c r="D24" s="22">
        <v>0</v>
      </c>
      <c r="E24" s="129">
        <v>6800</v>
      </c>
      <c r="F24" s="105"/>
      <c r="G24" s="106"/>
    </row>
    <row r="25" spans="1:7" x14ac:dyDescent="0.55000000000000004">
      <c r="A25" s="110" t="s">
        <v>75</v>
      </c>
      <c r="B25" s="106"/>
      <c r="C25" s="21" t="s">
        <v>188</v>
      </c>
      <c r="D25" s="22">
        <v>0</v>
      </c>
      <c r="E25" s="129">
        <v>1043237.86</v>
      </c>
      <c r="F25" s="105"/>
      <c r="G25" s="106"/>
    </row>
    <row r="26" spans="1:7" x14ac:dyDescent="0.55000000000000004">
      <c r="A26" s="110" t="s">
        <v>80</v>
      </c>
      <c r="B26" s="106"/>
      <c r="C26" s="21" t="s">
        <v>189</v>
      </c>
      <c r="D26" s="22">
        <v>0</v>
      </c>
      <c r="E26" s="129">
        <v>9263191.2599999998</v>
      </c>
      <c r="F26" s="105"/>
      <c r="G26" s="106"/>
    </row>
    <row r="27" spans="1:7" x14ac:dyDescent="0.55000000000000004">
      <c r="A27" s="110" t="s">
        <v>190</v>
      </c>
      <c r="B27" s="106"/>
      <c r="C27" s="21" t="s">
        <v>191</v>
      </c>
      <c r="D27" s="22">
        <v>0</v>
      </c>
      <c r="E27" s="129">
        <v>12783287.789999999</v>
      </c>
      <c r="F27" s="105"/>
      <c r="G27" s="106"/>
    </row>
    <row r="28" spans="1:7" x14ac:dyDescent="0.55000000000000004">
      <c r="A28" s="110" t="s">
        <v>192</v>
      </c>
      <c r="B28" s="106"/>
      <c r="C28" s="21" t="s">
        <v>193</v>
      </c>
      <c r="D28" s="22">
        <v>0</v>
      </c>
      <c r="E28" s="129">
        <v>3750</v>
      </c>
      <c r="F28" s="105"/>
      <c r="G28" s="106"/>
    </row>
    <row r="29" spans="1:7" x14ac:dyDescent="0.55000000000000004">
      <c r="A29" s="110" t="s">
        <v>194</v>
      </c>
      <c r="B29" s="106"/>
      <c r="C29" s="21" t="s">
        <v>195</v>
      </c>
      <c r="D29" s="22">
        <v>0</v>
      </c>
      <c r="E29" s="129">
        <v>997.4</v>
      </c>
      <c r="F29" s="105"/>
      <c r="G29" s="106"/>
    </row>
    <row r="30" spans="1:7" x14ac:dyDescent="0.55000000000000004">
      <c r="A30" s="110" t="s">
        <v>196</v>
      </c>
      <c r="B30" s="106"/>
      <c r="C30" s="21" t="s">
        <v>197</v>
      </c>
      <c r="D30" s="22">
        <v>0</v>
      </c>
      <c r="E30" s="129">
        <v>261.89999999999998</v>
      </c>
      <c r="F30" s="105"/>
      <c r="G30" s="106"/>
    </row>
    <row r="31" spans="1:7" x14ac:dyDescent="0.55000000000000004">
      <c r="A31" s="110" t="s">
        <v>198</v>
      </c>
      <c r="B31" s="106"/>
      <c r="C31" s="21" t="s">
        <v>199</v>
      </c>
      <c r="D31" s="22">
        <v>0</v>
      </c>
      <c r="E31" s="129">
        <v>610</v>
      </c>
      <c r="F31" s="105"/>
      <c r="G31" s="106"/>
    </row>
    <row r="32" spans="1:7" x14ac:dyDescent="0.55000000000000004">
      <c r="A32" s="110" t="s">
        <v>200</v>
      </c>
      <c r="B32" s="106"/>
      <c r="C32" s="21" t="s">
        <v>201</v>
      </c>
      <c r="D32" s="22">
        <v>0</v>
      </c>
      <c r="E32" s="129">
        <v>5071</v>
      </c>
      <c r="F32" s="105"/>
      <c r="G32" s="106"/>
    </row>
    <row r="33" spans="1:7" x14ac:dyDescent="0.55000000000000004">
      <c r="A33" s="110" t="s">
        <v>202</v>
      </c>
      <c r="B33" s="106"/>
      <c r="C33" s="21" t="s">
        <v>203</v>
      </c>
      <c r="D33" s="22">
        <v>0</v>
      </c>
      <c r="E33" s="129">
        <v>1314.46</v>
      </c>
      <c r="F33" s="105"/>
      <c r="G33" s="106"/>
    </row>
    <row r="34" spans="1:7" x14ac:dyDescent="0.55000000000000004">
      <c r="A34" s="110" t="s">
        <v>204</v>
      </c>
      <c r="B34" s="106"/>
      <c r="C34" s="21" t="s">
        <v>205</v>
      </c>
      <c r="D34" s="22">
        <v>0</v>
      </c>
      <c r="E34" s="129">
        <v>80</v>
      </c>
      <c r="F34" s="105"/>
      <c r="G34" s="106"/>
    </row>
    <row r="35" spans="1:7" x14ac:dyDescent="0.55000000000000004">
      <c r="A35" s="110" t="s">
        <v>206</v>
      </c>
      <c r="B35" s="106"/>
      <c r="C35" s="21" t="s">
        <v>207</v>
      </c>
      <c r="D35" s="22">
        <v>0</v>
      </c>
      <c r="E35" s="129">
        <v>29826.58</v>
      </c>
      <c r="F35" s="105"/>
      <c r="G35" s="106"/>
    </row>
    <row r="36" spans="1:7" x14ac:dyDescent="0.55000000000000004">
      <c r="A36" s="110" t="s">
        <v>208</v>
      </c>
      <c r="B36" s="106"/>
      <c r="C36" s="21" t="s">
        <v>209</v>
      </c>
      <c r="D36" s="22">
        <v>0</v>
      </c>
      <c r="E36" s="129">
        <v>200</v>
      </c>
      <c r="F36" s="105"/>
      <c r="G36" s="106"/>
    </row>
    <row r="37" spans="1:7" x14ac:dyDescent="0.55000000000000004">
      <c r="A37" s="110" t="s">
        <v>210</v>
      </c>
      <c r="B37" s="106"/>
      <c r="C37" s="21" t="s">
        <v>211</v>
      </c>
      <c r="D37" s="22">
        <v>0</v>
      </c>
      <c r="E37" s="129">
        <v>153668.71</v>
      </c>
      <c r="F37" s="105"/>
      <c r="G37" s="106"/>
    </row>
    <row r="38" spans="1:7" x14ac:dyDescent="0.55000000000000004">
      <c r="A38" s="110" t="s">
        <v>212</v>
      </c>
      <c r="B38" s="106"/>
      <c r="C38" s="21" t="s">
        <v>213</v>
      </c>
      <c r="D38" s="22">
        <v>0</v>
      </c>
      <c r="E38" s="129">
        <v>2879582.31</v>
      </c>
      <c r="F38" s="105"/>
      <c r="G38" s="106"/>
    </row>
    <row r="39" spans="1:7" x14ac:dyDescent="0.55000000000000004">
      <c r="A39" s="110" t="s">
        <v>214</v>
      </c>
      <c r="B39" s="106"/>
      <c r="C39" s="21" t="s">
        <v>215</v>
      </c>
      <c r="D39" s="22">
        <v>0</v>
      </c>
      <c r="E39" s="129">
        <v>826893.5</v>
      </c>
      <c r="F39" s="105"/>
      <c r="G39" s="106"/>
    </row>
    <row r="40" spans="1:7" x14ac:dyDescent="0.55000000000000004">
      <c r="A40" s="110" t="s">
        <v>216</v>
      </c>
      <c r="B40" s="106"/>
      <c r="C40" s="21" t="s">
        <v>217</v>
      </c>
      <c r="D40" s="22">
        <v>0</v>
      </c>
      <c r="E40" s="129">
        <v>22943.64</v>
      </c>
      <c r="F40" s="105"/>
      <c r="G40" s="106"/>
    </row>
    <row r="41" spans="1:7" x14ac:dyDescent="0.55000000000000004">
      <c r="A41" s="110" t="s">
        <v>218</v>
      </c>
      <c r="B41" s="106"/>
      <c r="C41" s="21" t="s">
        <v>219</v>
      </c>
      <c r="D41" s="22">
        <v>0</v>
      </c>
      <c r="E41" s="129">
        <v>1558141.92</v>
      </c>
      <c r="F41" s="105"/>
      <c r="G41" s="106"/>
    </row>
    <row r="42" spans="1:7" x14ac:dyDescent="0.55000000000000004">
      <c r="A42" s="110" t="s">
        <v>220</v>
      </c>
      <c r="B42" s="106"/>
      <c r="C42" s="21" t="s">
        <v>221</v>
      </c>
      <c r="D42" s="22">
        <v>0</v>
      </c>
      <c r="E42" s="129">
        <v>18</v>
      </c>
      <c r="F42" s="105"/>
      <c r="G42" s="106"/>
    </row>
    <row r="43" spans="1:7" x14ac:dyDescent="0.55000000000000004">
      <c r="A43" s="110" t="s">
        <v>222</v>
      </c>
      <c r="B43" s="106"/>
      <c r="C43" s="21" t="s">
        <v>223</v>
      </c>
      <c r="D43" s="22">
        <v>0</v>
      </c>
      <c r="E43" s="129">
        <v>1890511.7</v>
      </c>
      <c r="F43" s="105"/>
      <c r="G43" s="106"/>
    </row>
    <row r="44" spans="1:7" x14ac:dyDescent="0.55000000000000004">
      <c r="A44" s="110" t="s">
        <v>224</v>
      </c>
      <c r="B44" s="106"/>
      <c r="C44" s="21" t="s">
        <v>225</v>
      </c>
      <c r="D44" s="22">
        <v>0</v>
      </c>
      <c r="E44" s="129">
        <v>8957.1299999999992</v>
      </c>
      <c r="F44" s="105"/>
      <c r="G44" s="106"/>
    </row>
    <row r="45" spans="1:7" x14ac:dyDescent="0.55000000000000004">
      <c r="A45" s="110" t="s">
        <v>226</v>
      </c>
      <c r="B45" s="106"/>
      <c r="C45" s="21" t="s">
        <v>227</v>
      </c>
      <c r="D45" s="22">
        <v>0</v>
      </c>
      <c r="E45" s="129">
        <v>768.64</v>
      </c>
      <c r="F45" s="105"/>
      <c r="G45" s="106"/>
    </row>
    <row r="46" spans="1:7" x14ac:dyDescent="0.55000000000000004">
      <c r="A46" s="110" t="s">
        <v>228</v>
      </c>
      <c r="B46" s="106"/>
      <c r="C46" s="21" t="s">
        <v>229</v>
      </c>
      <c r="D46" s="22">
        <v>0</v>
      </c>
      <c r="E46" s="129">
        <v>204791</v>
      </c>
      <c r="F46" s="105"/>
      <c r="G46" s="106"/>
    </row>
    <row r="47" spans="1:7" x14ac:dyDescent="0.55000000000000004">
      <c r="A47" s="110" t="s">
        <v>230</v>
      </c>
      <c r="B47" s="106"/>
      <c r="C47" s="21" t="s">
        <v>231</v>
      </c>
      <c r="D47" s="22">
        <v>0</v>
      </c>
      <c r="E47" s="129">
        <v>12256608</v>
      </c>
      <c r="F47" s="105"/>
      <c r="G47" s="106"/>
    </row>
    <row r="48" spans="1:7" x14ac:dyDescent="0.55000000000000004">
      <c r="A48" s="110" t="s">
        <v>90</v>
      </c>
      <c r="B48" s="106"/>
      <c r="C48" s="21" t="s">
        <v>232</v>
      </c>
      <c r="D48" s="22">
        <v>4666772</v>
      </c>
      <c r="E48" s="129">
        <v>0</v>
      </c>
      <c r="F48" s="105"/>
      <c r="G48" s="106"/>
    </row>
    <row r="49" spans="1:7" x14ac:dyDescent="0.55000000000000004">
      <c r="A49" s="110" t="s">
        <v>95</v>
      </c>
      <c r="B49" s="106"/>
      <c r="C49" s="21" t="s">
        <v>233</v>
      </c>
      <c r="D49" s="22">
        <v>857040</v>
      </c>
      <c r="E49" s="129">
        <v>0</v>
      </c>
      <c r="F49" s="105"/>
      <c r="G49" s="106"/>
    </row>
    <row r="50" spans="1:7" x14ac:dyDescent="0.55000000000000004">
      <c r="A50" s="110" t="s">
        <v>100</v>
      </c>
      <c r="B50" s="106"/>
      <c r="C50" s="21" t="s">
        <v>234</v>
      </c>
      <c r="D50" s="22">
        <v>1978734</v>
      </c>
      <c r="E50" s="129">
        <v>0</v>
      </c>
      <c r="F50" s="105"/>
      <c r="G50" s="106"/>
    </row>
    <row r="51" spans="1:7" x14ac:dyDescent="0.55000000000000004">
      <c r="A51" s="110" t="s">
        <v>105</v>
      </c>
      <c r="B51" s="106"/>
      <c r="C51" s="21" t="s">
        <v>235</v>
      </c>
      <c r="D51" s="22">
        <v>44750</v>
      </c>
      <c r="E51" s="129">
        <v>0</v>
      </c>
      <c r="F51" s="105"/>
      <c r="G51" s="106"/>
    </row>
    <row r="52" spans="1:7" x14ac:dyDescent="0.55000000000000004">
      <c r="A52" s="110" t="s">
        <v>110</v>
      </c>
      <c r="B52" s="106"/>
      <c r="C52" s="21" t="s">
        <v>236</v>
      </c>
      <c r="D52" s="22">
        <v>620658.74</v>
      </c>
      <c r="E52" s="129">
        <v>0</v>
      </c>
      <c r="F52" s="105"/>
      <c r="G52" s="106"/>
    </row>
    <row r="53" spans="1:7" x14ac:dyDescent="0.55000000000000004">
      <c r="A53" s="110" t="s">
        <v>115</v>
      </c>
      <c r="B53" s="106"/>
      <c r="C53" s="21" t="s">
        <v>237</v>
      </c>
      <c r="D53" s="22">
        <v>201072.36</v>
      </c>
      <c r="E53" s="129">
        <v>0</v>
      </c>
      <c r="F53" s="105"/>
      <c r="G53" s="106"/>
    </row>
    <row r="54" spans="1:7" x14ac:dyDescent="0.55000000000000004">
      <c r="A54" s="110" t="s">
        <v>120</v>
      </c>
      <c r="B54" s="106"/>
      <c r="C54" s="21" t="s">
        <v>238</v>
      </c>
      <c r="D54" s="22">
        <v>91611.64</v>
      </c>
      <c r="E54" s="129">
        <v>0</v>
      </c>
      <c r="F54" s="105"/>
      <c r="G54" s="106"/>
    </row>
    <row r="55" spans="1:7" x14ac:dyDescent="0.55000000000000004">
      <c r="A55" s="110" t="s">
        <v>134</v>
      </c>
      <c r="B55" s="106"/>
      <c r="C55" s="21" t="s">
        <v>239</v>
      </c>
      <c r="D55" s="22">
        <v>807000</v>
      </c>
      <c r="E55" s="129">
        <v>0</v>
      </c>
      <c r="F55" s="105"/>
      <c r="G55" s="106"/>
    </row>
    <row r="56" spans="1:7" x14ac:dyDescent="0.55000000000000004">
      <c r="A56" s="130" t="s">
        <v>47</v>
      </c>
      <c r="B56" s="115"/>
      <c r="C56" s="116"/>
      <c r="D56" s="23">
        <v>46957235.990000002</v>
      </c>
      <c r="E56" s="131">
        <v>46957235.990000002</v>
      </c>
      <c r="F56" s="105"/>
      <c r="G56" s="106"/>
    </row>
  </sheetData>
  <mergeCells count="96">
    <mergeCell ref="A54:B54"/>
    <mergeCell ref="E54:G54"/>
    <mergeCell ref="A55:B55"/>
    <mergeCell ref="E55:G55"/>
    <mergeCell ref="A56:C56"/>
    <mergeCell ref="E56:G56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12:B12"/>
    <mergeCell ref="E12:G12"/>
    <mergeCell ref="A13:B13"/>
    <mergeCell ref="E13:G13"/>
    <mergeCell ref="A14:B14"/>
    <mergeCell ref="E14:G14"/>
    <mergeCell ref="A2:F2"/>
    <mergeCell ref="A4:F4"/>
    <mergeCell ref="A6:F6"/>
    <mergeCell ref="A8:F8"/>
    <mergeCell ref="A11:B11"/>
    <mergeCell ref="E11:G11"/>
  </mergeCells>
  <pageMargins left="0.23622047244094491" right="0.19685039370078741" top="0.15748031496062992" bottom="0.15748031496062992" header="0.19685039370078741" footer="0.23622047244094491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workbookViewId="0">
      <pane ySplit="2" topLeftCell="A3" activePane="bottomLeft" state="frozen"/>
      <selection pane="bottomLeft" activeCell="I13" sqref="I13"/>
    </sheetView>
  </sheetViews>
  <sheetFormatPr defaultRowHeight="25.5" x14ac:dyDescent="0.7"/>
  <cols>
    <col min="1" max="1" width="11.875" style="1" customWidth="1"/>
    <col min="2" max="2" width="7.125" style="1" customWidth="1"/>
    <col min="3" max="3" width="1.5" style="1" customWidth="1"/>
    <col min="4" max="4" width="21.75" style="1" customWidth="1"/>
    <col min="5" max="5" width="1.375" style="1" customWidth="1"/>
    <col min="6" max="7" width="6.25" style="1" customWidth="1"/>
    <col min="8" max="8" width="6.125" style="1" customWidth="1"/>
    <col min="9" max="13" width="11.25" style="1" customWidth="1"/>
    <col min="14" max="14" width="10.5" style="1" customWidth="1"/>
    <col min="15" max="16" width="11.25" style="1" customWidth="1"/>
    <col min="17" max="17" width="11.625" style="1" customWidth="1"/>
    <col min="18" max="16384" width="9" style="1"/>
  </cols>
  <sheetData>
    <row r="1" spans="1:17" ht="9" customHeight="1" x14ac:dyDescent="0.7">
      <c r="A1" s="132"/>
      <c r="B1" s="132"/>
      <c r="C1" s="132"/>
      <c r="D1" s="132"/>
      <c r="E1" s="132"/>
    </row>
    <row r="2" spans="1:17" ht="15.75" customHeight="1" x14ac:dyDescent="0.7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</row>
    <row r="3" spans="1:17" ht="21.2" customHeight="1" x14ac:dyDescent="0.7">
      <c r="A3" s="154" t="s">
        <v>336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</row>
    <row r="4" spans="1:17" ht="21.2" customHeight="1" x14ac:dyDescent="0.7">
      <c r="A4" s="154" t="s">
        <v>337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</row>
    <row r="5" spans="1:17" ht="8.25" customHeight="1" x14ac:dyDescent="0.7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7" ht="105" x14ac:dyDescent="0.7">
      <c r="A6" s="24"/>
      <c r="B6" s="24"/>
      <c r="C6" s="24"/>
      <c r="D6" s="24"/>
      <c r="E6" s="24"/>
      <c r="F6" s="24"/>
      <c r="G6" s="155" t="s">
        <v>338</v>
      </c>
      <c r="H6" s="156"/>
      <c r="I6" s="133" t="s">
        <v>240</v>
      </c>
      <c r="J6" s="134"/>
      <c r="K6" s="133" t="s">
        <v>241</v>
      </c>
      <c r="L6" s="134"/>
      <c r="M6" s="35" t="s">
        <v>242</v>
      </c>
      <c r="N6" s="35" t="s">
        <v>243</v>
      </c>
      <c r="O6" s="35" t="s">
        <v>244</v>
      </c>
      <c r="P6" s="35" t="s">
        <v>245</v>
      </c>
      <c r="Q6" s="104" t="s">
        <v>47</v>
      </c>
    </row>
    <row r="7" spans="1:17" x14ac:dyDescent="0.7">
      <c r="A7" s="25"/>
      <c r="B7" s="25"/>
      <c r="C7" s="25"/>
      <c r="D7" s="25"/>
      <c r="E7" s="25"/>
      <c r="F7" s="25"/>
      <c r="G7" s="152"/>
      <c r="H7" s="153"/>
      <c r="I7" s="147" t="s">
        <v>246</v>
      </c>
      <c r="J7" s="148"/>
      <c r="K7" s="147" t="s">
        <v>247</v>
      </c>
      <c r="L7" s="148"/>
      <c r="M7" s="26" t="s">
        <v>248</v>
      </c>
      <c r="N7" s="26" t="s">
        <v>249</v>
      </c>
      <c r="O7" s="26" t="s">
        <v>250</v>
      </c>
      <c r="P7" s="26" t="s">
        <v>251</v>
      </c>
      <c r="Q7" s="145"/>
    </row>
    <row r="8" spans="1:17" ht="105" x14ac:dyDescent="0.7">
      <c r="A8" s="25"/>
      <c r="B8" s="25"/>
      <c r="C8" s="25"/>
      <c r="D8" s="25"/>
      <c r="E8" s="25"/>
      <c r="F8" s="25"/>
      <c r="G8" s="152"/>
      <c r="H8" s="153"/>
      <c r="I8" s="36" t="s">
        <v>252</v>
      </c>
      <c r="J8" s="36" t="s">
        <v>253</v>
      </c>
      <c r="K8" s="36" t="s">
        <v>254</v>
      </c>
      <c r="L8" s="36" t="s">
        <v>255</v>
      </c>
      <c r="M8" s="36" t="s">
        <v>256</v>
      </c>
      <c r="N8" s="36" t="s">
        <v>257</v>
      </c>
      <c r="O8" s="36" t="s">
        <v>258</v>
      </c>
      <c r="P8" s="36" t="s">
        <v>90</v>
      </c>
      <c r="Q8" s="145"/>
    </row>
    <row r="9" spans="1:17" ht="25.5" customHeight="1" x14ac:dyDescent="0.7">
      <c r="A9" s="157" t="s">
        <v>339</v>
      </c>
      <c r="B9" s="157"/>
      <c r="C9" s="27"/>
      <c r="D9" s="27"/>
      <c r="E9" s="27"/>
      <c r="F9" s="27"/>
      <c r="G9" s="27"/>
      <c r="H9" s="27"/>
      <c r="I9" s="28" t="s">
        <v>259</v>
      </c>
      <c r="J9" s="28" t="s">
        <v>260</v>
      </c>
      <c r="K9" s="28" t="s">
        <v>261</v>
      </c>
      <c r="L9" s="28" t="s">
        <v>262</v>
      </c>
      <c r="M9" s="28" t="s">
        <v>263</v>
      </c>
      <c r="N9" s="28" t="s">
        <v>264</v>
      </c>
      <c r="O9" s="28" t="s">
        <v>265</v>
      </c>
      <c r="P9" s="28" t="s">
        <v>266</v>
      </c>
      <c r="Q9" s="146"/>
    </row>
    <row r="10" spans="1:17" ht="21.75" customHeight="1" x14ac:dyDescent="0.7">
      <c r="A10" s="139" t="s">
        <v>90</v>
      </c>
      <c r="B10" s="142" t="s">
        <v>267</v>
      </c>
      <c r="C10" s="33" t="s">
        <v>11</v>
      </c>
      <c r="D10" s="34" t="s">
        <v>268</v>
      </c>
      <c r="E10" s="135" t="s">
        <v>269</v>
      </c>
      <c r="F10" s="136"/>
      <c r="G10" s="137" t="s">
        <v>270</v>
      </c>
      <c r="H10" s="138"/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4978</v>
      </c>
      <c r="Q10" s="31">
        <v>4978</v>
      </c>
    </row>
    <row r="11" spans="1:17" ht="21.75" customHeight="1" x14ac:dyDescent="0.7">
      <c r="A11" s="140"/>
      <c r="B11" s="143"/>
      <c r="C11" s="33" t="s">
        <v>11</v>
      </c>
      <c r="D11" s="34" t="s">
        <v>271</v>
      </c>
      <c r="E11" s="135" t="s">
        <v>272</v>
      </c>
      <c r="F11" s="136"/>
      <c r="G11" s="137" t="s">
        <v>270</v>
      </c>
      <c r="H11" s="138"/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847900</v>
      </c>
      <c r="Q11" s="31">
        <v>847900</v>
      </c>
    </row>
    <row r="12" spans="1:17" ht="21.75" customHeight="1" x14ac:dyDescent="0.7">
      <c r="A12" s="140"/>
      <c r="B12" s="143"/>
      <c r="C12" s="33" t="s">
        <v>11</v>
      </c>
      <c r="D12" s="34" t="s">
        <v>273</v>
      </c>
      <c r="E12" s="135" t="s">
        <v>274</v>
      </c>
      <c r="F12" s="136"/>
      <c r="G12" s="137" t="s">
        <v>270</v>
      </c>
      <c r="H12" s="138"/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240000</v>
      </c>
      <c r="Q12" s="31">
        <v>240000</v>
      </c>
    </row>
    <row r="13" spans="1:17" ht="21.75" customHeight="1" x14ac:dyDescent="0.7">
      <c r="A13" s="140"/>
      <c r="B13" s="143"/>
      <c r="C13" s="33" t="s">
        <v>11</v>
      </c>
      <c r="D13" s="34" t="s">
        <v>275</v>
      </c>
      <c r="E13" s="135" t="s">
        <v>276</v>
      </c>
      <c r="F13" s="136"/>
      <c r="G13" s="137" t="s">
        <v>270</v>
      </c>
      <c r="H13" s="138"/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2000</v>
      </c>
      <c r="Q13" s="31">
        <v>2000</v>
      </c>
    </row>
    <row r="14" spans="1:17" ht="21.75" customHeight="1" x14ac:dyDescent="0.7">
      <c r="A14" s="140"/>
      <c r="B14" s="143"/>
      <c r="C14" s="33" t="s">
        <v>11</v>
      </c>
      <c r="D14" s="34" t="s">
        <v>277</v>
      </c>
      <c r="E14" s="135" t="s">
        <v>278</v>
      </c>
      <c r="F14" s="136"/>
      <c r="G14" s="137" t="s">
        <v>270</v>
      </c>
      <c r="H14" s="138"/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</row>
    <row r="15" spans="1:17" ht="63" x14ac:dyDescent="0.7">
      <c r="A15" s="140"/>
      <c r="B15" s="143"/>
      <c r="C15" s="33" t="s">
        <v>11</v>
      </c>
      <c r="D15" s="34" t="s">
        <v>279</v>
      </c>
      <c r="E15" s="135" t="s">
        <v>280</v>
      </c>
      <c r="F15" s="136"/>
      <c r="G15" s="137" t="s">
        <v>270</v>
      </c>
      <c r="H15" s="138"/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</row>
    <row r="16" spans="1:17" x14ac:dyDescent="0.7">
      <c r="A16" s="141"/>
      <c r="B16" s="144"/>
      <c r="C16" s="151" t="s">
        <v>281</v>
      </c>
      <c r="D16" s="138"/>
      <c r="E16" s="138"/>
      <c r="F16" s="138"/>
      <c r="G16" s="138"/>
      <c r="H16" s="138"/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1094878</v>
      </c>
      <c r="Q16" s="32">
        <v>1094878</v>
      </c>
    </row>
    <row r="17" spans="1:17" x14ac:dyDescent="0.7">
      <c r="A17" s="149" t="s">
        <v>282</v>
      </c>
      <c r="B17" s="138"/>
      <c r="C17" s="138"/>
      <c r="D17" s="138"/>
      <c r="E17" s="138"/>
      <c r="F17" s="138"/>
      <c r="G17" s="138"/>
      <c r="H17" s="138"/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4666772</v>
      </c>
      <c r="Q17" s="32">
        <v>4666772</v>
      </c>
    </row>
    <row r="18" spans="1:17" ht="22.5" customHeight="1" x14ac:dyDescent="0.7">
      <c r="A18" s="139" t="s">
        <v>95</v>
      </c>
      <c r="B18" s="142" t="s">
        <v>283</v>
      </c>
      <c r="C18" s="33" t="s">
        <v>11</v>
      </c>
      <c r="D18" s="30" t="s">
        <v>284</v>
      </c>
      <c r="E18" s="150" t="s">
        <v>285</v>
      </c>
      <c r="F18" s="136"/>
      <c r="G18" s="137" t="s">
        <v>270</v>
      </c>
      <c r="H18" s="138"/>
      <c r="I18" s="31">
        <v>42840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42840</v>
      </c>
    </row>
    <row r="19" spans="1:17" ht="42" x14ac:dyDescent="0.7">
      <c r="A19" s="140"/>
      <c r="B19" s="143"/>
      <c r="C19" s="33" t="s">
        <v>11</v>
      </c>
      <c r="D19" s="30" t="s">
        <v>286</v>
      </c>
      <c r="E19" s="150" t="s">
        <v>287</v>
      </c>
      <c r="F19" s="136"/>
      <c r="G19" s="137" t="s">
        <v>270</v>
      </c>
      <c r="H19" s="138"/>
      <c r="I19" s="31">
        <v>3510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3510</v>
      </c>
    </row>
    <row r="20" spans="1:17" ht="42" x14ac:dyDescent="0.7">
      <c r="A20" s="140"/>
      <c r="B20" s="143"/>
      <c r="C20" s="33" t="s">
        <v>11</v>
      </c>
      <c r="D20" s="30" t="s">
        <v>288</v>
      </c>
      <c r="E20" s="150" t="s">
        <v>289</v>
      </c>
      <c r="F20" s="136"/>
      <c r="G20" s="137" t="s">
        <v>270</v>
      </c>
      <c r="H20" s="138"/>
      <c r="I20" s="31">
        <v>3510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3510</v>
      </c>
    </row>
    <row r="21" spans="1:17" ht="63" x14ac:dyDescent="0.7">
      <c r="A21" s="140"/>
      <c r="B21" s="143"/>
      <c r="C21" s="33" t="s">
        <v>11</v>
      </c>
      <c r="D21" s="30" t="s">
        <v>290</v>
      </c>
      <c r="E21" s="150" t="s">
        <v>291</v>
      </c>
      <c r="F21" s="136"/>
      <c r="G21" s="137" t="s">
        <v>270</v>
      </c>
      <c r="H21" s="138"/>
      <c r="I21" s="31">
        <v>7200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7200</v>
      </c>
    </row>
    <row r="22" spans="1:17" ht="42" x14ac:dyDescent="0.7">
      <c r="A22" s="140"/>
      <c r="B22" s="143"/>
      <c r="C22" s="33" t="s">
        <v>11</v>
      </c>
      <c r="D22" s="30" t="s">
        <v>292</v>
      </c>
      <c r="E22" s="150" t="s">
        <v>293</v>
      </c>
      <c r="F22" s="136"/>
      <c r="G22" s="137" t="s">
        <v>270</v>
      </c>
      <c r="H22" s="138"/>
      <c r="I22" s="31">
        <v>157200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157200</v>
      </c>
    </row>
    <row r="23" spans="1:17" ht="21" customHeight="1" x14ac:dyDescent="0.7">
      <c r="A23" s="141"/>
      <c r="B23" s="144"/>
      <c r="C23" s="151" t="s">
        <v>281</v>
      </c>
      <c r="D23" s="138"/>
      <c r="E23" s="138"/>
      <c r="F23" s="138"/>
      <c r="G23" s="138"/>
      <c r="H23" s="138"/>
      <c r="I23" s="32">
        <v>214260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214260</v>
      </c>
    </row>
    <row r="24" spans="1:17" ht="21" customHeight="1" x14ac:dyDescent="0.7">
      <c r="A24" s="149" t="s">
        <v>282</v>
      </c>
      <c r="B24" s="138"/>
      <c r="C24" s="138"/>
      <c r="D24" s="138"/>
      <c r="E24" s="138"/>
      <c r="F24" s="138"/>
      <c r="G24" s="138"/>
      <c r="H24" s="138"/>
      <c r="I24" s="32">
        <v>857040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857040</v>
      </c>
    </row>
    <row r="25" spans="1:17" ht="21" customHeight="1" x14ac:dyDescent="0.7">
      <c r="A25" s="139" t="s">
        <v>100</v>
      </c>
      <c r="B25" s="142" t="s">
        <v>294</v>
      </c>
      <c r="C25" s="33" t="s">
        <v>11</v>
      </c>
      <c r="D25" s="30" t="s">
        <v>295</v>
      </c>
      <c r="E25" s="150" t="s">
        <v>296</v>
      </c>
      <c r="F25" s="136"/>
      <c r="G25" s="137" t="s">
        <v>270</v>
      </c>
      <c r="H25" s="138"/>
      <c r="I25" s="31">
        <v>186220</v>
      </c>
      <c r="J25" s="31">
        <v>116610</v>
      </c>
      <c r="K25" s="31">
        <v>17490</v>
      </c>
      <c r="L25" s="31">
        <v>0</v>
      </c>
      <c r="M25" s="31">
        <v>47910</v>
      </c>
      <c r="N25" s="31">
        <v>0</v>
      </c>
      <c r="O25" s="31">
        <v>0</v>
      </c>
      <c r="P25" s="31">
        <v>0</v>
      </c>
      <c r="Q25" s="31">
        <v>368230</v>
      </c>
    </row>
    <row r="26" spans="1:17" ht="21" customHeight="1" x14ac:dyDescent="0.7">
      <c r="A26" s="140"/>
      <c r="B26" s="143"/>
      <c r="C26" s="33" t="s">
        <v>11</v>
      </c>
      <c r="D26" s="30" t="s">
        <v>297</v>
      </c>
      <c r="E26" s="150" t="s">
        <v>298</v>
      </c>
      <c r="F26" s="136"/>
      <c r="G26" s="137" t="s">
        <v>270</v>
      </c>
      <c r="H26" s="138"/>
      <c r="I26" s="31">
        <v>0</v>
      </c>
      <c r="J26" s="31">
        <v>0</v>
      </c>
      <c r="K26" s="31">
        <v>0</v>
      </c>
      <c r="L26" s="31">
        <v>0</v>
      </c>
      <c r="M26" s="31">
        <v>55</v>
      </c>
      <c r="N26" s="31">
        <v>0</v>
      </c>
      <c r="O26" s="31">
        <v>0</v>
      </c>
      <c r="P26" s="31">
        <v>0</v>
      </c>
      <c r="Q26" s="31">
        <v>55</v>
      </c>
    </row>
    <row r="27" spans="1:17" ht="21" customHeight="1" x14ac:dyDescent="0.7">
      <c r="A27" s="140"/>
      <c r="B27" s="143"/>
      <c r="C27" s="33" t="s">
        <v>11</v>
      </c>
      <c r="D27" s="30" t="s">
        <v>299</v>
      </c>
      <c r="E27" s="150" t="s">
        <v>300</v>
      </c>
      <c r="F27" s="136"/>
      <c r="G27" s="137" t="s">
        <v>270</v>
      </c>
      <c r="H27" s="138"/>
      <c r="I27" s="31">
        <v>17500</v>
      </c>
      <c r="J27" s="31">
        <v>3500</v>
      </c>
      <c r="K27" s="31">
        <v>0</v>
      </c>
      <c r="L27" s="31">
        <v>0</v>
      </c>
      <c r="M27" s="31">
        <v>3500</v>
      </c>
      <c r="N27" s="31">
        <v>0</v>
      </c>
      <c r="O27" s="31">
        <v>0</v>
      </c>
      <c r="P27" s="31">
        <v>0</v>
      </c>
      <c r="Q27" s="31">
        <v>24500</v>
      </c>
    </row>
    <row r="28" spans="1:17" ht="21" customHeight="1" x14ac:dyDescent="0.7">
      <c r="A28" s="140"/>
      <c r="B28" s="143"/>
      <c r="C28" s="33" t="s">
        <v>11</v>
      </c>
      <c r="D28" s="30" t="s">
        <v>301</v>
      </c>
      <c r="E28" s="150" t="s">
        <v>302</v>
      </c>
      <c r="F28" s="136"/>
      <c r="G28" s="137" t="s">
        <v>270</v>
      </c>
      <c r="H28" s="138"/>
      <c r="I28" s="31">
        <v>39109</v>
      </c>
      <c r="J28" s="31">
        <v>26710</v>
      </c>
      <c r="K28" s="31">
        <v>11880</v>
      </c>
      <c r="L28" s="31">
        <v>0</v>
      </c>
      <c r="M28" s="31">
        <v>20960</v>
      </c>
      <c r="N28" s="31">
        <v>0</v>
      </c>
      <c r="O28" s="31">
        <v>0</v>
      </c>
      <c r="P28" s="31">
        <v>0</v>
      </c>
      <c r="Q28" s="31">
        <v>98659</v>
      </c>
    </row>
    <row r="29" spans="1:17" ht="21" customHeight="1" x14ac:dyDescent="0.7">
      <c r="A29" s="140"/>
      <c r="B29" s="143"/>
      <c r="C29" s="33" t="s">
        <v>11</v>
      </c>
      <c r="D29" s="30" t="s">
        <v>303</v>
      </c>
      <c r="E29" s="150" t="s">
        <v>304</v>
      </c>
      <c r="F29" s="136"/>
      <c r="G29" s="137" t="s">
        <v>270</v>
      </c>
      <c r="H29" s="138"/>
      <c r="I29" s="31">
        <v>5260</v>
      </c>
      <c r="J29" s="31">
        <v>1265</v>
      </c>
      <c r="K29" s="31">
        <v>1405</v>
      </c>
      <c r="L29" s="31">
        <v>0</v>
      </c>
      <c r="M29" s="31">
        <v>2325</v>
      </c>
      <c r="N29" s="31">
        <v>0</v>
      </c>
      <c r="O29" s="31">
        <v>0</v>
      </c>
      <c r="P29" s="31">
        <v>0</v>
      </c>
      <c r="Q29" s="31">
        <v>10255</v>
      </c>
    </row>
    <row r="30" spans="1:17" ht="21" customHeight="1" x14ac:dyDescent="0.7">
      <c r="A30" s="141"/>
      <c r="B30" s="144"/>
      <c r="C30" s="151" t="s">
        <v>281</v>
      </c>
      <c r="D30" s="138"/>
      <c r="E30" s="138"/>
      <c r="F30" s="138"/>
      <c r="G30" s="138"/>
      <c r="H30" s="138"/>
      <c r="I30" s="32">
        <v>248089</v>
      </c>
      <c r="J30" s="32">
        <v>148085</v>
      </c>
      <c r="K30" s="32">
        <v>30775</v>
      </c>
      <c r="L30" s="32">
        <v>0</v>
      </c>
      <c r="M30" s="32">
        <v>74750</v>
      </c>
      <c r="N30" s="32">
        <v>0</v>
      </c>
      <c r="O30" s="32">
        <v>0</v>
      </c>
      <c r="P30" s="32">
        <v>0</v>
      </c>
      <c r="Q30" s="32">
        <v>501699</v>
      </c>
    </row>
    <row r="31" spans="1:17" ht="21" customHeight="1" x14ac:dyDescent="0.7">
      <c r="A31" s="149" t="s">
        <v>282</v>
      </c>
      <c r="B31" s="138"/>
      <c r="C31" s="138"/>
      <c r="D31" s="138"/>
      <c r="E31" s="138"/>
      <c r="F31" s="138"/>
      <c r="G31" s="138"/>
      <c r="H31" s="138"/>
      <c r="I31" s="32">
        <v>984294</v>
      </c>
      <c r="J31" s="32">
        <v>592340</v>
      </c>
      <c r="K31" s="32">
        <v>123100</v>
      </c>
      <c r="L31" s="32">
        <v>0</v>
      </c>
      <c r="M31" s="32">
        <v>279000</v>
      </c>
      <c r="N31" s="32">
        <v>0</v>
      </c>
      <c r="O31" s="32">
        <v>0</v>
      </c>
      <c r="P31" s="32">
        <v>0</v>
      </c>
      <c r="Q31" s="32">
        <v>1978734</v>
      </c>
    </row>
    <row r="32" spans="1:17" ht="19.5" customHeight="1" x14ac:dyDescent="0.7">
      <c r="A32" s="139" t="s">
        <v>105</v>
      </c>
      <c r="B32" s="142" t="s">
        <v>305</v>
      </c>
      <c r="C32" s="33" t="s">
        <v>11</v>
      </c>
      <c r="D32" s="30" t="s">
        <v>306</v>
      </c>
      <c r="E32" s="150" t="s">
        <v>307</v>
      </c>
      <c r="F32" s="136"/>
      <c r="G32" s="137" t="s">
        <v>270</v>
      </c>
      <c r="H32" s="138"/>
      <c r="I32" s="31">
        <v>0</v>
      </c>
      <c r="J32" s="31">
        <v>2200</v>
      </c>
      <c r="K32" s="31">
        <v>0</v>
      </c>
      <c r="L32" s="31">
        <v>0</v>
      </c>
      <c r="M32" s="31">
        <v>7000</v>
      </c>
      <c r="N32" s="31">
        <v>0</v>
      </c>
      <c r="O32" s="31">
        <v>0</v>
      </c>
      <c r="P32" s="31">
        <v>0</v>
      </c>
      <c r="Q32" s="31">
        <v>9200</v>
      </c>
    </row>
    <row r="33" spans="1:17" ht="19.5" customHeight="1" x14ac:dyDescent="0.7">
      <c r="A33" s="140"/>
      <c r="B33" s="143"/>
      <c r="C33" s="33" t="s">
        <v>11</v>
      </c>
      <c r="D33" s="30" t="s">
        <v>308</v>
      </c>
      <c r="E33" s="150" t="s">
        <v>309</v>
      </c>
      <c r="F33" s="136"/>
      <c r="G33" s="137" t="s">
        <v>270</v>
      </c>
      <c r="H33" s="138"/>
      <c r="I33" s="31">
        <v>6400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6400</v>
      </c>
    </row>
    <row r="34" spans="1:17" ht="19.5" customHeight="1" x14ac:dyDescent="0.7">
      <c r="A34" s="141"/>
      <c r="B34" s="144"/>
      <c r="C34" s="151" t="s">
        <v>281</v>
      </c>
      <c r="D34" s="138"/>
      <c r="E34" s="138"/>
      <c r="F34" s="138"/>
      <c r="G34" s="138"/>
      <c r="H34" s="138"/>
      <c r="I34" s="32">
        <v>6400</v>
      </c>
      <c r="J34" s="32">
        <v>2200</v>
      </c>
      <c r="K34" s="32">
        <v>0</v>
      </c>
      <c r="L34" s="32">
        <v>0</v>
      </c>
      <c r="M34" s="32">
        <v>7000</v>
      </c>
      <c r="N34" s="32">
        <v>0</v>
      </c>
      <c r="O34" s="32">
        <v>0</v>
      </c>
      <c r="P34" s="32">
        <v>0</v>
      </c>
      <c r="Q34" s="32">
        <v>15600</v>
      </c>
    </row>
    <row r="35" spans="1:17" ht="19.5" customHeight="1" x14ac:dyDescent="0.7">
      <c r="A35" s="149" t="s">
        <v>282</v>
      </c>
      <c r="B35" s="138"/>
      <c r="C35" s="138"/>
      <c r="D35" s="138"/>
      <c r="E35" s="138"/>
      <c r="F35" s="138"/>
      <c r="G35" s="138"/>
      <c r="H35" s="138"/>
      <c r="I35" s="32">
        <v>8800</v>
      </c>
      <c r="J35" s="32">
        <v>9450</v>
      </c>
      <c r="K35" s="32">
        <v>0</v>
      </c>
      <c r="L35" s="32">
        <v>0</v>
      </c>
      <c r="M35" s="32">
        <v>26500</v>
      </c>
      <c r="N35" s="32">
        <v>0</v>
      </c>
      <c r="O35" s="32">
        <v>0</v>
      </c>
      <c r="P35" s="32">
        <v>0</v>
      </c>
      <c r="Q35" s="32">
        <v>44750</v>
      </c>
    </row>
    <row r="36" spans="1:17" ht="19.5" customHeight="1" x14ac:dyDescent="0.7">
      <c r="A36" s="139" t="s">
        <v>110</v>
      </c>
      <c r="B36" s="142" t="s">
        <v>310</v>
      </c>
      <c r="C36" s="33" t="s">
        <v>11</v>
      </c>
      <c r="D36" s="30" t="s">
        <v>311</v>
      </c>
      <c r="E36" s="150" t="s">
        <v>312</v>
      </c>
      <c r="F36" s="136"/>
      <c r="G36" s="137" t="s">
        <v>270</v>
      </c>
      <c r="H36" s="138"/>
      <c r="I36" s="31">
        <v>8300</v>
      </c>
      <c r="J36" s="31">
        <v>4356</v>
      </c>
      <c r="K36" s="31">
        <v>0</v>
      </c>
      <c r="L36" s="31">
        <v>0</v>
      </c>
      <c r="M36" s="31">
        <v>187780</v>
      </c>
      <c r="N36" s="31">
        <v>0</v>
      </c>
      <c r="O36" s="31">
        <v>0</v>
      </c>
      <c r="P36" s="31">
        <v>0</v>
      </c>
      <c r="Q36" s="31">
        <v>200436</v>
      </c>
    </row>
    <row r="37" spans="1:17" ht="42" x14ac:dyDescent="0.7">
      <c r="A37" s="140"/>
      <c r="B37" s="143"/>
      <c r="C37" s="33" t="s">
        <v>11</v>
      </c>
      <c r="D37" s="30" t="s">
        <v>313</v>
      </c>
      <c r="E37" s="150" t="s">
        <v>314</v>
      </c>
      <c r="F37" s="136"/>
      <c r="G37" s="137" t="s">
        <v>270</v>
      </c>
      <c r="H37" s="138"/>
      <c r="I37" s="31">
        <v>1375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1375</v>
      </c>
    </row>
    <row r="38" spans="1:17" ht="63" x14ac:dyDescent="0.7">
      <c r="A38" s="140"/>
      <c r="B38" s="143"/>
      <c r="C38" s="33" t="s">
        <v>11</v>
      </c>
      <c r="D38" s="30" t="s">
        <v>315</v>
      </c>
      <c r="E38" s="150" t="s">
        <v>316</v>
      </c>
      <c r="F38" s="136"/>
      <c r="G38" s="137" t="s">
        <v>270</v>
      </c>
      <c r="H38" s="138"/>
      <c r="I38" s="31">
        <v>10068</v>
      </c>
      <c r="J38" s="31">
        <v>21400</v>
      </c>
      <c r="K38" s="31">
        <v>0</v>
      </c>
      <c r="L38" s="31">
        <v>149891</v>
      </c>
      <c r="M38" s="31">
        <v>0</v>
      </c>
      <c r="N38" s="31">
        <v>0</v>
      </c>
      <c r="O38" s="31">
        <v>0</v>
      </c>
      <c r="P38" s="31">
        <v>0</v>
      </c>
      <c r="Q38" s="31">
        <v>181359</v>
      </c>
    </row>
    <row r="39" spans="1:17" ht="19.5" customHeight="1" x14ac:dyDescent="0.7">
      <c r="A39" s="140"/>
      <c r="B39" s="143"/>
      <c r="C39" s="33" t="s">
        <v>11</v>
      </c>
      <c r="D39" s="30" t="s">
        <v>317</v>
      </c>
      <c r="E39" s="150" t="s">
        <v>318</v>
      </c>
      <c r="F39" s="136"/>
      <c r="G39" s="137" t="s">
        <v>270</v>
      </c>
      <c r="H39" s="138"/>
      <c r="I39" s="31">
        <v>700</v>
      </c>
      <c r="J39" s="31">
        <v>0</v>
      </c>
      <c r="K39" s="31">
        <v>0</v>
      </c>
      <c r="L39" s="31">
        <v>0</v>
      </c>
      <c r="M39" s="31">
        <v>9970</v>
      </c>
      <c r="N39" s="31">
        <v>0</v>
      </c>
      <c r="O39" s="31">
        <v>0</v>
      </c>
      <c r="P39" s="31">
        <v>0</v>
      </c>
      <c r="Q39" s="31">
        <v>10670</v>
      </c>
    </row>
    <row r="40" spans="1:17" ht="19.5" customHeight="1" x14ac:dyDescent="0.7">
      <c r="A40" s="141"/>
      <c r="B40" s="144"/>
      <c r="C40" s="151" t="s">
        <v>281</v>
      </c>
      <c r="D40" s="138"/>
      <c r="E40" s="138"/>
      <c r="F40" s="138"/>
      <c r="G40" s="138"/>
      <c r="H40" s="138"/>
      <c r="I40" s="32">
        <v>20443</v>
      </c>
      <c r="J40" s="32">
        <v>25756</v>
      </c>
      <c r="K40" s="32">
        <v>0</v>
      </c>
      <c r="L40" s="32">
        <v>149891</v>
      </c>
      <c r="M40" s="32">
        <v>197750</v>
      </c>
      <c r="N40" s="32">
        <v>0</v>
      </c>
      <c r="O40" s="32">
        <v>0</v>
      </c>
      <c r="P40" s="32">
        <v>0</v>
      </c>
      <c r="Q40" s="32">
        <v>393840</v>
      </c>
    </row>
    <row r="41" spans="1:17" ht="19.5" customHeight="1" x14ac:dyDescent="0.7">
      <c r="A41" s="149" t="s">
        <v>282</v>
      </c>
      <c r="B41" s="138"/>
      <c r="C41" s="138"/>
      <c r="D41" s="138"/>
      <c r="E41" s="138"/>
      <c r="F41" s="138"/>
      <c r="G41" s="138"/>
      <c r="H41" s="138"/>
      <c r="I41" s="32">
        <v>160623.04000000001</v>
      </c>
      <c r="J41" s="32">
        <v>93320</v>
      </c>
      <c r="K41" s="32">
        <v>0</v>
      </c>
      <c r="L41" s="32">
        <v>149891</v>
      </c>
      <c r="M41" s="32">
        <v>215690</v>
      </c>
      <c r="N41" s="32">
        <v>1134.7</v>
      </c>
      <c r="O41" s="32">
        <v>0</v>
      </c>
      <c r="P41" s="32">
        <v>0</v>
      </c>
      <c r="Q41" s="32">
        <v>620658.74</v>
      </c>
    </row>
    <row r="42" spans="1:17" ht="19.5" customHeight="1" x14ac:dyDescent="0.7">
      <c r="A42" s="139" t="s">
        <v>115</v>
      </c>
      <c r="B42" s="142" t="s">
        <v>319</v>
      </c>
      <c r="C42" s="33" t="s">
        <v>11</v>
      </c>
      <c r="D42" s="30" t="s">
        <v>320</v>
      </c>
      <c r="E42" s="150" t="s">
        <v>321</v>
      </c>
      <c r="F42" s="136"/>
      <c r="G42" s="137" t="s">
        <v>270</v>
      </c>
      <c r="H42" s="138"/>
      <c r="I42" s="31">
        <v>0</v>
      </c>
      <c r="J42" s="31">
        <v>0</v>
      </c>
      <c r="K42" s="31">
        <v>0</v>
      </c>
      <c r="L42" s="31">
        <v>0</v>
      </c>
      <c r="M42" s="31">
        <v>69800</v>
      </c>
      <c r="N42" s="31">
        <v>0</v>
      </c>
      <c r="O42" s="31">
        <v>0</v>
      </c>
      <c r="P42" s="31">
        <v>0</v>
      </c>
      <c r="Q42" s="31">
        <v>69800</v>
      </c>
    </row>
    <row r="43" spans="1:17" ht="19.5" customHeight="1" x14ac:dyDescent="0.7">
      <c r="A43" s="140"/>
      <c r="B43" s="143"/>
      <c r="C43" s="33" t="s">
        <v>11</v>
      </c>
      <c r="D43" s="30" t="s">
        <v>322</v>
      </c>
      <c r="E43" s="150" t="s">
        <v>323</v>
      </c>
      <c r="F43" s="136"/>
      <c r="G43" s="137" t="s">
        <v>270</v>
      </c>
      <c r="H43" s="138"/>
      <c r="I43" s="31">
        <v>5820</v>
      </c>
      <c r="J43" s="31">
        <v>0</v>
      </c>
      <c r="K43" s="31">
        <v>0</v>
      </c>
      <c r="L43" s="31">
        <v>0</v>
      </c>
      <c r="M43" s="31">
        <v>30000</v>
      </c>
      <c r="N43" s="31">
        <v>0</v>
      </c>
      <c r="O43" s="31">
        <v>0</v>
      </c>
      <c r="P43" s="31">
        <v>0</v>
      </c>
      <c r="Q43" s="31">
        <v>35820</v>
      </c>
    </row>
    <row r="44" spans="1:17" ht="19.5" customHeight="1" x14ac:dyDescent="0.7">
      <c r="A44" s="140"/>
      <c r="B44" s="143"/>
      <c r="C44" s="33" t="s">
        <v>11</v>
      </c>
      <c r="D44" s="30" t="s">
        <v>324</v>
      </c>
      <c r="E44" s="150" t="s">
        <v>325</v>
      </c>
      <c r="F44" s="136"/>
      <c r="G44" s="137" t="s">
        <v>270</v>
      </c>
      <c r="H44" s="138"/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</row>
    <row r="45" spans="1:17" ht="19.5" customHeight="1" x14ac:dyDescent="0.7">
      <c r="A45" s="141"/>
      <c r="B45" s="144"/>
      <c r="C45" s="151" t="s">
        <v>281</v>
      </c>
      <c r="D45" s="138"/>
      <c r="E45" s="138"/>
      <c r="F45" s="138"/>
      <c r="G45" s="138"/>
      <c r="H45" s="138"/>
      <c r="I45" s="32">
        <v>5820</v>
      </c>
      <c r="J45" s="32">
        <v>0</v>
      </c>
      <c r="K45" s="32">
        <v>0</v>
      </c>
      <c r="L45" s="32">
        <v>0</v>
      </c>
      <c r="M45" s="32">
        <v>99800</v>
      </c>
      <c r="N45" s="32">
        <v>0</v>
      </c>
      <c r="O45" s="32">
        <v>0</v>
      </c>
      <c r="P45" s="32">
        <v>0</v>
      </c>
      <c r="Q45" s="32">
        <v>105620</v>
      </c>
    </row>
    <row r="46" spans="1:17" ht="19.5" customHeight="1" x14ac:dyDescent="0.7">
      <c r="A46" s="149" t="s">
        <v>282</v>
      </c>
      <c r="B46" s="138"/>
      <c r="C46" s="138"/>
      <c r="D46" s="138"/>
      <c r="E46" s="138"/>
      <c r="F46" s="138"/>
      <c r="G46" s="138"/>
      <c r="H46" s="138"/>
      <c r="I46" s="32">
        <v>44072.36</v>
      </c>
      <c r="J46" s="32">
        <v>0</v>
      </c>
      <c r="K46" s="32">
        <v>0</v>
      </c>
      <c r="L46" s="32">
        <v>0</v>
      </c>
      <c r="M46" s="32">
        <v>157000</v>
      </c>
      <c r="N46" s="32">
        <v>0</v>
      </c>
      <c r="O46" s="32">
        <v>0</v>
      </c>
      <c r="P46" s="32">
        <v>0</v>
      </c>
      <c r="Q46" s="32">
        <v>201072.36</v>
      </c>
    </row>
    <row r="47" spans="1:17" ht="19.5" customHeight="1" x14ac:dyDescent="0.7">
      <c r="A47" s="139" t="s">
        <v>120</v>
      </c>
      <c r="B47" s="142" t="s">
        <v>326</v>
      </c>
      <c r="C47" s="33" t="s">
        <v>11</v>
      </c>
      <c r="D47" s="30" t="s">
        <v>327</v>
      </c>
      <c r="E47" s="150" t="s">
        <v>328</v>
      </c>
      <c r="F47" s="136"/>
      <c r="G47" s="137" t="s">
        <v>270</v>
      </c>
      <c r="H47" s="138"/>
      <c r="I47" s="31">
        <v>16586.23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16586.23</v>
      </c>
    </row>
    <row r="48" spans="1:17" ht="42" x14ac:dyDescent="0.7">
      <c r="A48" s="140"/>
      <c r="B48" s="143"/>
      <c r="C48" s="33" t="s">
        <v>11</v>
      </c>
      <c r="D48" s="30" t="s">
        <v>329</v>
      </c>
      <c r="E48" s="150" t="s">
        <v>330</v>
      </c>
      <c r="F48" s="136"/>
      <c r="G48" s="137" t="s">
        <v>270</v>
      </c>
      <c r="H48" s="138"/>
      <c r="I48" s="31">
        <v>5210.8999999999996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5210.8999999999996</v>
      </c>
    </row>
    <row r="49" spans="1:17" ht="19.5" customHeight="1" x14ac:dyDescent="0.7">
      <c r="A49" s="141"/>
      <c r="B49" s="144"/>
      <c r="C49" s="151" t="s">
        <v>281</v>
      </c>
      <c r="D49" s="138"/>
      <c r="E49" s="138"/>
      <c r="F49" s="138"/>
      <c r="G49" s="138"/>
      <c r="H49" s="138"/>
      <c r="I49" s="32">
        <v>21797.13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21797.13</v>
      </c>
    </row>
    <row r="50" spans="1:17" ht="19.5" customHeight="1" x14ac:dyDescent="0.7">
      <c r="A50" s="149" t="s">
        <v>282</v>
      </c>
      <c r="B50" s="138"/>
      <c r="C50" s="138"/>
      <c r="D50" s="138"/>
      <c r="E50" s="138"/>
      <c r="F50" s="138"/>
      <c r="G50" s="138"/>
      <c r="H50" s="138"/>
      <c r="I50" s="32">
        <v>91611.64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91611.64</v>
      </c>
    </row>
    <row r="51" spans="1:17" ht="19.5" customHeight="1" x14ac:dyDescent="0.7">
      <c r="A51" s="139" t="s">
        <v>134</v>
      </c>
      <c r="B51" s="142" t="s">
        <v>331</v>
      </c>
      <c r="C51" s="29" t="s">
        <v>11</v>
      </c>
      <c r="D51" s="30" t="s">
        <v>332</v>
      </c>
      <c r="E51" s="150" t="s">
        <v>333</v>
      </c>
      <c r="F51" s="136"/>
      <c r="G51" s="137" t="s">
        <v>270</v>
      </c>
      <c r="H51" s="138"/>
      <c r="I51" s="31">
        <v>0</v>
      </c>
      <c r="J51" s="31">
        <v>0</v>
      </c>
      <c r="K51" s="31">
        <v>0</v>
      </c>
      <c r="L51" s="31">
        <v>403000</v>
      </c>
      <c r="M51" s="31">
        <v>0</v>
      </c>
      <c r="N51" s="31">
        <v>0</v>
      </c>
      <c r="O51" s="31">
        <v>0</v>
      </c>
      <c r="P51" s="31">
        <v>0</v>
      </c>
      <c r="Q51" s="31">
        <v>403000</v>
      </c>
    </row>
    <row r="52" spans="1:17" ht="19.5" customHeight="1" x14ac:dyDescent="0.7">
      <c r="A52" s="141"/>
      <c r="B52" s="144"/>
      <c r="C52" s="149" t="s">
        <v>281</v>
      </c>
      <c r="D52" s="138"/>
      <c r="E52" s="138"/>
      <c r="F52" s="138"/>
      <c r="G52" s="138"/>
      <c r="H52" s="138"/>
      <c r="I52" s="32">
        <v>0</v>
      </c>
      <c r="J52" s="32">
        <v>0</v>
      </c>
      <c r="K52" s="32">
        <v>0</v>
      </c>
      <c r="L52" s="32">
        <v>403000</v>
      </c>
      <c r="M52" s="32">
        <v>0</v>
      </c>
      <c r="N52" s="32">
        <v>0</v>
      </c>
      <c r="O52" s="32">
        <v>0</v>
      </c>
      <c r="P52" s="32">
        <v>0</v>
      </c>
      <c r="Q52" s="32">
        <v>403000</v>
      </c>
    </row>
    <row r="53" spans="1:17" ht="19.5" customHeight="1" x14ac:dyDescent="0.7">
      <c r="A53" s="149" t="s">
        <v>282</v>
      </c>
      <c r="B53" s="138"/>
      <c r="C53" s="138"/>
      <c r="D53" s="138"/>
      <c r="E53" s="138"/>
      <c r="F53" s="138"/>
      <c r="G53" s="138"/>
      <c r="H53" s="138"/>
      <c r="I53" s="32">
        <v>0</v>
      </c>
      <c r="J53" s="32">
        <v>0</v>
      </c>
      <c r="K53" s="32">
        <v>0</v>
      </c>
      <c r="L53" s="32">
        <v>806000</v>
      </c>
      <c r="M53" s="32">
        <v>0</v>
      </c>
      <c r="N53" s="32">
        <v>0</v>
      </c>
      <c r="O53" s="32">
        <v>1000</v>
      </c>
      <c r="P53" s="32">
        <v>0</v>
      </c>
      <c r="Q53" s="32">
        <v>807000</v>
      </c>
    </row>
    <row r="54" spans="1:17" ht="19.5" customHeight="1" x14ac:dyDescent="0.7">
      <c r="A54" s="149" t="s">
        <v>334</v>
      </c>
      <c r="B54" s="138"/>
      <c r="C54" s="138"/>
      <c r="D54" s="138"/>
      <c r="E54" s="138"/>
      <c r="F54" s="138"/>
      <c r="G54" s="138"/>
      <c r="H54" s="138"/>
      <c r="I54" s="32">
        <v>516809.13</v>
      </c>
      <c r="J54" s="32">
        <v>176041</v>
      </c>
      <c r="K54" s="32">
        <v>30775</v>
      </c>
      <c r="L54" s="32">
        <v>552891</v>
      </c>
      <c r="M54" s="32">
        <v>379300</v>
      </c>
      <c r="N54" s="32">
        <v>0</v>
      </c>
      <c r="O54" s="32">
        <v>0</v>
      </c>
      <c r="P54" s="32">
        <v>1094878</v>
      </c>
      <c r="Q54" s="32">
        <v>2750694.13</v>
      </c>
    </row>
    <row r="55" spans="1:17" ht="19.5" customHeight="1" x14ac:dyDescent="0.7">
      <c r="A55" s="149" t="s">
        <v>335</v>
      </c>
      <c r="B55" s="138"/>
      <c r="C55" s="138"/>
      <c r="D55" s="138"/>
      <c r="E55" s="138"/>
      <c r="F55" s="138"/>
      <c r="G55" s="138"/>
      <c r="H55" s="138"/>
      <c r="I55" s="32">
        <v>2146441.04</v>
      </c>
      <c r="J55" s="32">
        <v>695110</v>
      </c>
      <c r="K55" s="32">
        <v>123100</v>
      </c>
      <c r="L55" s="32">
        <v>955891</v>
      </c>
      <c r="M55" s="32">
        <v>678190</v>
      </c>
      <c r="N55" s="32">
        <v>1134.7</v>
      </c>
      <c r="O55" s="32">
        <v>1000</v>
      </c>
      <c r="P55" s="32">
        <v>4666772</v>
      </c>
      <c r="Q55" s="32">
        <v>9267638.7400000002</v>
      </c>
    </row>
  </sheetData>
  <mergeCells count="103">
    <mergeCell ref="A55:H55"/>
    <mergeCell ref="G7:H8"/>
    <mergeCell ref="A2:Q2"/>
    <mergeCell ref="A4:Q4"/>
    <mergeCell ref="A3:Q3"/>
    <mergeCell ref="G6:H6"/>
    <mergeCell ref="A9:B9"/>
    <mergeCell ref="A53:H53"/>
    <mergeCell ref="A54:H54"/>
    <mergeCell ref="A51:A52"/>
    <mergeCell ref="B51:B52"/>
    <mergeCell ref="E51:F51"/>
    <mergeCell ref="G51:H51"/>
    <mergeCell ref="C52:H52"/>
    <mergeCell ref="E48:F48"/>
    <mergeCell ref="G48:H48"/>
    <mergeCell ref="C49:H49"/>
    <mergeCell ref="A47:A49"/>
    <mergeCell ref="B47:B49"/>
    <mergeCell ref="E47:F47"/>
    <mergeCell ref="G47:H47"/>
    <mergeCell ref="A50:H50"/>
    <mergeCell ref="C45:H45"/>
    <mergeCell ref="A46:H46"/>
    <mergeCell ref="E43:F43"/>
    <mergeCell ref="G43:H43"/>
    <mergeCell ref="E44:F44"/>
    <mergeCell ref="G44:H44"/>
    <mergeCell ref="A41:H41"/>
    <mergeCell ref="A42:A45"/>
    <mergeCell ref="B42:B45"/>
    <mergeCell ref="E42:F42"/>
    <mergeCell ref="G42:H42"/>
    <mergeCell ref="E39:F39"/>
    <mergeCell ref="G39:H39"/>
    <mergeCell ref="C40:H40"/>
    <mergeCell ref="E37:F37"/>
    <mergeCell ref="G37:H37"/>
    <mergeCell ref="E38:F38"/>
    <mergeCell ref="G38:H38"/>
    <mergeCell ref="A35:H35"/>
    <mergeCell ref="A36:A40"/>
    <mergeCell ref="B36:B40"/>
    <mergeCell ref="E36:F36"/>
    <mergeCell ref="G36:H36"/>
    <mergeCell ref="G33:H33"/>
    <mergeCell ref="C34:H34"/>
    <mergeCell ref="A32:A34"/>
    <mergeCell ref="B32:B34"/>
    <mergeCell ref="E32:F32"/>
    <mergeCell ref="G32:H32"/>
    <mergeCell ref="E33:F33"/>
    <mergeCell ref="E29:F29"/>
    <mergeCell ref="G29:H29"/>
    <mergeCell ref="C30:H30"/>
    <mergeCell ref="A31:H31"/>
    <mergeCell ref="E26:F26"/>
    <mergeCell ref="G26:H26"/>
    <mergeCell ref="E27:F27"/>
    <mergeCell ref="G27:H27"/>
    <mergeCell ref="A25:A30"/>
    <mergeCell ref="B25:B30"/>
    <mergeCell ref="E25:F25"/>
    <mergeCell ref="G25:H25"/>
    <mergeCell ref="E28:F28"/>
    <mergeCell ref="G28:H28"/>
    <mergeCell ref="A24:H24"/>
    <mergeCell ref="E21:F21"/>
    <mergeCell ref="G21:H21"/>
    <mergeCell ref="E22:F22"/>
    <mergeCell ref="G22:H22"/>
    <mergeCell ref="E19:F19"/>
    <mergeCell ref="G19:H19"/>
    <mergeCell ref="E20:F20"/>
    <mergeCell ref="G20:H20"/>
    <mergeCell ref="Q6:Q9"/>
    <mergeCell ref="I7:J7"/>
    <mergeCell ref="K7:L7"/>
    <mergeCell ref="A17:H17"/>
    <mergeCell ref="A18:A23"/>
    <mergeCell ref="B18:B23"/>
    <mergeCell ref="E18:F18"/>
    <mergeCell ref="G18:H18"/>
    <mergeCell ref="E15:F15"/>
    <mergeCell ref="G15:H15"/>
    <mergeCell ref="C16:H16"/>
    <mergeCell ref="E13:F13"/>
    <mergeCell ref="G13:H13"/>
    <mergeCell ref="E14:F14"/>
    <mergeCell ref="G14:H14"/>
    <mergeCell ref="C23:H23"/>
    <mergeCell ref="A1:E1"/>
    <mergeCell ref="A5:L5"/>
    <mergeCell ref="I6:J6"/>
    <mergeCell ref="K6:L6"/>
    <mergeCell ref="E11:F11"/>
    <mergeCell ref="G11:H11"/>
    <mergeCell ref="E12:F12"/>
    <mergeCell ref="G12:H12"/>
    <mergeCell ref="A10:A16"/>
    <mergeCell ref="B10:B16"/>
    <mergeCell ref="E10:F10"/>
    <mergeCell ref="G10:H10"/>
  </mergeCells>
  <pageMargins left="0.15748031496062992" right="0.15748031496062992" top="0.15748031496062992" bottom="0.15748031496062992" header="0.23622047244094491" footer="0.19685039370078741"/>
  <pageSetup paperSize="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3"/>
  <sheetViews>
    <sheetView tabSelected="1" topLeftCell="A73" workbookViewId="0">
      <pane xSplit="6" topLeftCell="BH1" activePane="topRight" state="frozen"/>
      <selection activeCell="B68" sqref="B68"/>
      <selection pane="topRight" activeCell="B76" sqref="B76"/>
    </sheetView>
  </sheetViews>
  <sheetFormatPr defaultRowHeight="21" x14ac:dyDescent="0.55000000000000004"/>
  <cols>
    <col min="1" max="1" width="2.375" style="88" customWidth="1"/>
    <col min="2" max="2" width="45.25" style="89" customWidth="1"/>
    <col min="3" max="3" width="9" style="90"/>
    <col min="4" max="6" width="11.875" style="89" customWidth="1"/>
    <col min="7" max="7" width="12.375" style="37" customWidth="1"/>
    <col min="8" max="17" width="9" style="37"/>
    <col min="18" max="18" width="9.875" style="37" bestFit="1" customWidth="1"/>
    <col min="19" max="19" width="9" style="37"/>
    <col min="20" max="20" width="10.625" style="38" customWidth="1"/>
    <col min="21" max="21" width="11.875" style="89" customWidth="1"/>
    <col min="22" max="22" width="11" style="37" customWidth="1"/>
    <col min="23" max="23" width="12.125" style="39" customWidth="1"/>
    <col min="24" max="53" width="9" style="37"/>
    <col min="54" max="55" width="9" style="89"/>
    <col min="56" max="57" width="11.875" style="89" customWidth="1"/>
    <col min="58" max="58" width="11.125" style="89" bestFit="1" customWidth="1"/>
    <col min="59" max="59" width="9" style="89"/>
    <col min="60" max="61" width="11.875" style="89" customWidth="1"/>
    <col min="62" max="62" width="12.375" style="89" customWidth="1"/>
    <col min="63" max="16384" width="9" style="89"/>
  </cols>
  <sheetData>
    <row r="1" spans="1:62" s="37" customFormat="1" x14ac:dyDescent="0.55000000000000004">
      <c r="A1" s="158" t="s">
        <v>0</v>
      </c>
      <c r="B1" s="158"/>
      <c r="C1" s="158"/>
      <c r="D1" s="158"/>
      <c r="E1" s="158"/>
      <c r="F1" s="158"/>
      <c r="T1" s="38"/>
      <c r="W1" s="39"/>
    </row>
    <row r="2" spans="1:62" s="37" customFormat="1" x14ac:dyDescent="0.55000000000000004">
      <c r="A2" s="158" t="s">
        <v>340</v>
      </c>
      <c r="B2" s="158"/>
      <c r="C2" s="158"/>
      <c r="D2" s="158"/>
      <c r="E2" s="158"/>
      <c r="F2" s="158"/>
      <c r="T2" s="38"/>
      <c r="W2" s="39"/>
    </row>
    <row r="3" spans="1:62" s="37" customFormat="1" x14ac:dyDescent="0.55000000000000004">
      <c r="A3" s="159" t="s">
        <v>169</v>
      </c>
      <c r="B3" s="159"/>
      <c r="C3" s="159"/>
      <c r="D3" s="159"/>
      <c r="E3" s="159"/>
      <c r="F3" s="159"/>
      <c r="T3" s="38"/>
      <c r="W3" s="39"/>
    </row>
    <row r="4" spans="1:62" s="37" customFormat="1" x14ac:dyDescent="0.55000000000000004">
      <c r="A4" s="40"/>
      <c r="B4" s="41"/>
      <c r="C4" s="41"/>
      <c r="D4" s="41"/>
      <c r="E4" s="41"/>
      <c r="F4" s="41"/>
      <c r="T4" s="38"/>
      <c r="U4" s="41"/>
      <c r="W4" s="39"/>
      <c r="BD4" s="41"/>
      <c r="BE4" s="41"/>
      <c r="BH4" s="41"/>
      <c r="BI4" s="41"/>
    </row>
    <row r="5" spans="1:62" s="37" customFormat="1" x14ac:dyDescent="0.55000000000000004">
      <c r="A5" s="42"/>
      <c r="B5" s="160" t="s">
        <v>4</v>
      </c>
      <c r="C5" s="161" t="s">
        <v>5</v>
      </c>
      <c r="D5" s="161" t="s">
        <v>341</v>
      </c>
      <c r="E5" s="43" t="s">
        <v>342</v>
      </c>
      <c r="F5" s="43" t="s">
        <v>3</v>
      </c>
      <c r="T5" s="38"/>
      <c r="U5" s="43" t="s">
        <v>3</v>
      </c>
      <c r="W5" s="39"/>
      <c r="BD5" s="43" t="s">
        <v>342</v>
      </c>
      <c r="BE5" s="43" t="s">
        <v>3</v>
      </c>
      <c r="BH5" s="43" t="s">
        <v>342</v>
      </c>
      <c r="BI5" s="43" t="s">
        <v>3</v>
      </c>
    </row>
    <row r="6" spans="1:62" s="37" customFormat="1" x14ac:dyDescent="0.55000000000000004">
      <c r="A6" s="44"/>
      <c r="B6" s="160"/>
      <c r="C6" s="162"/>
      <c r="D6" s="162"/>
      <c r="E6" s="45" t="s">
        <v>343</v>
      </c>
      <c r="F6" s="45" t="s">
        <v>343</v>
      </c>
      <c r="T6" s="38"/>
      <c r="U6" s="45" t="s">
        <v>343</v>
      </c>
      <c r="W6" s="39"/>
      <c r="BD6" s="45" t="s">
        <v>343</v>
      </c>
      <c r="BE6" s="45" t="s">
        <v>343</v>
      </c>
      <c r="BH6" s="45" t="s">
        <v>343</v>
      </c>
      <c r="BI6" s="45" t="s">
        <v>343</v>
      </c>
    </row>
    <row r="7" spans="1:62" s="37" customFormat="1" x14ac:dyDescent="0.55000000000000004">
      <c r="A7" s="46" t="s">
        <v>344</v>
      </c>
      <c r="B7" s="47"/>
      <c r="C7" s="48"/>
      <c r="D7" s="49"/>
      <c r="E7" s="50"/>
      <c r="F7" s="50"/>
      <c r="T7" s="38"/>
      <c r="U7" s="50"/>
      <c r="W7" s="39"/>
      <c r="BD7" s="50"/>
      <c r="BE7" s="50"/>
      <c r="BH7" s="50"/>
      <c r="BI7" s="50"/>
    </row>
    <row r="8" spans="1:62" s="37" customFormat="1" x14ac:dyDescent="0.55000000000000004">
      <c r="A8" s="51" t="s">
        <v>20</v>
      </c>
      <c r="B8" s="47"/>
      <c r="C8" s="52"/>
      <c r="D8" s="53"/>
      <c r="E8" s="54"/>
      <c r="F8" s="54"/>
      <c r="T8" s="38"/>
      <c r="U8" s="54"/>
      <c r="W8" s="39"/>
      <c r="BD8" s="54"/>
      <c r="BE8" s="54"/>
      <c r="BH8" s="54"/>
      <c r="BI8" s="54"/>
    </row>
    <row r="9" spans="1:62" s="37" customFormat="1" x14ac:dyDescent="0.55000000000000004">
      <c r="A9" s="55"/>
      <c r="B9" s="47" t="s">
        <v>192</v>
      </c>
      <c r="C9" s="52">
        <v>11043001</v>
      </c>
      <c r="D9" s="56">
        <v>100000</v>
      </c>
      <c r="E9" s="57">
        <v>3750</v>
      </c>
      <c r="F9" s="57">
        <v>3750</v>
      </c>
      <c r="T9" s="38">
        <f t="shared" ref="T9:T36" si="0">SUM(G9:S9)</f>
        <v>0</v>
      </c>
      <c r="U9" s="57"/>
      <c r="V9" s="37">
        <f t="shared" ref="V9:V12" si="1">SUM(T9:U9)</f>
        <v>0</v>
      </c>
      <c r="W9" s="39"/>
      <c r="BD9" s="57">
        <v>3750</v>
      </c>
      <c r="BE9" s="57"/>
      <c r="BF9" s="37">
        <f>SUM(BD9:BE9)</f>
        <v>3750</v>
      </c>
      <c r="BH9" s="57">
        <v>3750</v>
      </c>
      <c r="BI9" s="57"/>
      <c r="BJ9" s="37">
        <f>SUM(BH9:BI9)</f>
        <v>3750</v>
      </c>
    </row>
    <row r="10" spans="1:62" s="37" customFormat="1" x14ac:dyDescent="0.55000000000000004">
      <c r="A10" s="55"/>
      <c r="B10" s="47" t="s">
        <v>194</v>
      </c>
      <c r="C10" s="52">
        <v>11043002</v>
      </c>
      <c r="D10" s="56">
        <v>40000</v>
      </c>
      <c r="E10" s="57">
        <v>997.4</v>
      </c>
      <c r="F10" s="57">
        <v>997.4</v>
      </c>
      <c r="T10" s="38">
        <f t="shared" si="0"/>
        <v>0</v>
      </c>
      <c r="U10" s="57"/>
      <c r="V10" s="37">
        <f t="shared" si="1"/>
        <v>0</v>
      </c>
      <c r="W10" s="39"/>
      <c r="BD10" s="57">
        <v>997.4</v>
      </c>
      <c r="BE10" s="57"/>
      <c r="BF10" s="37">
        <f t="shared" ref="BF10:BF73" si="2">SUM(BD10:BE10)</f>
        <v>997.4</v>
      </c>
      <c r="BH10" s="57">
        <v>997.4</v>
      </c>
      <c r="BI10" s="57"/>
      <c r="BJ10" s="37">
        <f t="shared" ref="BJ10:BJ73" si="3">SUM(BH10:BI10)</f>
        <v>997.4</v>
      </c>
    </row>
    <row r="11" spans="1:62" s="37" customFormat="1" x14ac:dyDescent="0.55000000000000004">
      <c r="A11" s="55"/>
      <c r="B11" s="47" t="s">
        <v>345</v>
      </c>
      <c r="C11" s="52">
        <v>11043003</v>
      </c>
      <c r="D11" s="56">
        <v>10000</v>
      </c>
      <c r="E11" s="57">
        <v>0</v>
      </c>
      <c r="F11" s="57">
        <v>0</v>
      </c>
      <c r="T11" s="38">
        <f t="shared" si="0"/>
        <v>0</v>
      </c>
      <c r="U11" s="57"/>
      <c r="V11" s="37">
        <f t="shared" si="1"/>
        <v>0</v>
      </c>
      <c r="W11" s="39"/>
      <c r="BD11" s="57">
        <v>0</v>
      </c>
      <c r="BE11" s="57"/>
      <c r="BF11" s="37">
        <f t="shared" si="2"/>
        <v>0</v>
      </c>
      <c r="BH11" s="57">
        <v>0</v>
      </c>
      <c r="BI11" s="57"/>
      <c r="BJ11" s="37">
        <f t="shared" si="3"/>
        <v>0</v>
      </c>
    </row>
    <row r="12" spans="1:62" s="37" customFormat="1" x14ac:dyDescent="0.55000000000000004">
      <c r="A12" s="55"/>
      <c r="B12" s="47" t="s">
        <v>346</v>
      </c>
      <c r="C12" s="52"/>
      <c r="D12" s="56">
        <v>500</v>
      </c>
      <c r="E12" s="57">
        <v>0</v>
      </c>
      <c r="F12" s="57">
        <v>0</v>
      </c>
      <c r="T12" s="38">
        <f t="shared" si="0"/>
        <v>0</v>
      </c>
      <c r="U12" s="57"/>
      <c r="V12" s="37">
        <f t="shared" si="1"/>
        <v>0</v>
      </c>
      <c r="W12" s="39"/>
      <c r="BD12" s="57">
        <v>0</v>
      </c>
      <c r="BE12" s="57"/>
      <c r="BF12" s="37">
        <f t="shared" si="2"/>
        <v>0</v>
      </c>
      <c r="BH12" s="57">
        <v>0</v>
      </c>
      <c r="BI12" s="57"/>
      <c r="BJ12" s="37">
        <f t="shared" si="3"/>
        <v>0</v>
      </c>
    </row>
    <row r="13" spans="1:62" s="37" customFormat="1" x14ac:dyDescent="0.55000000000000004">
      <c r="A13" s="55"/>
      <c r="B13" s="58" t="s">
        <v>47</v>
      </c>
      <c r="C13" s="52"/>
      <c r="D13" s="59">
        <f>SUM(D9:D12)</f>
        <v>150500</v>
      </c>
      <c r="E13" s="60">
        <f>SUM(E9:E12)</f>
        <v>4747.3999999999996</v>
      </c>
      <c r="F13" s="60">
        <f>SUM(F8:F12)</f>
        <v>4747.3999999999996</v>
      </c>
      <c r="T13" s="38">
        <f t="shared" si="0"/>
        <v>0</v>
      </c>
      <c r="U13" s="60">
        <f>SUM(U8:U12)</f>
        <v>0</v>
      </c>
      <c r="V13" s="37">
        <f>SUM(V9:V12)</f>
        <v>0</v>
      </c>
      <c r="W13" s="39">
        <f>SUM(V9:V13)</f>
        <v>0</v>
      </c>
      <c r="BD13" s="60">
        <f>SUM(BD9:BD12)</f>
        <v>4747.3999999999996</v>
      </c>
      <c r="BE13" s="60">
        <f>SUM(BE8:BE12)</f>
        <v>0</v>
      </c>
      <c r="BF13" s="37">
        <f t="shared" si="2"/>
        <v>4747.3999999999996</v>
      </c>
      <c r="BH13" s="60">
        <f>SUM(BH9:BH12)</f>
        <v>4747.3999999999996</v>
      </c>
      <c r="BI13" s="60">
        <f>SUM(BI8:BI12)</f>
        <v>0</v>
      </c>
      <c r="BJ13" s="37">
        <f t="shared" si="3"/>
        <v>4747.3999999999996</v>
      </c>
    </row>
    <row r="14" spans="1:62" s="37" customFormat="1" x14ac:dyDescent="0.55000000000000004">
      <c r="A14" s="51" t="s">
        <v>347</v>
      </c>
      <c r="B14" s="47"/>
      <c r="C14" s="52"/>
      <c r="D14" s="53"/>
      <c r="E14" s="61"/>
      <c r="F14" s="61"/>
      <c r="T14" s="38">
        <f t="shared" si="0"/>
        <v>0</v>
      </c>
      <c r="U14" s="61"/>
      <c r="W14" s="39"/>
      <c r="BD14" s="61"/>
      <c r="BE14" s="61"/>
      <c r="BF14" s="37">
        <f t="shared" si="2"/>
        <v>0</v>
      </c>
      <c r="BH14" s="61"/>
      <c r="BI14" s="61"/>
      <c r="BJ14" s="37">
        <f t="shared" si="3"/>
        <v>0</v>
      </c>
    </row>
    <row r="15" spans="1:62" s="37" customFormat="1" x14ac:dyDescent="0.55000000000000004">
      <c r="A15" s="55"/>
      <c r="B15" s="47" t="s">
        <v>196</v>
      </c>
      <c r="C15" s="52">
        <v>41210004</v>
      </c>
      <c r="D15" s="56">
        <v>1000</v>
      </c>
      <c r="E15" s="57">
        <v>232.8</v>
      </c>
      <c r="F15" s="57">
        <v>261.89999999999998</v>
      </c>
      <c r="T15" s="38">
        <f t="shared" si="0"/>
        <v>0</v>
      </c>
      <c r="U15" s="57">
        <v>29.1</v>
      </c>
      <c r="V15" s="37">
        <f>SUM(T15:U15)</f>
        <v>29.1</v>
      </c>
      <c r="W15" s="39"/>
      <c r="BD15" s="57">
        <v>232.8</v>
      </c>
      <c r="BE15" s="57">
        <v>29.1</v>
      </c>
      <c r="BF15" s="37">
        <f t="shared" si="2"/>
        <v>261.90000000000003</v>
      </c>
      <c r="BH15" s="57">
        <v>232.8</v>
      </c>
      <c r="BI15" s="57">
        <v>29.1</v>
      </c>
      <c r="BJ15" s="37">
        <f t="shared" si="3"/>
        <v>261.90000000000003</v>
      </c>
    </row>
    <row r="16" spans="1:62" s="37" customFormat="1" x14ac:dyDescent="0.55000000000000004">
      <c r="A16" s="55"/>
      <c r="B16" s="47" t="s">
        <v>348</v>
      </c>
      <c r="C16" s="52">
        <v>41210005</v>
      </c>
      <c r="D16" s="56">
        <v>500</v>
      </c>
      <c r="E16" s="57"/>
      <c r="F16" s="57">
        <v>0</v>
      </c>
      <c r="T16" s="38">
        <f t="shared" si="0"/>
        <v>0</v>
      </c>
      <c r="U16" s="57"/>
      <c r="V16" s="37">
        <f t="shared" ref="V16:V65" si="4">SUM(T16:U16)</f>
        <v>0</v>
      </c>
      <c r="W16" s="39"/>
      <c r="BD16" s="57"/>
      <c r="BE16" s="57"/>
      <c r="BF16" s="37">
        <f t="shared" si="2"/>
        <v>0</v>
      </c>
      <c r="BH16" s="57"/>
      <c r="BI16" s="57"/>
      <c r="BJ16" s="37">
        <f t="shared" si="3"/>
        <v>0</v>
      </c>
    </row>
    <row r="17" spans="1:62" s="37" customFormat="1" x14ac:dyDescent="0.55000000000000004">
      <c r="A17" s="55"/>
      <c r="B17" s="47" t="s">
        <v>349</v>
      </c>
      <c r="C17" s="52">
        <v>41210007</v>
      </c>
      <c r="D17" s="56">
        <v>500</v>
      </c>
      <c r="E17" s="57"/>
      <c r="F17" s="57">
        <v>0</v>
      </c>
      <c r="T17" s="38">
        <f t="shared" si="0"/>
        <v>0</v>
      </c>
      <c r="U17" s="57"/>
      <c r="V17" s="37">
        <f t="shared" si="4"/>
        <v>0</v>
      </c>
      <c r="W17" s="39"/>
      <c r="BD17" s="57"/>
      <c r="BE17" s="57"/>
      <c r="BF17" s="37">
        <f t="shared" si="2"/>
        <v>0</v>
      </c>
      <c r="BH17" s="57"/>
      <c r="BI17" s="57"/>
      <c r="BJ17" s="37">
        <f t="shared" si="3"/>
        <v>0</v>
      </c>
    </row>
    <row r="18" spans="1:62" s="37" customFormat="1" x14ac:dyDescent="0.55000000000000004">
      <c r="A18" s="55"/>
      <c r="B18" s="47" t="s">
        <v>350</v>
      </c>
      <c r="C18" s="52">
        <v>41210029</v>
      </c>
      <c r="D18" s="56">
        <v>500</v>
      </c>
      <c r="E18" s="57">
        <v>380</v>
      </c>
      <c r="F18" s="57">
        <v>610</v>
      </c>
      <c r="G18" s="37">
        <v>100</v>
      </c>
      <c r="S18" s="39"/>
      <c r="T18" s="38">
        <f t="shared" si="0"/>
        <v>100</v>
      </c>
      <c r="U18" s="57">
        <v>130</v>
      </c>
      <c r="V18" s="37">
        <f t="shared" si="4"/>
        <v>230</v>
      </c>
      <c r="W18" s="39"/>
      <c r="BD18" s="57">
        <v>380</v>
      </c>
      <c r="BE18" s="57">
        <v>230</v>
      </c>
      <c r="BF18" s="37">
        <f t="shared" si="2"/>
        <v>610</v>
      </c>
      <c r="BH18" s="57">
        <v>380</v>
      </c>
      <c r="BI18" s="57">
        <v>230</v>
      </c>
      <c r="BJ18" s="37">
        <f t="shared" si="3"/>
        <v>610</v>
      </c>
    </row>
    <row r="19" spans="1:62" s="37" customFormat="1" x14ac:dyDescent="0.55000000000000004">
      <c r="A19" s="55"/>
      <c r="B19" s="47" t="s">
        <v>351</v>
      </c>
      <c r="C19" s="52">
        <v>41219999</v>
      </c>
      <c r="D19" s="56">
        <v>10000</v>
      </c>
      <c r="E19" s="57">
        <v>99</v>
      </c>
      <c r="F19" s="57">
        <v>5071</v>
      </c>
      <c r="G19" s="37">
        <v>4972</v>
      </c>
      <c r="H19" s="39"/>
      <c r="S19" s="39"/>
      <c r="T19" s="38">
        <f t="shared" si="0"/>
        <v>4972</v>
      </c>
      <c r="U19" s="57"/>
      <c r="V19" s="37">
        <f t="shared" si="4"/>
        <v>4972</v>
      </c>
      <c r="W19" s="39"/>
      <c r="BD19" s="57">
        <v>99</v>
      </c>
      <c r="BE19" s="57">
        <v>4972</v>
      </c>
      <c r="BF19" s="37">
        <f t="shared" si="2"/>
        <v>5071</v>
      </c>
      <c r="BH19" s="57">
        <v>99</v>
      </c>
      <c r="BI19" s="57">
        <v>4972</v>
      </c>
      <c r="BJ19" s="37">
        <f t="shared" si="3"/>
        <v>5071</v>
      </c>
    </row>
    <row r="20" spans="1:62" s="37" customFormat="1" x14ac:dyDescent="0.55000000000000004">
      <c r="A20" s="55"/>
      <c r="B20" s="47" t="s">
        <v>352</v>
      </c>
      <c r="C20" s="52">
        <v>41220002</v>
      </c>
      <c r="D20" s="56">
        <v>1000</v>
      </c>
      <c r="E20" s="57"/>
      <c r="F20" s="57">
        <v>0</v>
      </c>
      <c r="T20" s="38">
        <f t="shared" si="0"/>
        <v>0</v>
      </c>
      <c r="U20" s="57"/>
      <c r="V20" s="37">
        <f t="shared" si="4"/>
        <v>0</v>
      </c>
      <c r="W20" s="39"/>
      <c r="BD20" s="57"/>
      <c r="BE20" s="57"/>
      <c r="BF20" s="37">
        <f t="shared" si="2"/>
        <v>0</v>
      </c>
      <c r="BH20" s="57"/>
      <c r="BI20" s="57"/>
      <c r="BJ20" s="37">
        <f t="shared" si="3"/>
        <v>0</v>
      </c>
    </row>
    <row r="21" spans="1:62" s="37" customFormat="1" x14ac:dyDescent="0.55000000000000004">
      <c r="A21" s="55"/>
      <c r="B21" s="47" t="s">
        <v>202</v>
      </c>
      <c r="C21" s="52">
        <v>41220010</v>
      </c>
      <c r="D21" s="56">
        <v>80000</v>
      </c>
      <c r="E21" s="57">
        <v>1314.46</v>
      </c>
      <c r="F21" s="57">
        <v>1314.46</v>
      </c>
      <c r="H21" s="39"/>
      <c r="I21" s="39"/>
      <c r="T21" s="38">
        <f t="shared" si="0"/>
        <v>0</v>
      </c>
      <c r="U21" s="57"/>
      <c r="V21" s="37">
        <f t="shared" si="4"/>
        <v>0</v>
      </c>
      <c r="W21" s="39"/>
      <c r="BD21" s="57">
        <v>1314.46</v>
      </c>
      <c r="BE21" s="57"/>
      <c r="BF21" s="37">
        <f t="shared" si="2"/>
        <v>1314.46</v>
      </c>
      <c r="BH21" s="57">
        <v>1314.46</v>
      </c>
      <c r="BI21" s="57"/>
      <c r="BJ21" s="37">
        <f t="shared" si="3"/>
        <v>1314.46</v>
      </c>
    </row>
    <row r="22" spans="1:62" s="37" customFormat="1" x14ac:dyDescent="0.55000000000000004">
      <c r="A22" s="55"/>
      <c r="B22" s="47" t="s">
        <v>204</v>
      </c>
      <c r="C22" s="52">
        <v>41239999</v>
      </c>
      <c r="D22" s="56">
        <v>500</v>
      </c>
      <c r="E22" s="57">
        <v>40</v>
      </c>
      <c r="F22" s="57">
        <v>80</v>
      </c>
      <c r="G22" s="37">
        <v>40</v>
      </c>
      <c r="H22" s="39"/>
      <c r="S22" s="39"/>
      <c r="T22" s="38">
        <f t="shared" si="0"/>
        <v>40</v>
      </c>
      <c r="U22" s="57"/>
      <c r="V22" s="37">
        <f t="shared" si="4"/>
        <v>40</v>
      </c>
      <c r="W22" s="39"/>
      <c r="BD22" s="57">
        <v>40</v>
      </c>
      <c r="BE22" s="57">
        <v>40</v>
      </c>
      <c r="BF22" s="37">
        <f t="shared" si="2"/>
        <v>80</v>
      </c>
      <c r="BH22" s="57">
        <v>40</v>
      </c>
      <c r="BI22" s="57">
        <v>40</v>
      </c>
      <c r="BJ22" s="37">
        <f t="shared" si="3"/>
        <v>80</v>
      </c>
    </row>
    <row r="23" spans="1:62" s="37" customFormat="1" x14ac:dyDescent="0.55000000000000004">
      <c r="A23" s="55"/>
      <c r="B23" s="58" t="s">
        <v>47</v>
      </c>
      <c r="C23" s="62"/>
      <c r="D23" s="59">
        <f>SUM(D15:D22)</f>
        <v>94000</v>
      </c>
      <c r="E23" s="63">
        <f>SUM(E15:E22)</f>
        <v>2066.2600000000002</v>
      </c>
      <c r="F23" s="63">
        <f>SUM(F15:F22)</f>
        <v>7337.36</v>
      </c>
      <c r="T23" s="38">
        <f t="shared" si="0"/>
        <v>0</v>
      </c>
      <c r="U23" s="63">
        <f>SUM(U15:U22)</f>
        <v>159.1</v>
      </c>
      <c r="W23" s="39">
        <f>SUM(V15:V22)</f>
        <v>5271.1</v>
      </c>
      <c r="BD23" s="63">
        <f>SUM(BD15:BD22)</f>
        <v>2066.2600000000002</v>
      </c>
      <c r="BE23" s="63">
        <f>SUM(BE15:BE22)</f>
        <v>5271.1</v>
      </c>
      <c r="BF23" s="37">
        <f t="shared" si="2"/>
        <v>7337.3600000000006</v>
      </c>
      <c r="BH23" s="63">
        <f>SUM(BH15:BH22)</f>
        <v>2066.2600000000002</v>
      </c>
      <c r="BI23" s="63">
        <f>SUM(BI15:BI22)</f>
        <v>5271.1</v>
      </c>
      <c r="BJ23" s="37">
        <f t="shared" si="3"/>
        <v>7337.3600000000006</v>
      </c>
    </row>
    <row r="24" spans="1:62" s="37" customFormat="1" x14ac:dyDescent="0.55000000000000004">
      <c r="A24" s="51" t="s">
        <v>353</v>
      </c>
      <c r="B24" s="47"/>
      <c r="C24" s="52"/>
      <c r="D24" s="56"/>
      <c r="E24" s="54"/>
      <c r="F24" s="54"/>
      <c r="T24" s="38">
        <f t="shared" si="0"/>
        <v>0</v>
      </c>
      <c r="U24" s="54"/>
      <c r="V24" s="37">
        <f t="shared" si="4"/>
        <v>0</v>
      </c>
      <c r="W24" s="39"/>
      <c r="BD24" s="54"/>
      <c r="BE24" s="54"/>
      <c r="BF24" s="37">
        <f t="shared" si="2"/>
        <v>0</v>
      </c>
      <c r="BH24" s="54"/>
      <c r="BI24" s="54"/>
      <c r="BJ24" s="37">
        <f t="shared" si="3"/>
        <v>0</v>
      </c>
    </row>
    <row r="25" spans="1:62" s="37" customFormat="1" x14ac:dyDescent="0.55000000000000004">
      <c r="A25" s="55"/>
      <c r="B25" s="47" t="s">
        <v>206</v>
      </c>
      <c r="C25" s="52">
        <v>41300003</v>
      </c>
      <c r="D25" s="56">
        <v>170000</v>
      </c>
      <c r="E25" s="57">
        <v>29826.58</v>
      </c>
      <c r="F25" s="57">
        <v>29826.58</v>
      </c>
      <c r="S25" s="39"/>
      <c r="T25" s="38">
        <f t="shared" si="0"/>
        <v>0</v>
      </c>
      <c r="U25" s="57"/>
      <c r="V25" s="37">
        <f t="shared" si="4"/>
        <v>0</v>
      </c>
      <c r="W25" s="39"/>
      <c r="BD25" s="57">
        <v>29826.58</v>
      </c>
      <c r="BE25" s="57"/>
      <c r="BF25" s="37">
        <f t="shared" si="2"/>
        <v>29826.58</v>
      </c>
      <c r="BH25" s="57">
        <v>29826.58</v>
      </c>
      <c r="BI25" s="57"/>
      <c r="BJ25" s="37">
        <f t="shared" si="3"/>
        <v>29826.58</v>
      </c>
    </row>
    <row r="26" spans="1:62" s="37" customFormat="1" x14ac:dyDescent="0.55000000000000004">
      <c r="A26" s="55"/>
      <c r="B26" s="47" t="s">
        <v>354</v>
      </c>
      <c r="C26" s="52">
        <v>41300004</v>
      </c>
      <c r="D26" s="56">
        <v>500</v>
      </c>
      <c r="E26" s="57"/>
      <c r="F26" s="57">
        <v>0</v>
      </c>
      <c r="R26" s="39"/>
      <c r="T26" s="38">
        <f t="shared" si="0"/>
        <v>0</v>
      </c>
      <c r="U26" s="57"/>
      <c r="V26" s="37">
        <f t="shared" si="4"/>
        <v>0</v>
      </c>
      <c r="W26" s="39"/>
      <c r="BD26" s="57"/>
      <c r="BE26" s="57"/>
      <c r="BF26" s="37">
        <f t="shared" si="2"/>
        <v>0</v>
      </c>
      <c r="BH26" s="57"/>
      <c r="BI26" s="57"/>
      <c r="BJ26" s="37">
        <f t="shared" si="3"/>
        <v>0</v>
      </c>
    </row>
    <row r="27" spans="1:62" s="37" customFormat="1" x14ac:dyDescent="0.55000000000000004">
      <c r="A27" s="55"/>
      <c r="B27" s="58" t="s">
        <v>47</v>
      </c>
      <c r="C27" s="52"/>
      <c r="D27" s="59">
        <f>SUM(D25:D26)</f>
        <v>170500</v>
      </c>
      <c r="E27" s="63">
        <f>SUM(E25:E26)</f>
        <v>29826.58</v>
      </c>
      <c r="F27" s="63">
        <f>SUM(F25:F26)</f>
        <v>29826.58</v>
      </c>
      <c r="T27" s="38">
        <f t="shared" si="0"/>
        <v>0</v>
      </c>
      <c r="U27" s="63">
        <f>SUM(U25:U26)</f>
        <v>0</v>
      </c>
      <c r="V27" s="37">
        <f>SUM(V25:V26)</f>
        <v>0</v>
      </c>
      <c r="W27" s="39">
        <f>SUM(V24:V26)</f>
        <v>0</v>
      </c>
      <c r="BD27" s="63">
        <f>SUM(BD25:BD26)</f>
        <v>29826.58</v>
      </c>
      <c r="BE27" s="63">
        <f>SUM(BE25:BE26)</f>
        <v>0</v>
      </c>
      <c r="BF27" s="37">
        <f t="shared" si="2"/>
        <v>29826.58</v>
      </c>
      <c r="BH27" s="63">
        <f>SUM(BH25:BH26)</f>
        <v>29826.58</v>
      </c>
      <c r="BI27" s="63">
        <f>SUM(BI25:BI26)</f>
        <v>0</v>
      </c>
      <c r="BJ27" s="37">
        <f t="shared" si="3"/>
        <v>29826.58</v>
      </c>
    </row>
    <row r="28" spans="1:62" s="37" customFormat="1" x14ac:dyDescent="0.55000000000000004">
      <c r="A28" s="51" t="s">
        <v>355</v>
      </c>
      <c r="B28" s="47"/>
      <c r="C28" s="52"/>
      <c r="D28" s="56"/>
      <c r="E28" s="61"/>
      <c r="F28" s="61"/>
      <c r="T28" s="38">
        <f t="shared" si="0"/>
        <v>0</v>
      </c>
      <c r="U28" s="61"/>
      <c r="V28" s="37">
        <f t="shared" si="4"/>
        <v>0</v>
      </c>
      <c r="W28" s="39"/>
      <c r="BD28" s="61"/>
      <c r="BE28" s="61"/>
      <c r="BF28" s="37">
        <f t="shared" si="2"/>
        <v>0</v>
      </c>
      <c r="BH28" s="61"/>
      <c r="BI28" s="61"/>
      <c r="BJ28" s="37">
        <f t="shared" si="3"/>
        <v>0</v>
      </c>
    </row>
    <row r="29" spans="1:62" s="37" customFormat="1" x14ac:dyDescent="0.55000000000000004">
      <c r="A29" s="51"/>
      <c r="B29" s="47"/>
      <c r="C29" s="52"/>
      <c r="D29" s="56">
        <v>0</v>
      </c>
      <c r="E29" s="54">
        <v>0</v>
      </c>
      <c r="F29" s="54">
        <v>0</v>
      </c>
      <c r="T29" s="38">
        <f t="shared" si="0"/>
        <v>0</v>
      </c>
      <c r="U29" s="54"/>
      <c r="V29" s="37">
        <f t="shared" si="4"/>
        <v>0</v>
      </c>
      <c r="W29" s="39"/>
      <c r="BD29" s="54">
        <v>0</v>
      </c>
      <c r="BE29" s="54"/>
      <c r="BF29" s="37">
        <f t="shared" si="2"/>
        <v>0</v>
      </c>
      <c r="BH29" s="54">
        <v>0</v>
      </c>
      <c r="BI29" s="54"/>
      <c r="BJ29" s="37">
        <f t="shared" si="3"/>
        <v>0</v>
      </c>
    </row>
    <row r="30" spans="1:62" s="37" customFormat="1" x14ac:dyDescent="0.55000000000000004">
      <c r="A30" s="51"/>
      <c r="B30" s="58" t="s">
        <v>47</v>
      </c>
      <c r="C30" s="52"/>
      <c r="D30" s="64">
        <f>SUM(D29)</f>
        <v>0</v>
      </c>
      <c r="E30" s="64">
        <f>SUM(E29)</f>
        <v>0</v>
      </c>
      <c r="F30" s="64">
        <f>SUM(F29)</f>
        <v>0</v>
      </c>
      <c r="T30" s="38">
        <f t="shared" si="0"/>
        <v>0</v>
      </c>
      <c r="U30" s="64">
        <f>SUM(U29)</f>
        <v>0</v>
      </c>
      <c r="V30" s="37">
        <f t="shared" si="4"/>
        <v>0</v>
      </c>
      <c r="W30" s="39">
        <f>SUM(V28)</f>
        <v>0</v>
      </c>
      <c r="BD30" s="64">
        <f>SUM(BD29)</f>
        <v>0</v>
      </c>
      <c r="BE30" s="64">
        <f>SUM(BE29)</f>
        <v>0</v>
      </c>
      <c r="BF30" s="37">
        <f t="shared" si="2"/>
        <v>0</v>
      </c>
      <c r="BH30" s="64">
        <f>SUM(BH29)</f>
        <v>0</v>
      </c>
      <c r="BI30" s="64">
        <f>SUM(BI29)</f>
        <v>0</v>
      </c>
      <c r="BJ30" s="37">
        <f t="shared" si="3"/>
        <v>0</v>
      </c>
    </row>
    <row r="31" spans="1:62" s="37" customFormat="1" x14ac:dyDescent="0.55000000000000004">
      <c r="A31" s="51" t="s">
        <v>356</v>
      </c>
      <c r="B31" s="47"/>
      <c r="C31" s="52"/>
      <c r="D31" s="56"/>
      <c r="E31" s="61"/>
      <c r="F31" s="61"/>
      <c r="T31" s="38">
        <f t="shared" si="0"/>
        <v>0</v>
      </c>
      <c r="U31" s="61"/>
      <c r="V31" s="37">
        <f t="shared" si="4"/>
        <v>0</v>
      </c>
      <c r="W31" s="39"/>
      <c r="BD31" s="61"/>
      <c r="BE31" s="61"/>
      <c r="BF31" s="37">
        <f t="shared" si="2"/>
        <v>0</v>
      </c>
      <c r="BH31" s="61"/>
      <c r="BI31" s="61"/>
      <c r="BJ31" s="37">
        <f t="shared" si="3"/>
        <v>0</v>
      </c>
    </row>
    <row r="32" spans="1:62" s="37" customFormat="1" x14ac:dyDescent="0.55000000000000004">
      <c r="A32" s="55"/>
      <c r="B32" s="47" t="s">
        <v>357</v>
      </c>
      <c r="C32" s="52">
        <v>41500004</v>
      </c>
      <c r="D32" s="56">
        <v>80000</v>
      </c>
      <c r="E32" s="57"/>
      <c r="F32" s="57">
        <v>0</v>
      </c>
      <c r="S32" s="39"/>
      <c r="T32" s="38">
        <f t="shared" si="0"/>
        <v>0</v>
      </c>
      <c r="U32" s="57"/>
      <c r="V32" s="37">
        <f t="shared" si="4"/>
        <v>0</v>
      </c>
      <c r="W32" s="39"/>
      <c r="BD32" s="57"/>
      <c r="BE32" s="57"/>
      <c r="BF32" s="37">
        <f t="shared" si="2"/>
        <v>0</v>
      </c>
      <c r="BH32" s="57"/>
      <c r="BI32" s="57"/>
      <c r="BJ32" s="37">
        <f t="shared" si="3"/>
        <v>0</v>
      </c>
    </row>
    <row r="33" spans="1:62" s="37" customFormat="1" x14ac:dyDescent="0.55000000000000004">
      <c r="A33" s="55"/>
      <c r="B33" s="47" t="s">
        <v>208</v>
      </c>
      <c r="C33" s="52">
        <v>41599999</v>
      </c>
      <c r="D33" s="56">
        <v>1500</v>
      </c>
      <c r="E33" s="57"/>
      <c r="F33" s="57">
        <v>200</v>
      </c>
      <c r="G33" s="37">
        <v>100</v>
      </c>
      <c r="T33" s="38">
        <f t="shared" si="0"/>
        <v>100</v>
      </c>
      <c r="U33" s="57">
        <v>100</v>
      </c>
      <c r="V33" s="37">
        <f t="shared" si="4"/>
        <v>200</v>
      </c>
      <c r="W33" s="39"/>
      <c r="BD33" s="57"/>
      <c r="BE33" s="57">
        <v>200</v>
      </c>
      <c r="BF33" s="37">
        <f t="shared" si="2"/>
        <v>200</v>
      </c>
      <c r="BH33" s="57"/>
      <c r="BI33" s="57">
        <v>200</v>
      </c>
      <c r="BJ33" s="37">
        <f t="shared" si="3"/>
        <v>200</v>
      </c>
    </row>
    <row r="34" spans="1:62" s="37" customFormat="1" x14ac:dyDescent="0.55000000000000004">
      <c r="A34" s="44"/>
      <c r="B34" s="65" t="s">
        <v>47</v>
      </c>
      <c r="C34" s="66"/>
      <c r="D34" s="59">
        <f>SUM(D32:D33)</f>
        <v>81500</v>
      </c>
      <c r="E34" s="59">
        <f>SUM(E32:E33)</f>
        <v>0</v>
      </c>
      <c r="F34" s="59">
        <f>SUM(F32:F33)</f>
        <v>200</v>
      </c>
      <c r="T34" s="38">
        <f t="shared" si="0"/>
        <v>0</v>
      </c>
      <c r="U34" s="59">
        <f>SUM(U32:U33)</f>
        <v>100</v>
      </c>
      <c r="W34" s="39">
        <f>SUM(V32)</f>
        <v>0</v>
      </c>
      <c r="BD34" s="59">
        <f>SUM(BD32:BD33)</f>
        <v>0</v>
      </c>
      <c r="BE34" s="59">
        <f>SUM(BE32:BE33)</f>
        <v>200</v>
      </c>
      <c r="BF34" s="37">
        <f t="shared" si="2"/>
        <v>200</v>
      </c>
      <c r="BH34" s="59">
        <f>SUM(BH32:BH33)</f>
        <v>0</v>
      </c>
      <c r="BI34" s="59">
        <f>SUM(BI32:BI33)</f>
        <v>200</v>
      </c>
      <c r="BJ34" s="37">
        <f t="shared" si="3"/>
        <v>200</v>
      </c>
    </row>
    <row r="35" spans="1:62" s="37" customFormat="1" x14ac:dyDescent="0.55000000000000004">
      <c r="A35" s="67" t="s">
        <v>358</v>
      </c>
      <c r="B35" s="68"/>
      <c r="C35" s="50"/>
      <c r="D35" s="69">
        <v>0</v>
      </c>
      <c r="E35" s="61">
        <v>0</v>
      </c>
      <c r="F35" s="61">
        <v>0</v>
      </c>
      <c r="T35" s="38">
        <f t="shared" si="0"/>
        <v>0</v>
      </c>
      <c r="U35" s="61">
        <v>0</v>
      </c>
      <c r="V35" s="37">
        <f t="shared" si="4"/>
        <v>0</v>
      </c>
      <c r="W35" s="39"/>
      <c r="BD35" s="61">
        <v>0</v>
      </c>
      <c r="BE35" s="61">
        <v>0</v>
      </c>
      <c r="BF35" s="37">
        <f t="shared" si="2"/>
        <v>0</v>
      </c>
      <c r="BH35" s="61">
        <v>0</v>
      </c>
      <c r="BI35" s="61">
        <v>0</v>
      </c>
      <c r="BJ35" s="37">
        <f t="shared" si="3"/>
        <v>0</v>
      </c>
    </row>
    <row r="36" spans="1:62" s="37" customFormat="1" x14ac:dyDescent="0.55000000000000004">
      <c r="A36" s="70"/>
      <c r="B36" s="65" t="s">
        <v>47</v>
      </c>
      <c r="C36" s="66"/>
      <c r="D36" s="59">
        <f>SUM(D35)</f>
        <v>0</v>
      </c>
      <c r="E36" s="59">
        <f>SUM(E35)</f>
        <v>0</v>
      </c>
      <c r="F36" s="59">
        <f>SUM(F35)</f>
        <v>0</v>
      </c>
      <c r="T36" s="38">
        <f t="shared" si="0"/>
        <v>0</v>
      </c>
      <c r="U36" s="59">
        <f>SUM(U35)</f>
        <v>0</v>
      </c>
      <c r="V36" s="37">
        <f t="shared" si="4"/>
        <v>0</v>
      </c>
      <c r="W36" s="39"/>
      <c r="BD36" s="59">
        <f>SUM(BD35)</f>
        <v>0</v>
      </c>
      <c r="BE36" s="59">
        <f>SUM(BE35)</f>
        <v>0</v>
      </c>
      <c r="BF36" s="37">
        <f t="shared" si="2"/>
        <v>0</v>
      </c>
      <c r="BH36" s="59">
        <f>SUM(BH35)</f>
        <v>0</v>
      </c>
      <c r="BI36" s="59">
        <f>SUM(BI35)</f>
        <v>0</v>
      </c>
      <c r="BJ36" s="37">
        <f t="shared" si="3"/>
        <v>0</v>
      </c>
    </row>
    <row r="37" spans="1:62" s="37" customFormat="1" x14ac:dyDescent="0.55000000000000004">
      <c r="A37" s="71"/>
      <c r="B37" s="72"/>
      <c r="C37" s="73"/>
      <c r="D37" s="74"/>
      <c r="E37" s="74"/>
      <c r="F37" s="74"/>
      <c r="T37" s="38"/>
      <c r="U37" s="74"/>
      <c r="W37" s="39"/>
      <c r="BD37" s="74"/>
      <c r="BE37" s="74"/>
      <c r="BF37" s="37">
        <f t="shared" si="2"/>
        <v>0</v>
      </c>
      <c r="BH37" s="74"/>
      <c r="BI37" s="74"/>
      <c r="BJ37" s="37">
        <f t="shared" si="3"/>
        <v>0</v>
      </c>
    </row>
    <row r="38" spans="1:62" s="37" customFormat="1" x14ac:dyDescent="0.55000000000000004">
      <c r="A38" s="75"/>
      <c r="B38" s="76"/>
      <c r="C38" s="41"/>
      <c r="D38" s="77"/>
      <c r="E38" s="77"/>
      <c r="F38" s="77"/>
      <c r="T38" s="38"/>
      <c r="U38" s="77"/>
      <c r="W38" s="39"/>
      <c r="BD38" s="77"/>
      <c r="BE38" s="77"/>
      <c r="BF38" s="37">
        <f t="shared" si="2"/>
        <v>0</v>
      </c>
      <c r="BH38" s="77"/>
      <c r="BI38" s="77"/>
      <c r="BJ38" s="37">
        <f t="shared" si="3"/>
        <v>0</v>
      </c>
    </row>
    <row r="39" spans="1:62" s="37" customFormat="1" x14ac:dyDescent="0.55000000000000004">
      <c r="A39" s="67" t="s">
        <v>359</v>
      </c>
      <c r="B39" s="68"/>
      <c r="C39" s="50"/>
      <c r="D39" s="69"/>
      <c r="E39" s="61"/>
      <c r="F39" s="61"/>
      <c r="T39" s="38">
        <f t="shared" ref="T39:T63" si="5">SUM(G39:S39)</f>
        <v>0</v>
      </c>
      <c r="U39" s="61"/>
      <c r="V39" s="37">
        <f t="shared" si="4"/>
        <v>0</v>
      </c>
      <c r="W39" s="39"/>
      <c r="BD39" s="61"/>
      <c r="BE39" s="61"/>
      <c r="BF39" s="37">
        <f t="shared" si="2"/>
        <v>0</v>
      </c>
      <c r="BH39" s="61"/>
      <c r="BI39" s="61"/>
      <c r="BJ39" s="37">
        <f t="shared" si="3"/>
        <v>0</v>
      </c>
    </row>
    <row r="40" spans="1:62" s="37" customFormat="1" x14ac:dyDescent="0.55000000000000004">
      <c r="A40" s="51" t="s">
        <v>360</v>
      </c>
      <c r="B40" s="47"/>
      <c r="C40" s="52"/>
      <c r="D40" s="53"/>
      <c r="E40" s="54"/>
      <c r="F40" s="54"/>
      <c r="T40" s="38">
        <f t="shared" si="5"/>
        <v>0</v>
      </c>
      <c r="U40" s="54"/>
      <c r="V40" s="37">
        <f t="shared" si="4"/>
        <v>0</v>
      </c>
      <c r="W40" s="39"/>
      <c r="BD40" s="54"/>
      <c r="BE40" s="54"/>
      <c r="BF40" s="37">
        <f t="shared" si="2"/>
        <v>0</v>
      </c>
      <c r="BH40" s="54"/>
      <c r="BI40" s="54"/>
      <c r="BJ40" s="37">
        <f t="shared" si="3"/>
        <v>0</v>
      </c>
    </row>
    <row r="41" spans="1:62" s="37" customFormat="1" x14ac:dyDescent="0.55000000000000004">
      <c r="A41" s="55"/>
      <c r="B41" s="47" t="s">
        <v>361</v>
      </c>
      <c r="C41" s="52">
        <v>42100001</v>
      </c>
      <c r="D41" s="56">
        <v>360000</v>
      </c>
      <c r="E41" s="57">
        <v>31315.69</v>
      </c>
      <c r="F41" s="57">
        <v>153668.71</v>
      </c>
      <c r="G41" s="37">
        <v>37868.78</v>
      </c>
      <c r="H41" s="37">
        <v>34596.61</v>
      </c>
      <c r="S41" s="39"/>
      <c r="T41" s="38">
        <f t="shared" si="5"/>
        <v>72465.39</v>
      </c>
      <c r="U41" s="57">
        <v>49887.63</v>
      </c>
      <c r="V41" s="37">
        <f t="shared" si="4"/>
        <v>122353.01999999999</v>
      </c>
      <c r="W41" s="39"/>
      <c r="BD41" s="57">
        <v>31315.69</v>
      </c>
      <c r="BE41" s="57">
        <v>122353.02</v>
      </c>
      <c r="BF41" s="37">
        <f t="shared" si="2"/>
        <v>153668.71</v>
      </c>
      <c r="BH41" s="57">
        <v>31315.69</v>
      </c>
      <c r="BI41" s="57">
        <v>122353.02</v>
      </c>
      <c r="BJ41" s="37">
        <f t="shared" si="3"/>
        <v>153668.71</v>
      </c>
    </row>
    <row r="42" spans="1:62" s="37" customFormat="1" x14ac:dyDescent="0.55000000000000004">
      <c r="A42" s="55"/>
      <c r="B42" s="47" t="s">
        <v>362</v>
      </c>
      <c r="C42" s="52">
        <v>42100002</v>
      </c>
      <c r="D42" s="56">
        <v>7600000</v>
      </c>
      <c r="E42" s="57">
        <v>777376.62</v>
      </c>
      <c r="F42" s="57">
        <v>2879582.31</v>
      </c>
      <c r="G42" s="37">
        <v>760812.91</v>
      </c>
      <c r="S42" s="39"/>
      <c r="T42" s="38">
        <f t="shared" si="5"/>
        <v>760812.91</v>
      </c>
      <c r="U42" s="57">
        <v>1341392.78</v>
      </c>
      <c r="V42" s="37">
        <f t="shared" si="4"/>
        <v>2102205.69</v>
      </c>
      <c r="W42" s="39"/>
      <c r="BD42" s="57">
        <v>777376.62</v>
      </c>
      <c r="BE42" s="57">
        <v>2102205.69</v>
      </c>
      <c r="BF42" s="37">
        <f t="shared" si="2"/>
        <v>2879582.31</v>
      </c>
      <c r="BH42" s="57">
        <v>777376.62</v>
      </c>
      <c r="BI42" s="57">
        <v>2102205.69</v>
      </c>
      <c r="BJ42" s="37">
        <f t="shared" si="3"/>
        <v>2879582.31</v>
      </c>
    </row>
    <row r="43" spans="1:62" s="37" customFormat="1" x14ac:dyDescent="0.55000000000000004">
      <c r="A43" s="55"/>
      <c r="B43" s="47" t="s">
        <v>214</v>
      </c>
      <c r="C43" s="52">
        <v>42100004</v>
      </c>
      <c r="D43" s="56">
        <v>2700000</v>
      </c>
      <c r="E43" s="57">
        <v>188340.5</v>
      </c>
      <c r="F43" s="57">
        <v>826893.5</v>
      </c>
      <c r="G43" s="37">
        <v>269176.76</v>
      </c>
      <c r="P43" s="39"/>
      <c r="T43" s="38">
        <f t="shared" si="5"/>
        <v>269176.76</v>
      </c>
      <c r="U43" s="57">
        <v>369376.24</v>
      </c>
      <c r="V43" s="37">
        <f t="shared" si="4"/>
        <v>638553</v>
      </c>
      <c r="W43" s="39"/>
      <c r="BD43" s="57">
        <v>188340.5</v>
      </c>
      <c r="BE43" s="57">
        <v>638553</v>
      </c>
      <c r="BF43" s="37">
        <f t="shared" si="2"/>
        <v>826893.5</v>
      </c>
      <c r="BH43" s="57">
        <v>188340.5</v>
      </c>
      <c r="BI43" s="57">
        <v>638553</v>
      </c>
      <c r="BJ43" s="37">
        <f t="shared" si="3"/>
        <v>826893.5</v>
      </c>
    </row>
    <row r="44" spans="1:62" s="37" customFormat="1" x14ac:dyDescent="0.55000000000000004">
      <c r="A44" s="55"/>
      <c r="B44" s="47" t="s">
        <v>216</v>
      </c>
      <c r="C44" s="52">
        <v>42100005</v>
      </c>
      <c r="D44" s="56">
        <v>200000</v>
      </c>
      <c r="E44" s="57"/>
      <c r="F44" s="57">
        <v>22943.64</v>
      </c>
      <c r="G44" s="37">
        <v>22943.64</v>
      </c>
      <c r="R44" s="39"/>
      <c r="T44" s="38">
        <f t="shared" si="5"/>
        <v>22943.64</v>
      </c>
      <c r="U44" s="57"/>
      <c r="V44" s="37">
        <f t="shared" si="4"/>
        <v>22943.64</v>
      </c>
      <c r="W44" s="39"/>
      <c r="BD44" s="57"/>
      <c r="BE44" s="57">
        <v>22943.64</v>
      </c>
      <c r="BF44" s="37">
        <f t="shared" si="2"/>
        <v>22943.64</v>
      </c>
      <c r="BH44" s="57"/>
      <c r="BI44" s="57">
        <v>22943.64</v>
      </c>
      <c r="BJ44" s="37">
        <f t="shared" si="3"/>
        <v>22943.64</v>
      </c>
    </row>
    <row r="45" spans="1:62" s="37" customFormat="1" x14ac:dyDescent="0.55000000000000004">
      <c r="A45" s="55"/>
      <c r="B45" s="47" t="s">
        <v>363</v>
      </c>
      <c r="C45" s="52">
        <v>42100006</v>
      </c>
      <c r="D45" s="56">
        <v>1500000</v>
      </c>
      <c r="E45" s="57"/>
      <c r="F45" s="57">
        <v>0</v>
      </c>
      <c r="P45" s="39"/>
      <c r="T45" s="38">
        <f t="shared" si="5"/>
        <v>0</v>
      </c>
      <c r="U45" s="57"/>
      <c r="V45" s="37">
        <f t="shared" si="4"/>
        <v>0</v>
      </c>
      <c r="W45" s="39"/>
      <c r="BD45" s="57"/>
      <c r="BE45" s="57"/>
      <c r="BF45" s="37">
        <f t="shared" si="2"/>
        <v>0</v>
      </c>
      <c r="BH45" s="57"/>
      <c r="BI45" s="57"/>
      <c r="BJ45" s="37">
        <f t="shared" si="3"/>
        <v>0</v>
      </c>
    </row>
    <row r="46" spans="1:62" s="37" customFormat="1" x14ac:dyDescent="0.55000000000000004">
      <c r="A46" s="55"/>
      <c r="B46" s="47" t="s">
        <v>218</v>
      </c>
      <c r="C46" s="52">
        <v>42100007</v>
      </c>
      <c r="D46" s="56">
        <v>3200000</v>
      </c>
      <c r="E46" s="57">
        <v>460496.03</v>
      </c>
      <c r="F46" s="57">
        <v>1558141.92</v>
      </c>
      <c r="G46" s="37">
        <v>332532.27</v>
      </c>
      <c r="P46" s="39"/>
      <c r="T46" s="38">
        <f t="shared" si="5"/>
        <v>332532.27</v>
      </c>
      <c r="U46" s="57">
        <v>765113.62</v>
      </c>
      <c r="V46" s="37">
        <f t="shared" si="4"/>
        <v>1097645.8900000001</v>
      </c>
      <c r="W46" s="39"/>
      <c r="BD46" s="57">
        <v>460496.03</v>
      </c>
      <c r="BE46" s="57">
        <v>1097645.8899999999</v>
      </c>
      <c r="BF46" s="37">
        <f t="shared" si="2"/>
        <v>1558141.92</v>
      </c>
      <c r="BH46" s="57">
        <v>460496.03</v>
      </c>
      <c r="BI46" s="57">
        <v>1097645.8899999999</v>
      </c>
      <c r="BJ46" s="37">
        <f t="shared" si="3"/>
        <v>1558141.92</v>
      </c>
    </row>
    <row r="47" spans="1:62" s="37" customFormat="1" x14ac:dyDescent="0.55000000000000004">
      <c r="A47" s="55"/>
      <c r="B47" s="47" t="s">
        <v>220</v>
      </c>
      <c r="C47" s="52">
        <v>42100011</v>
      </c>
      <c r="D47" s="56">
        <v>500</v>
      </c>
      <c r="E47" s="57"/>
      <c r="F47" s="57">
        <v>18</v>
      </c>
      <c r="G47" s="37">
        <v>12</v>
      </c>
      <c r="T47" s="38">
        <f t="shared" si="5"/>
        <v>12</v>
      </c>
      <c r="U47" s="57">
        <v>6</v>
      </c>
      <c r="V47" s="37">
        <f t="shared" si="4"/>
        <v>18</v>
      </c>
      <c r="W47" s="39"/>
      <c r="BD47" s="57"/>
      <c r="BE47" s="57">
        <v>18</v>
      </c>
      <c r="BF47" s="37">
        <f t="shared" si="2"/>
        <v>18</v>
      </c>
      <c r="BH47" s="57"/>
      <c r="BI47" s="57">
        <v>18</v>
      </c>
      <c r="BJ47" s="37">
        <f t="shared" si="3"/>
        <v>18</v>
      </c>
    </row>
    <row r="48" spans="1:62" s="37" customFormat="1" x14ac:dyDescent="0.55000000000000004">
      <c r="A48" s="55"/>
      <c r="B48" s="47" t="s">
        <v>222</v>
      </c>
      <c r="C48" s="52">
        <v>42100012</v>
      </c>
      <c r="D48" s="56">
        <v>3000000</v>
      </c>
      <c r="E48" s="57">
        <v>640502.64</v>
      </c>
      <c r="F48" s="57">
        <v>1890511.7</v>
      </c>
      <c r="G48" s="37">
        <v>31238.98</v>
      </c>
      <c r="T48" s="38">
        <f t="shared" si="5"/>
        <v>31238.98</v>
      </c>
      <c r="U48" s="57">
        <v>1218770.08</v>
      </c>
      <c r="V48" s="37">
        <f t="shared" si="4"/>
        <v>1250009.06</v>
      </c>
      <c r="W48" s="39"/>
      <c r="BD48" s="57">
        <v>640502.64</v>
      </c>
      <c r="BE48" s="57">
        <v>1250009.06</v>
      </c>
      <c r="BF48" s="37">
        <f t="shared" si="2"/>
        <v>1890511.7000000002</v>
      </c>
      <c r="BH48" s="57">
        <v>640502.64</v>
      </c>
      <c r="BI48" s="57">
        <v>1250009.06</v>
      </c>
      <c r="BJ48" s="37">
        <f t="shared" si="3"/>
        <v>1890511.7000000002</v>
      </c>
    </row>
    <row r="49" spans="1:62" s="37" customFormat="1" x14ac:dyDescent="0.55000000000000004">
      <c r="A49" s="55"/>
      <c r="B49" s="47" t="s">
        <v>364</v>
      </c>
      <c r="C49" s="52">
        <v>42100013</v>
      </c>
      <c r="D49" s="56">
        <v>70000</v>
      </c>
      <c r="E49" s="57">
        <v>0</v>
      </c>
      <c r="F49" s="57">
        <v>8957.1299999999992</v>
      </c>
      <c r="T49" s="38">
        <f t="shared" si="5"/>
        <v>0</v>
      </c>
      <c r="U49" s="57">
        <v>8957.1299999999992</v>
      </c>
      <c r="V49" s="37">
        <f t="shared" si="4"/>
        <v>8957.1299999999992</v>
      </c>
      <c r="W49" s="39"/>
      <c r="BD49" s="57">
        <v>0</v>
      </c>
      <c r="BE49" s="57">
        <v>8957.1299999999992</v>
      </c>
      <c r="BF49" s="37">
        <f t="shared" si="2"/>
        <v>8957.1299999999992</v>
      </c>
      <c r="BH49" s="57">
        <v>0</v>
      </c>
      <c r="BI49" s="57">
        <v>8957.1299999999992</v>
      </c>
      <c r="BJ49" s="37">
        <f t="shared" si="3"/>
        <v>8957.1299999999992</v>
      </c>
    </row>
    <row r="50" spans="1:62" s="37" customFormat="1" x14ac:dyDescent="0.55000000000000004">
      <c r="A50" s="55"/>
      <c r="B50" s="47" t="s">
        <v>226</v>
      </c>
      <c r="C50" s="52">
        <v>42100014</v>
      </c>
      <c r="D50" s="56">
        <v>3000</v>
      </c>
      <c r="E50" s="57">
        <v>768.64</v>
      </c>
      <c r="F50" s="57">
        <v>768.64</v>
      </c>
      <c r="T50" s="38">
        <f t="shared" si="5"/>
        <v>0</v>
      </c>
      <c r="U50" s="57"/>
      <c r="V50" s="37">
        <f t="shared" si="4"/>
        <v>0</v>
      </c>
      <c r="W50" s="39"/>
      <c r="BD50" s="57">
        <v>768.64</v>
      </c>
      <c r="BE50" s="57"/>
      <c r="BF50" s="37">
        <f t="shared" si="2"/>
        <v>768.64</v>
      </c>
      <c r="BH50" s="57">
        <v>768.64</v>
      </c>
      <c r="BI50" s="57"/>
      <c r="BJ50" s="37">
        <f t="shared" si="3"/>
        <v>768.64</v>
      </c>
    </row>
    <row r="51" spans="1:62" s="37" customFormat="1" x14ac:dyDescent="0.55000000000000004">
      <c r="A51" s="55"/>
      <c r="B51" s="47" t="s">
        <v>365</v>
      </c>
      <c r="C51" s="52">
        <v>42100015</v>
      </c>
      <c r="D51" s="56">
        <v>700000</v>
      </c>
      <c r="E51" s="78">
        <v>60383</v>
      </c>
      <c r="F51" s="78">
        <v>204791</v>
      </c>
      <c r="G51" s="37">
        <v>38813</v>
      </c>
      <c r="R51" s="39"/>
      <c r="T51" s="38">
        <f t="shared" si="5"/>
        <v>38813</v>
      </c>
      <c r="U51" s="78">
        <v>105595</v>
      </c>
      <c r="V51" s="37">
        <f t="shared" si="4"/>
        <v>144408</v>
      </c>
      <c r="W51" s="39"/>
      <c r="BD51" s="78">
        <v>60383</v>
      </c>
      <c r="BE51" s="78">
        <v>144408</v>
      </c>
      <c r="BF51" s="37">
        <f t="shared" si="2"/>
        <v>204791</v>
      </c>
      <c r="BH51" s="78">
        <v>60383</v>
      </c>
      <c r="BI51" s="78">
        <v>144408</v>
      </c>
      <c r="BJ51" s="37">
        <f t="shared" si="3"/>
        <v>204791</v>
      </c>
    </row>
    <row r="52" spans="1:62" s="37" customFormat="1" x14ac:dyDescent="0.55000000000000004">
      <c r="A52" s="55"/>
      <c r="B52" s="47" t="s">
        <v>366</v>
      </c>
      <c r="C52" s="52"/>
      <c r="D52" s="56">
        <v>500</v>
      </c>
      <c r="E52" s="78"/>
      <c r="F52" s="78">
        <v>0</v>
      </c>
      <c r="T52" s="38">
        <f t="shared" si="5"/>
        <v>0</v>
      </c>
      <c r="U52" s="78"/>
      <c r="V52" s="37">
        <f t="shared" si="4"/>
        <v>0</v>
      </c>
      <c r="W52" s="39"/>
      <c r="BD52" s="78"/>
      <c r="BE52" s="78"/>
      <c r="BF52" s="37">
        <f t="shared" si="2"/>
        <v>0</v>
      </c>
      <c r="BH52" s="78"/>
      <c r="BI52" s="78"/>
      <c r="BJ52" s="37">
        <f t="shared" si="3"/>
        <v>0</v>
      </c>
    </row>
    <row r="53" spans="1:62" s="37" customFormat="1" x14ac:dyDescent="0.55000000000000004">
      <c r="A53" s="55"/>
      <c r="B53" s="58" t="s">
        <v>47</v>
      </c>
      <c r="C53" s="52"/>
      <c r="D53" s="79">
        <f>SUM(D41:D52)</f>
        <v>19334000</v>
      </c>
      <c r="E53" s="79">
        <f>SUM(E41:E52)</f>
        <v>2159183.12</v>
      </c>
      <c r="F53" s="79">
        <f>SUM(F41:F52)</f>
        <v>7546276.5499999998</v>
      </c>
      <c r="T53" s="38">
        <f t="shared" si="5"/>
        <v>0</v>
      </c>
      <c r="U53" s="79">
        <f>SUM(U41:U52)</f>
        <v>3859098.48</v>
      </c>
      <c r="W53" s="39">
        <f>SUM(V39:V52)</f>
        <v>5387093.4300000006</v>
      </c>
      <c r="BD53" s="79">
        <f>SUM(BD41:BD52)</f>
        <v>2159183.12</v>
      </c>
      <c r="BE53" s="79">
        <f>SUM(BE41:BE52)</f>
        <v>5387093.4300000006</v>
      </c>
      <c r="BF53" s="37">
        <f t="shared" si="2"/>
        <v>7546276.5500000007</v>
      </c>
      <c r="BH53" s="79">
        <f>SUM(BH41:BH52)</f>
        <v>2159183.12</v>
      </c>
      <c r="BI53" s="79">
        <f>SUM(BI41:BI52)</f>
        <v>5387093.4300000006</v>
      </c>
      <c r="BJ53" s="37">
        <f t="shared" si="3"/>
        <v>7546276.5500000007</v>
      </c>
    </row>
    <row r="54" spans="1:62" s="37" customFormat="1" x14ac:dyDescent="0.55000000000000004">
      <c r="A54" s="51" t="s">
        <v>367</v>
      </c>
      <c r="B54" s="47"/>
      <c r="C54" s="52"/>
      <c r="D54" s="80"/>
      <c r="E54" s="81"/>
      <c r="F54" s="81"/>
      <c r="T54" s="38">
        <f t="shared" si="5"/>
        <v>0</v>
      </c>
      <c r="U54" s="81"/>
      <c r="V54" s="37">
        <f t="shared" si="4"/>
        <v>0</v>
      </c>
      <c r="W54" s="39"/>
      <c r="BD54" s="81"/>
      <c r="BE54" s="81"/>
      <c r="BF54" s="37">
        <f t="shared" si="2"/>
        <v>0</v>
      </c>
      <c r="BH54" s="81"/>
      <c r="BI54" s="81"/>
      <c r="BJ54" s="37">
        <f t="shared" si="3"/>
        <v>0</v>
      </c>
    </row>
    <row r="55" spans="1:62" s="37" customFormat="1" x14ac:dyDescent="0.55000000000000004">
      <c r="A55" s="51" t="s">
        <v>368</v>
      </c>
      <c r="B55" s="47"/>
      <c r="C55" s="52"/>
      <c r="D55" s="82"/>
      <c r="E55" s="83"/>
      <c r="F55" s="83"/>
      <c r="T55" s="38">
        <f t="shared" si="5"/>
        <v>0</v>
      </c>
      <c r="U55" s="83"/>
      <c r="V55" s="37">
        <f t="shared" si="4"/>
        <v>0</v>
      </c>
      <c r="W55" s="39"/>
      <c r="BD55" s="83"/>
      <c r="BE55" s="83"/>
      <c r="BF55" s="37">
        <f t="shared" si="2"/>
        <v>0</v>
      </c>
      <c r="BH55" s="83"/>
      <c r="BI55" s="83"/>
      <c r="BJ55" s="37">
        <f t="shared" si="3"/>
        <v>0</v>
      </c>
    </row>
    <row r="56" spans="1:62" s="37" customFormat="1" x14ac:dyDescent="0.55000000000000004">
      <c r="A56" s="55"/>
      <c r="B56" s="47" t="s">
        <v>369</v>
      </c>
      <c r="C56" s="52">
        <v>43100002</v>
      </c>
      <c r="D56" s="80"/>
      <c r="E56" s="81"/>
      <c r="F56" s="81">
        <v>4322598</v>
      </c>
      <c r="G56" s="37">
        <v>2161299</v>
      </c>
      <c r="T56" s="38">
        <f t="shared" si="5"/>
        <v>2161299</v>
      </c>
      <c r="U56" s="81">
        <v>2161299</v>
      </c>
      <c r="V56" s="37">
        <f t="shared" si="4"/>
        <v>4322598</v>
      </c>
      <c r="W56" s="39"/>
      <c r="BD56" s="81"/>
      <c r="BE56" s="81">
        <v>4322598</v>
      </c>
      <c r="BF56" s="37">
        <f t="shared" si="2"/>
        <v>4322598</v>
      </c>
      <c r="BH56" s="81"/>
      <c r="BI56" s="81">
        <v>4322598</v>
      </c>
      <c r="BJ56" s="37">
        <f t="shared" si="3"/>
        <v>4322598</v>
      </c>
    </row>
    <row r="57" spans="1:62" s="37" customFormat="1" x14ac:dyDescent="0.55000000000000004">
      <c r="A57" s="55"/>
      <c r="B57" s="47" t="s">
        <v>370</v>
      </c>
      <c r="C57" s="52"/>
      <c r="D57" s="80"/>
      <c r="E57" s="81"/>
      <c r="F57" s="81"/>
      <c r="T57" s="38">
        <f t="shared" si="5"/>
        <v>0</v>
      </c>
      <c r="U57" s="81"/>
      <c r="V57" s="37">
        <f t="shared" si="4"/>
        <v>0</v>
      </c>
      <c r="W57" s="39"/>
      <c r="BD57" s="81"/>
      <c r="BE57" s="81"/>
      <c r="BF57" s="37">
        <f t="shared" si="2"/>
        <v>0</v>
      </c>
      <c r="BH57" s="81"/>
      <c r="BI57" s="81"/>
      <c r="BJ57" s="37">
        <f t="shared" si="3"/>
        <v>0</v>
      </c>
    </row>
    <row r="58" spans="1:62" s="37" customFormat="1" x14ac:dyDescent="0.55000000000000004">
      <c r="A58" s="55"/>
      <c r="B58" s="47" t="s">
        <v>371</v>
      </c>
      <c r="C58" s="52">
        <v>43100002</v>
      </c>
      <c r="D58" s="80"/>
      <c r="E58" s="81">
        <v>11018</v>
      </c>
      <c r="F58" s="81">
        <v>21079</v>
      </c>
      <c r="T58" s="38">
        <f t="shared" si="5"/>
        <v>0</v>
      </c>
      <c r="U58" s="81">
        <v>10061</v>
      </c>
      <c r="V58" s="37">
        <f t="shared" si="4"/>
        <v>10061</v>
      </c>
      <c r="W58" s="39"/>
      <c r="BD58" s="81">
        <v>11018</v>
      </c>
      <c r="BE58" s="81">
        <v>10061</v>
      </c>
      <c r="BF58" s="37">
        <f t="shared" si="2"/>
        <v>21079</v>
      </c>
      <c r="BH58" s="81">
        <v>11018</v>
      </c>
      <c r="BI58" s="81">
        <v>10061</v>
      </c>
      <c r="BJ58" s="37">
        <f t="shared" si="3"/>
        <v>21079</v>
      </c>
    </row>
    <row r="59" spans="1:62" s="37" customFormat="1" x14ac:dyDescent="0.55000000000000004">
      <c r="A59" s="55"/>
      <c r="B59" s="47" t="s">
        <v>372</v>
      </c>
      <c r="C59" s="52">
        <v>43100002</v>
      </c>
      <c r="D59" s="80"/>
      <c r="E59" s="81">
        <v>27700</v>
      </c>
      <c r="F59" s="81">
        <v>55000</v>
      </c>
      <c r="T59" s="38">
        <f t="shared" si="5"/>
        <v>0</v>
      </c>
      <c r="U59" s="81">
        <v>27300</v>
      </c>
      <c r="V59" s="37">
        <f t="shared" si="4"/>
        <v>27300</v>
      </c>
      <c r="W59" s="39"/>
      <c r="BD59" s="81">
        <v>27700</v>
      </c>
      <c r="BE59" s="81">
        <v>27300</v>
      </c>
      <c r="BF59" s="37">
        <f t="shared" si="2"/>
        <v>55000</v>
      </c>
      <c r="BH59" s="81">
        <v>27700</v>
      </c>
      <c r="BI59" s="81">
        <v>27300</v>
      </c>
      <c r="BJ59" s="37">
        <f t="shared" si="3"/>
        <v>55000</v>
      </c>
    </row>
    <row r="60" spans="1:62" s="37" customFormat="1" x14ac:dyDescent="0.55000000000000004">
      <c r="A60" s="55"/>
      <c r="B60" s="47" t="s">
        <v>373</v>
      </c>
      <c r="C60" s="52">
        <v>43100002</v>
      </c>
      <c r="D60" s="80"/>
      <c r="E60" s="81">
        <v>197368</v>
      </c>
      <c r="F60" s="81">
        <v>388508</v>
      </c>
      <c r="T60" s="38">
        <f t="shared" si="5"/>
        <v>0</v>
      </c>
      <c r="U60" s="81">
        <v>191140</v>
      </c>
      <c r="V60" s="37">
        <f t="shared" si="4"/>
        <v>191140</v>
      </c>
      <c r="W60" s="39"/>
      <c r="BD60" s="81">
        <v>197368</v>
      </c>
      <c r="BE60" s="81">
        <v>191140</v>
      </c>
      <c r="BF60" s="37">
        <f t="shared" si="2"/>
        <v>388508</v>
      </c>
      <c r="BH60" s="81">
        <v>197368</v>
      </c>
      <c r="BI60" s="81">
        <v>191140</v>
      </c>
      <c r="BJ60" s="37">
        <f t="shared" si="3"/>
        <v>388508</v>
      </c>
    </row>
    <row r="61" spans="1:62" s="37" customFormat="1" x14ac:dyDescent="0.55000000000000004">
      <c r="A61" s="55"/>
      <c r="B61" s="47" t="s">
        <v>374</v>
      </c>
      <c r="C61" s="52">
        <v>43100002</v>
      </c>
      <c r="D61" s="80"/>
      <c r="E61" s="81">
        <v>412000</v>
      </c>
      <c r="F61" s="81">
        <v>811000</v>
      </c>
      <c r="T61" s="38">
        <f t="shared" si="5"/>
        <v>0</v>
      </c>
      <c r="U61" s="81">
        <v>399000</v>
      </c>
      <c r="V61" s="37">
        <f t="shared" si="4"/>
        <v>399000</v>
      </c>
      <c r="W61" s="39"/>
      <c r="BD61" s="81">
        <v>412000</v>
      </c>
      <c r="BE61" s="81">
        <v>399000</v>
      </c>
      <c r="BF61" s="37">
        <f t="shared" si="2"/>
        <v>811000</v>
      </c>
      <c r="BH61" s="81">
        <v>412000</v>
      </c>
      <c r="BI61" s="81">
        <v>399000</v>
      </c>
      <c r="BJ61" s="37">
        <f t="shared" si="3"/>
        <v>811000</v>
      </c>
    </row>
    <row r="62" spans="1:62" s="37" customFormat="1" x14ac:dyDescent="0.55000000000000004">
      <c r="A62" s="55"/>
      <c r="B62" s="47" t="s">
        <v>375</v>
      </c>
      <c r="C62" s="52">
        <v>43100002</v>
      </c>
      <c r="D62" s="80"/>
      <c r="E62" s="81"/>
      <c r="F62" s="81">
        <v>195930</v>
      </c>
      <c r="G62" s="37">
        <v>103140</v>
      </c>
      <c r="T62" s="38">
        <f t="shared" si="5"/>
        <v>103140</v>
      </c>
      <c r="U62" s="81">
        <v>92790</v>
      </c>
      <c r="V62" s="37">
        <f t="shared" si="4"/>
        <v>195930</v>
      </c>
      <c r="W62" s="39"/>
      <c r="BD62" s="81"/>
      <c r="BE62" s="81">
        <v>195930</v>
      </c>
      <c r="BF62" s="37">
        <f t="shared" si="2"/>
        <v>195930</v>
      </c>
      <c r="BH62" s="81"/>
      <c r="BI62" s="81">
        <v>195930</v>
      </c>
      <c r="BJ62" s="37">
        <f t="shared" si="3"/>
        <v>195930</v>
      </c>
    </row>
    <row r="63" spans="1:62" s="37" customFormat="1" x14ac:dyDescent="0.55000000000000004">
      <c r="A63" s="55"/>
      <c r="B63" s="47" t="s">
        <v>376</v>
      </c>
      <c r="C63" s="52"/>
      <c r="D63" s="80"/>
      <c r="E63" s="81"/>
      <c r="F63" s="81"/>
      <c r="T63" s="38">
        <f t="shared" si="5"/>
        <v>0</v>
      </c>
      <c r="U63" s="81"/>
      <c r="V63" s="37">
        <f t="shared" si="4"/>
        <v>0</v>
      </c>
      <c r="W63" s="39"/>
      <c r="BD63" s="81"/>
      <c r="BE63" s="81"/>
      <c r="BF63" s="37">
        <f t="shared" si="2"/>
        <v>0</v>
      </c>
      <c r="BH63" s="81"/>
      <c r="BI63" s="81"/>
      <c r="BJ63" s="37">
        <f t="shared" si="3"/>
        <v>0</v>
      </c>
    </row>
    <row r="64" spans="1:62" s="37" customFormat="1" x14ac:dyDescent="0.55000000000000004">
      <c r="A64" s="55"/>
      <c r="B64" s="47" t="s">
        <v>377</v>
      </c>
      <c r="C64" s="52"/>
      <c r="D64" s="80"/>
      <c r="E64" s="81"/>
      <c r="F64" s="81"/>
      <c r="T64" s="38"/>
      <c r="U64" s="81"/>
      <c r="W64" s="39"/>
      <c r="BD64" s="81"/>
      <c r="BE64" s="81"/>
      <c r="BF64" s="37">
        <f t="shared" si="2"/>
        <v>0</v>
      </c>
      <c r="BH64" s="81"/>
      <c r="BI64" s="81"/>
      <c r="BJ64" s="37">
        <f t="shared" si="3"/>
        <v>0</v>
      </c>
    </row>
    <row r="65" spans="1:62" s="37" customFormat="1" x14ac:dyDescent="0.55000000000000004">
      <c r="A65" s="55"/>
      <c r="B65" s="47" t="s">
        <v>378</v>
      </c>
      <c r="C65" s="52">
        <v>43100002</v>
      </c>
      <c r="D65" s="80"/>
      <c r="E65" s="81"/>
      <c r="F65" s="81">
        <v>35700</v>
      </c>
      <c r="T65" s="38">
        <f>SUM(G65:S65)</f>
        <v>0</v>
      </c>
      <c r="U65" s="81">
        <v>35700</v>
      </c>
      <c r="V65" s="37">
        <f t="shared" si="4"/>
        <v>35700</v>
      </c>
      <c r="W65" s="39"/>
      <c r="BD65" s="81"/>
      <c r="BE65" s="81">
        <v>35700</v>
      </c>
      <c r="BF65" s="37">
        <f t="shared" si="2"/>
        <v>35700</v>
      </c>
      <c r="BH65" s="81"/>
      <c r="BI65" s="81">
        <v>35700</v>
      </c>
      <c r="BJ65" s="37">
        <f t="shared" si="3"/>
        <v>35700</v>
      </c>
    </row>
    <row r="66" spans="1:62" s="37" customFormat="1" x14ac:dyDescent="0.55000000000000004">
      <c r="A66" s="55"/>
      <c r="B66" s="47" t="s">
        <v>379</v>
      </c>
      <c r="C66" s="52"/>
      <c r="D66" s="80"/>
      <c r="E66" s="81"/>
      <c r="F66" s="81"/>
      <c r="T66" s="38"/>
      <c r="U66" s="81"/>
      <c r="W66" s="39"/>
      <c r="BD66" s="81"/>
      <c r="BE66" s="81"/>
      <c r="BF66" s="37">
        <f t="shared" si="2"/>
        <v>0</v>
      </c>
      <c r="BH66" s="81"/>
      <c r="BI66" s="81"/>
      <c r="BJ66" s="37">
        <f t="shared" si="3"/>
        <v>0</v>
      </c>
    </row>
    <row r="67" spans="1:62" s="37" customFormat="1" x14ac:dyDescent="0.55000000000000004">
      <c r="A67" s="55"/>
      <c r="B67" s="47" t="s">
        <v>380</v>
      </c>
      <c r="C67" s="52">
        <v>43100002</v>
      </c>
      <c r="D67" s="80"/>
      <c r="E67" s="81"/>
      <c r="F67" s="81">
        <v>4883400</v>
      </c>
      <c r="G67" s="37">
        <v>2441700</v>
      </c>
      <c r="T67" s="38">
        <f t="shared" ref="T67:T74" si="6">SUM(G67:S67)</f>
        <v>2441700</v>
      </c>
      <c r="U67" s="81">
        <v>2441700</v>
      </c>
      <c r="V67" s="37">
        <f t="shared" ref="V67:V74" si="7">SUM(T67:U67)</f>
        <v>4883400</v>
      </c>
      <c r="W67" s="39"/>
      <c r="BD67" s="81"/>
      <c r="BE67" s="81">
        <v>4883400</v>
      </c>
      <c r="BF67" s="37">
        <f t="shared" si="2"/>
        <v>4883400</v>
      </c>
      <c r="BH67" s="81"/>
      <c r="BI67" s="81">
        <v>4883400</v>
      </c>
      <c r="BJ67" s="37">
        <f t="shared" si="3"/>
        <v>4883400</v>
      </c>
    </row>
    <row r="68" spans="1:62" s="37" customFormat="1" x14ac:dyDescent="0.55000000000000004">
      <c r="A68" s="55"/>
      <c r="B68" s="47" t="s">
        <v>381</v>
      </c>
      <c r="C68" s="52"/>
      <c r="D68" s="80"/>
      <c r="E68" s="81"/>
      <c r="F68" s="81"/>
      <c r="T68" s="38">
        <f t="shared" si="6"/>
        <v>0</v>
      </c>
      <c r="U68" s="81"/>
      <c r="V68" s="37">
        <f t="shared" si="7"/>
        <v>0</v>
      </c>
      <c r="W68" s="39"/>
      <c r="BD68" s="81"/>
      <c r="BE68" s="81"/>
      <c r="BF68" s="37">
        <f t="shared" si="2"/>
        <v>0</v>
      </c>
      <c r="BH68" s="81"/>
      <c r="BI68" s="81"/>
      <c r="BJ68" s="37">
        <f t="shared" si="3"/>
        <v>0</v>
      </c>
    </row>
    <row r="69" spans="1:62" s="37" customFormat="1" x14ac:dyDescent="0.55000000000000004">
      <c r="A69" s="55"/>
      <c r="B69" s="47" t="s">
        <v>380</v>
      </c>
      <c r="C69" s="52">
        <v>43100002</v>
      </c>
      <c r="D69" s="80"/>
      <c r="E69" s="81"/>
      <c r="F69" s="81">
        <v>1300800</v>
      </c>
      <c r="G69" s="37">
        <v>650400</v>
      </c>
      <c r="T69" s="38">
        <f t="shared" si="6"/>
        <v>650400</v>
      </c>
      <c r="U69" s="81">
        <v>650400</v>
      </c>
      <c r="V69" s="37">
        <f t="shared" si="7"/>
        <v>1300800</v>
      </c>
      <c r="W69" s="39"/>
      <c r="BD69" s="81"/>
      <c r="BE69" s="81">
        <v>1300800</v>
      </c>
      <c r="BF69" s="37">
        <f t="shared" si="2"/>
        <v>1300800</v>
      </c>
      <c r="BH69" s="81"/>
      <c r="BI69" s="81">
        <v>1300800</v>
      </c>
      <c r="BJ69" s="37">
        <f t="shared" si="3"/>
        <v>1300800</v>
      </c>
    </row>
    <row r="70" spans="1:62" s="37" customFormat="1" x14ac:dyDescent="0.55000000000000004">
      <c r="A70" s="55"/>
      <c r="B70" s="47" t="s">
        <v>382</v>
      </c>
      <c r="C70" s="52"/>
      <c r="D70" s="80"/>
      <c r="E70" s="81"/>
      <c r="F70" s="81"/>
      <c r="T70" s="38">
        <f t="shared" si="6"/>
        <v>0</v>
      </c>
      <c r="U70" s="81"/>
      <c r="V70" s="37">
        <f t="shared" si="7"/>
        <v>0</v>
      </c>
      <c r="W70" s="39"/>
      <c r="BD70" s="81"/>
      <c r="BE70" s="81"/>
      <c r="BF70" s="37">
        <f t="shared" si="2"/>
        <v>0</v>
      </c>
      <c r="BH70" s="81"/>
      <c r="BI70" s="81"/>
      <c r="BJ70" s="37">
        <f t="shared" si="3"/>
        <v>0</v>
      </c>
    </row>
    <row r="71" spans="1:62" s="37" customFormat="1" x14ac:dyDescent="0.55000000000000004">
      <c r="A71" s="55"/>
      <c r="B71" s="47" t="s">
        <v>383</v>
      </c>
      <c r="C71" s="52">
        <v>43100002</v>
      </c>
      <c r="D71" s="80"/>
      <c r="E71" s="81">
        <v>6000</v>
      </c>
      <c r="F71" s="81">
        <v>12000</v>
      </c>
      <c r="T71" s="38">
        <f t="shared" si="6"/>
        <v>0</v>
      </c>
      <c r="U71" s="81">
        <v>6000</v>
      </c>
      <c r="V71" s="37">
        <f t="shared" si="7"/>
        <v>6000</v>
      </c>
      <c r="W71" s="39"/>
      <c r="BD71" s="81">
        <v>6000</v>
      </c>
      <c r="BE71" s="81">
        <v>6000</v>
      </c>
      <c r="BF71" s="37">
        <f t="shared" si="2"/>
        <v>12000</v>
      </c>
      <c r="BH71" s="81">
        <v>6000</v>
      </c>
      <c r="BI71" s="81">
        <v>6000</v>
      </c>
      <c r="BJ71" s="37">
        <f t="shared" si="3"/>
        <v>12000</v>
      </c>
    </row>
    <row r="72" spans="1:62" s="37" customFormat="1" x14ac:dyDescent="0.55000000000000004">
      <c r="A72" s="55"/>
      <c r="B72" s="47" t="s">
        <v>384</v>
      </c>
      <c r="C72" s="52"/>
      <c r="D72" s="80"/>
      <c r="E72" s="81"/>
      <c r="F72" s="81"/>
      <c r="T72" s="38">
        <f t="shared" si="6"/>
        <v>0</v>
      </c>
      <c r="U72" s="81"/>
      <c r="V72" s="37">
        <f t="shared" si="7"/>
        <v>0</v>
      </c>
      <c r="W72" s="39"/>
      <c r="BD72" s="81"/>
      <c r="BE72" s="81"/>
      <c r="BF72" s="37">
        <f t="shared" si="2"/>
        <v>0</v>
      </c>
      <c r="BH72" s="81"/>
      <c r="BI72" s="81"/>
      <c r="BJ72" s="37">
        <f t="shared" si="3"/>
        <v>0</v>
      </c>
    </row>
    <row r="73" spans="1:62" s="37" customFormat="1" x14ac:dyDescent="0.55000000000000004">
      <c r="A73" s="55"/>
      <c r="B73" s="47" t="s">
        <v>385</v>
      </c>
      <c r="C73" s="52">
        <v>43100002</v>
      </c>
      <c r="D73" s="80"/>
      <c r="E73" s="81"/>
      <c r="F73" s="81">
        <v>220000</v>
      </c>
      <c r="T73" s="38">
        <f t="shared" si="6"/>
        <v>0</v>
      </c>
      <c r="U73" s="81">
        <v>220000</v>
      </c>
      <c r="V73" s="37">
        <f t="shared" si="7"/>
        <v>220000</v>
      </c>
      <c r="W73" s="39"/>
      <c r="BD73" s="81"/>
      <c r="BE73" s="81">
        <v>220000</v>
      </c>
      <c r="BF73" s="37">
        <f t="shared" si="2"/>
        <v>220000</v>
      </c>
      <c r="BH73" s="81"/>
      <c r="BI73" s="81">
        <v>220000</v>
      </c>
      <c r="BJ73" s="37">
        <f t="shared" si="3"/>
        <v>220000</v>
      </c>
    </row>
    <row r="74" spans="1:62" s="37" customFormat="1" x14ac:dyDescent="0.55000000000000004">
      <c r="A74" s="55"/>
      <c r="B74" s="47" t="s">
        <v>386</v>
      </c>
      <c r="C74" s="52"/>
      <c r="D74" s="80"/>
      <c r="E74" s="81"/>
      <c r="F74" s="81"/>
      <c r="T74" s="38">
        <f t="shared" si="6"/>
        <v>0</v>
      </c>
      <c r="U74" s="81"/>
      <c r="V74" s="37">
        <f t="shared" si="7"/>
        <v>0</v>
      </c>
      <c r="W74" s="39"/>
      <c r="BD74" s="81"/>
      <c r="BE74" s="81"/>
      <c r="BF74" s="37">
        <f t="shared" ref="BF74:BF83" si="8">SUM(BD74:BE74)</f>
        <v>0</v>
      </c>
      <c r="BH74" s="81"/>
      <c r="BI74" s="81"/>
      <c r="BJ74" s="37">
        <f t="shared" ref="BJ74:BJ83" si="9">SUM(BH74:BI74)</f>
        <v>0</v>
      </c>
    </row>
    <row r="75" spans="1:62" s="37" customFormat="1" x14ac:dyDescent="0.55000000000000004">
      <c r="A75" s="55"/>
      <c r="B75" s="47" t="s">
        <v>410</v>
      </c>
      <c r="C75" s="52">
        <v>43100002</v>
      </c>
      <c r="D75" s="80"/>
      <c r="E75" s="81">
        <v>963</v>
      </c>
      <c r="F75" s="81">
        <v>963</v>
      </c>
      <c r="T75" s="38"/>
      <c r="U75" s="81"/>
      <c r="W75" s="39"/>
      <c r="BD75" s="81">
        <v>963</v>
      </c>
      <c r="BE75" s="81"/>
      <c r="BF75" s="37">
        <f t="shared" si="8"/>
        <v>963</v>
      </c>
      <c r="BH75" s="81">
        <v>963</v>
      </c>
      <c r="BI75" s="81"/>
      <c r="BJ75" s="37">
        <f t="shared" si="9"/>
        <v>963</v>
      </c>
    </row>
    <row r="76" spans="1:62" s="37" customFormat="1" x14ac:dyDescent="0.55000000000000004">
      <c r="A76" s="55"/>
      <c r="B76" s="47" t="s">
        <v>411</v>
      </c>
      <c r="C76" s="52"/>
      <c r="D76" s="80"/>
      <c r="E76" s="81"/>
      <c r="F76" s="81"/>
      <c r="T76" s="38"/>
      <c r="U76" s="81"/>
      <c r="W76" s="39"/>
      <c r="BD76" s="81"/>
      <c r="BE76" s="81"/>
      <c r="BF76" s="37">
        <f t="shared" si="8"/>
        <v>0</v>
      </c>
      <c r="BH76" s="81"/>
      <c r="BI76" s="81"/>
      <c r="BJ76" s="37">
        <f t="shared" si="9"/>
        <v>0</v>
      </c>
    </row>
    <row r="77" spans="1:62" s="37" customFormat="1" x14ac:dyDescent="0.55000000000000004">
      <c r="A77" s="55"/>
      <c r="B77" s="47" t="s">
        <v>412</v>
      </c>
      <c r="C77" s="52"/>
      <c r="D77" s="80"/>
      <c r="E77" s="81"/>
      <c r="F77" s="81"/>
      <c r="T77" s="38"/>
      <c r="U77" s="81"/>
      <c r="W77" s="39"/>
      <c r="BD77" s="81"/>
      <c r="BE77" s="81"/>
      <c r="BF77" s="37">
        <f t="shared" si="8"/>
        <v>0</v>
      </c>
      <c r="BH77" s="81"/>
      <c r="BI77" s="81"/>
      <c r="BJ77" s="37">
        <f t="shared" si="9"/>
        <v>0</v>
      </c>
    </row>
    <row r="78" spans="1:62" s="37" customFormat="1" x14ac:dyDescent="0.55000000000000004">
      <c r="A78" s="55"/>
      <c r="B78" s="47" t="s">
        <v>413</v>
      </c>
      <c r="C78" s="52"/>
      <c r="D78" s="80"/>
      <c r="E78" s="81"/>
      <c r="F78" s="81"/>
      <c r="T78" s="38"/>
      <c r="U78" s="81"/>
      <c r="W78" s="39"/>
      <c r="BD78" s="81"/>
      <c r="BE78" s="81"/>
      <c r="BF78" s="37">
        <f t="shared" si="8"/>
        <v>0</v>
      </c>
      <c r="BH78" s="81"/>
      <c r="BI78" s="81"/>
      <c r="BJ78" s="37">
        <f t="shared" si="9"/>
        <v>0</v>
      </c>
    </row>
    <row r="79" spans="1:62" s="37" customFormat="1" x14ac:dyDescent="0.55000000000000004">
      <c r="A79" s="55"/>
      <c r="B79" s="47" t="s">
        <v>414</v>
      </c>
      <c r="C79" s="52">
        <v>43100002</v>
      </c>
      <c r="D79" s="80"/>
      <c r="E79" s="81">
        <v>9630</v>
      </c>
      <c r="F79" s="81">
        <v>9630</v>
      </c>
      <c r="T79" s="38"/>
      <c r="U79" s="81"/>
      <c r="W79" s="39"/>
      <c r="BD79" s="81">
        <v>9630</v>
      </c>
      <c r="BE79" s="81"/>
      <c r="BF79" s="37">
        <f t="shared" si="8"/>
        <v>9630</v>
      </c>
      <c r="BH79" s="81">
        <v>9630</v>
      </c>
      <c r="BI79" s="81"/>
      <c r="BJ79" s="37">
        <f t="shared" si="9"/>
        <v>9630</v>
      </c>
    </row>
    <row r="80" spans="1:62" s="37" customFormat="1" x14ac:dyDescent="0.55000000000000004">
      <c r="A80" s="55"/>
      <c r="B80" s="47" t="s">
        <v>415</v>
      </c>
      <c r="C80" s="52"/>
      <c r="D80" s="80"/>
      <c r="E80" s="81"/>
      <c r="F80" s="81"/>
      <c r="T80" s="38"/>
      <c r="U80" s="81"/>
      <c r="W80" s="39"/>
      <c r="BD80" s="81"/>
      <c r="BE80" s="81"/>
      <c r="BF80" s="37">
        <f t="shared" si="8"/>
        <v>0</v>
      </c>
      <c r="BH80" s="81"/>
      <c r="BI80" s="81"/>
      <c r="BJ80" s="37">
        <f t="shared" si="9"/>
        <v>0</v>
      </c>
    </row>
    <row r="81" spans="1:62" s="37" customFormat="1" x14ac:dyDescent="0.55000000000000004">
      <c r="A81" s="55"/>
      <c r="B81" s="47" t="s">
        <v>416</v>
      </c>
      <c r="C81" s="52"/>
      <c r="D81" s="80"/>
      <c r="E81" s="81"/>
      <c r="F81" s="81"/>
      <c r="T81" s="38"/>
      <c r="U81" s="81"/>
      <c r="W81" s="39"/>
      <c r="BD81" s="81"/>
      <c r="BE81" s="81"/>
      <c r="BF81" s="37">
        <f t="shared" si="8"/>
        <v>0</v>
      </c>
      <c r="BH81" s="81"/>
      <c r="BI81" s="81"/>
      <c r="BJ81" s="37">
        <f t="shared" si="9"/>
        <v>0</v>
      </c>
    </row>
    <row r="82" spans="1:62" s="37" customFormat="1" x14ac:dyDescent="0.55000000000000004">
      <c r="A82" s="55"/>
      <c r="B82" s="58" t="s">
        <v>47</v>
      </c>
      <c r="C82" s="52"/>
      <c r="D82" s="79">
        <f>SUM(D56:D57)</f>
        <v>0</v>
      </c>
      <c r="E82" s="79">
        <f>SUM(E56:E81)</f>
        <v>664679</v>
      </c>
      <c r="F82" s="79">
        <f>SUM(F54:F81)</f>
        <v>12256608</v>
      </c>
      <c r="T82" s="38">
        <f>SUM(G82:S82)</f>
        <v>0</v>
      </c>
      <c r="U82" s="79">
        <f>SUM(U54:U74)</f>
        <v>6235390</v>
      </c>
      <c r="W82" s="39">
        <f>SUM(V54:V74)</f>
        <v>11591929</v>
      </c>
      <c r="BD82" s="79">
        <f>SUM(BD56:BD81)</f>
        <v>664679</v>
      </c>
      <c r="BE82" s="79">
        <f>SUM(BE54:BE81)</f>
        <v>11591929</v>
      </c>
      <c r="BF82" s="37">
        <f t="shared" si="8"/>
        <v>12256608</v>
      </c>
      <c r="BH82" s="79">
        <f>SUM(BH56:BH81)</f>
        <v>664679</v>
      </c>
      <c r="BI82" s="79">
        <f>SUM(BI54:BI81)</f>
        <v>11591929</v>
      </c>
      <c r="BJ82" s="37">
        <f t="shared" si="9"/>
        <v>12256608</v>
      </c>
    </row>
    <row r="83" spans="1:62" s="37" customFormat="1" ht="27" customHeight="1" x14ac:dyDescent="0.55000000000000004">
      <c r="A83" s="84"/>
      <c r="B83" s="85" t="s">
        <v>387</v>
      </c>
      <c r="C83" s="86"/>
      <c r="D83" s="87">
        <f>SUM(D13,D23:D24,D27,D34,D53,D82)</f>
        <v>19830500</v>
      </c>
      <c r="E83" s="87">
        <f>SUM(E13,E23,E27,E30,E34,E36,E53,E82)</f>
        <v>2860502.3600000003</v>
      </c>
      <c r="F83" s="87">
        <f>SUM(F13,F23,F27,F30,F34,F36,F53,F82)</f>
        <v>19844995.890000001</v>
      </c>
      <c r="T83" s="38">
        <f>SUM(T9:T74)</f>
        <v>6889745.9500000002</v>
      </c>
      <c r="U83" s="87">
        <f>SUM(U13,U23,U27,U30,U34,U36,U53,U82)</f>
        <v>10094747.58</v>
      </c>
      <c r="V83" s="37">
        <f>SUM(V9:V82)</f>
        <v>16984493.530000001</v>
      </c>
      <c r="W83" s="39">
        <f>SUM(T83+U83)</f>
        <v>16984493.530000001</v>
      </c>
      <c r="BD83" s="87">
        <f>SUM(BD13,BD23,BD27,BD30,BD34,BD36,BD53,BD82)</f>
        <v>2860502.3600000003</v>
      </c>
      <c r="BE83" s="87">
        <f>SUM(BE13,BE23,BE27,BE30,BE34,BE36,BE53,BE82)</f>
        <v>16984493.530000001</v>
      </c>
      <c r="BF83" s="37">
        <f t="shared" si="8"/>
        <v>19844995.890000001</v>
      </c>
      <c r="BH83" s="87">
        <f>SUM(BH13,BH23,BH27,BH30,BH34,BH36,BH53,BH82)</f>
        <v>2860502.3600000003</v>
      </c>
      <c r="BI83" s="87">
        <f>SUM(BI13,BI23,BI27,BI30,BI34,BI36,BI53,BI82)</f>
        <v>16984493.530000001</v>
      </c>
      <c r="BJ83" s="37">
        <f t="shared" si="9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F29" sqref="F29"/>
    </sheetView>
  </sheetViews>
  <sheetFormatPr defaultRowHeight="14.25" x14ac:dyDescent="0.2"/>
  <cols>
    <col min="1" max="1" width="0" hidden="1" customWidth="1"/>
    <col min="2" max="2" width="16.5" customWidth="1"/>
    <col min="3" max="3" width="19" customWidth="1"/>
    <col min="4" max="4" width="14.75" customWidth="1"/>
    <col min="5" max="5" width="6.375" customWidth="1"/>
    <col min="6" max="6" width="11" customWidth="1"/>
    <col min="7" max="7" width="23.875" customWidth="1"/>
    <col min="8" max="8" width="28" customWidth="1"/>
    <col min="9" max="9" width="14.375" customWidth="1"/>
    <col min="10" max="10" width="2.875" customWidth="1"/>
  </cols>
  <sheetData>
    <row r="1" spans="2:13" ht="11.25" customHeight="1" x14ac:dyDescent="0.2">
      <c r="B1" s="168"/>
      <c r="C1" s="169"/>
      <c r="D1" s="169"/>
      <c r="E1" s="169"/>
    </row>
    <row r="2" spans="2:13" ht="3.6" customHeight="1" x14ac:dyDescent="0.2"/>
    <row r="3" spans="2:13" ht="19.899999999999999" customHeight="1" x14ac:dyDescent="0.2">
      <c r="B3" s="170" t="s">
        <v>0</v>
      </c>
      <c r="C3" s="169"/>
      <c r="D3" s="169"/>
      <c r="E3" s="169"/>
      <c r="F3" s="169"/>
      <c r="G3" s="169"/>
      <c r="H3" s="169"/>
      <c r="I3" s="169"/>
    </row>
    <row r="4" spans="2:13" ht="2.1" customHeight="1" x14ac:dyDescent="0.2"/>
    <row r="5" spans="2:13" ht="18" customHeight="1" x14ac:dyDescent="0.2">
      <c r="B5" s="170" t="s">
        <v>388</v>
      </c>
      <c r="C5" s="169"/>
      <c r="D5" s="169"/>
      <c r="E5" s="169"/>
      <c r="F5" s="169"/>
      <c r="G5" s="169"/>
      <c r="H5" s="169"/>
      <c r="I5" s="169"/>
    </row>
    <row r="6" spans="2:13" ht="1.35" customHeight="1" x14ac:dyDescent="0.2"/>
    <row r="7" spans="2:13" ht="18" customHeight="1" x14ac:dyDescent="0.2">
      <c r="B7" s="170" t="s">
        <v>417</v>
      </c>
      <c r="C7" s="169"/>
      <c r="D7" s="169"/>
      <c r="E7" s="169"/>
      <c r="F7" s="169"/>
      <c r="G7" s="169"/>
      <c r="H7" s="169"/>
      <c r="I7" s="169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91" t="s">
        <v>389</v>
      </c>
      <c r="C10" s="91" t="s">
        <v>390</v>
      </c>
      <c r="D10" s="91" t="s">
        <v>391</v>
      </c>
      <c r="E10" s="171" t="s">
        <v>392</v>
      </c>
      <c r="F10" s="167"/>
      <c r="G10" s="91" t="s">
        <v>393</v>
      </c>
      <c r="H10" s="91" t="s">
        <v>394</v>
      </c>
      <c r="I10" s="91" t="s">
        <v>6</v>
      </c>
    </row>
    <row r="11" spans="2:13" ht="39" customHeight="1" x14ac:dyDescent="0.2">
      <c r="B11" s="92" t="s">
        <v>270</v>
      </c>
      <c r="C11" s="92" t="s">
        <v>240</v>
      </c>
      <c r="D11" s="92" t="s">
        <v>252</v>
      </c>
      <c r="E11" s="163" t="s">
        <v>124</v>
      </c>
      <c r="F11" s="164"/>
      <c r="G11" s="92" t="s">
        <v>395</v>
      </c>
      <c r="H11" s="92" t="s">
        <v>396</v>
      </c>
      <c r="I11" s="93">
        <v>896000</v>
      </c>
    </row>
    <row r="12" spans="2:13" ht="33" customHeight="1" x14ac:dyDescent="0.2">
      <c r="B12" s="92" t="s">
        <v>270</v>
      </c>
      <c r="C12" s="92" t="s">
        <v>242</v>
      </c>
      <c r="D12" s="92" t="s">
        <v>397</v>
      </c>
      <c r="E12" s="163" t="s">
        <v>127</v>
      </c>
      <c r="F12" s="164"/>
      <c r="G12" s="92" t="s">
        <v>398</v>
      </c>
      <c r="H12" s="92" t="s">
        <v>399</v>
      </c>
      <c r="I12" s="93">
        <v>525000</v>
      </c>
    </row>
    <row r="13" spans="2:13" ht="45.75" customHeight="1" x14ac:dyDescent="0.2">
      <c r="B13" s="92" t="s">
        <v>400</v>
      </c>
      <c r="C13" s="92" t="s">
        <v>242</v>
      </c>
      <c r="D13" s="92" t="s">
        <v>397</v>
      </c>
      <c r="E13" s="163" t="s">
        <v>127</v>
      </c>
      <c r="F13" s="164"/>
      <c r="G13" s="92" t="s">
        <v>398</v>
      </c>
      <c r="H13" s="92" t="s">
        <v>401</v>
      </c>
      <c r="I13" s="93">
        <v>2024500</v>
      </c>
    </row>
    <row r="14" spans="2:13" ht="17.100000000000001" customHeight="1" x14ac:dyDescent="0.2">
      <c r="B14" s="165" t="s">
        <v>47</v>
      </c>
      <c r="C14" s="166"/>
      <c r="D14" s="166"/>
      <c r="E14" s="166"/>
      <c r="F14" s="166"/>
      <c r="G14" s="166"/>
      <c r="H14" s="167"/>
      <c r="I14" s="94">
        <f>SUM(I11:I13)</f>
        <v>3445500</v>
      </c>
      <c r="M14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B22" sqref="B22"/>
    </sheetView>
  </sheetViews>
  <sheetFormatPr defaultRowHeight="14.25" x14ac:dyDescent="0.2"/>
  <cols>
    <col min="1" max="1" width="5.375" style="19" customWidth="1"/>
    <col min="2" max="2" width="19.625" style="19" customWidth="1"/>
    <col min="3" max="3" width="25" style="19" customWidth="1"/>
    <col min="4" max="4" width="6.625" style="19" customWidth="1"/>
    <col min="5" max="5" width="14.875" style="19" customWidth="1"/>
    <col min="6" max="6" width="6" style="19" customWidth="1"/>
    <col min="7" max="7" width="16.375" style="19" customWidth="1"/>
    <col min="8" max="8" width="0.25" style="19" customWidth="1"/>
    <col min="9" max="9" width="0.125" style="19" customWidth="1"/>
    <col min="10" max="16384" width="9" style="19"/>
  </cols>
  <sheetData>
    <row r="1" spans="1:8" ht="18" customHeight="1" x14ac:dyDescent="0.2">
      <c r="A1" s="176" t="s">
        <v>0</v>
      </c>
      <c r="B1" s="177"/>
      <c r="C1" s="177"/>
      <c r="D1" s="177"/>
      <c r="E1" s="177"/>
      <c r="F1" s="177"/>
      <c r="G1" s="177"/>
      <c r="H1" s="177"/>
    </row>
    <row r="2" spans="1:8" ht="18" customHeight="1" x14ac:dyDescent="0.2">
      <c r="A2" s="178" t="s">
        <v>402</v>
      </c>
      <c r="B2" s="177"/>
      <c r="C2" s="177"/>
      <c r="D2" s="177"/>
      <c r="E2" s="177"/>
      <c r="F2" s="177"/>
      <c r="G2" s="177"/>
      <c r="H2" s="177"/>
    </row>
    <row r="3" spans="1:8" ht="18" customHeight="1" x14ac:dyDescent="0.2">
      <c r="A3" s="179" t="s">
        <v>418</v>
      </c>
      <c r="B3" s="177"/>
      <c r="C3" s="177"/>
      <c r="D3" s="177"/>
      <c r="E3" s="177"/>
      <c r="F3" s="177"/>
      <c r="G3" s="177"/>
      <c r="H3" s="177"/>
    </row>
    <row r="4" spans="1:8" ht="0" hidden="1" customHeight="1" x14ac:dyDescent="0.2"/>
    <row r="5" spans="1:8" ht="2.65" customHeight="1" x14ac:dyDescent="0.2"/>
    <row r="6" spans="1:8" x14ac:dyDescent="0.2">
      <c r="A6" s="180" t="s">
        <v>4</v>
      </c>
      <c r="B6" s="173"/>
      <c r="C6" s="173"/>
      <c r="D6" s="173"/>
      <c r="E6" s="173"/>
      <c r="F6" s="174"/>
      <c r="G6" s="20" t="s">
        <v>6</v>
      </c>
    </row>
    <row r="7" spans="1:8" x14ac:dyDescent="0.2">
      <c r="A7" s="181" t="s">
        <v>419</v>
      </c>
      <c r="B7" s="173"/>
      <c r="C7" s="173"/>
      <c r="D7" s="173"/>
      <c r="E7" s="173"/>
      <c r="F7" s="174"/>
      <c r="G7" s="95">
        <v>1043237.86</v>
      </c>
    </row>
    <row r="8" spans="1:8" x14ac:dyDescent="0.2">
      <c r="A8" s="96" t="s">
        <v>403</v>
      </c>
      <c r="B8" s="172" t="s">
        <v>404</v>
      </c>
      <c r="C8" s="173"/>
      <c r="D8" s="174"/>
      <c r="E8" s="175">
        <v>114</v>
      </c>
      <c r="F8" s="174"/>
      <c r="G8" s="97" t="s">
        <v>11</v>
      </c>
    </row>
    <row r="9" spans="1:8" x14ac:dyDescent="0.2">
      <c r="A9" s="98" t="s">
        <v>11</v>
      </c>
      <c r="B9" s="172" t="s">
        <v>405</v>
      </c>
      <c r="C9" s="173"/>
      <c r="D9" s="174"/>
      <c r="E9" s="175">
        <v>0</v>
      </c>
      <c r="F9" s="174"/>
      <c r="G9" s="97" t="s">
        <v>11</v>
      </c>
    </row>
    <row r="10" spans="1:8" x14ac:dyDescent="0.2">
      <c r="A10" s="98" t="s">
        <v>11</v>
      </c>
      <c r="B10" s="172" t="s">
        <v>406</v>
      </c>
      <c r="C10" s="173"/>
      <c r="D10" s="174"/>
      <c r="E10" s="182"/>
      <c r="F10" s="174"/>
      <c r="G10" s="95">
        <v>114</v>
      </c>
    </row>
    <row r="11" spans="1:8" x14ac:dyDescent="0.2">
      <c r="A11" s="96" t="s">
        <v>407</v>
      </c>
      <c r="B11" s="172" t="s">
        <v>408</v>
      </c>
      <c r="C11" s="173"/>
      <c r="D11" s="174"/>
      <c r="E11" s="175">
        <v>0</v>
      </c>
      <c r="F11" s="174"/>
      <c r="G11" s="97" t="s">
        <v>11</v>
      </c>
    </row>
    <row r="12" spans="1:8" x14ac:dyDescent="0.2">
      <c r="A12" s="96" t="s">
        <v>11</v>
      </c>
      <c r="B12" s="172" t="s">
        <v>406</v>
      </c>
      <c r="C12" s="173"/>
      <c r="D12" s="174"/>
      <c r="E12" s="182"/>
      <c r="F12" s="174"/>
      <c r="G12" s="95">
        <v>0</v>
      </c>
    </row>
    <row r="13" spans="1:8" ht="15" thickBot="1" x14ac:dyDescent="0.25">
      <c r="A13" s="183" t="s">
        <v>409</v>
      </c>
      <c r="B13" s="184"/>
      <c r="C13" s="184"/>
      <c r="D13" s="184"/>
      <c r="E13" s="184"/>
      <c r="F13" s="185"/>
      <c r="G13" s="99">
        <v>1043351.86</v>
      </c>
    </row>
    <row r="14" spans="1:8" ht="18" customHeight="1" thickTop="1" x14ac:dyDescent="0.2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B8:D8"/>
    <mergeCell ref="E8:F8"/>
    <mergeCell ref="A1:H1"/>
    <mergeCell ref="A2:H2"/>
    <mergeCell ref="A3:H3"/>
    <mergeCell ref="A6:F6"/>
    <mergeCell ref="A7:F7"/>
  </mergeCells>
  <pageMargins left="0.18" right="0.17" top="0.86614173228346458" bottom="0.47244094488188981" header="0.86614173228346458" footer="0.4724409448818898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งบรับ-จ่าย ม.ค. 61</vt:lpstr>
      <vt:lpstr>งบทดลอง</vt:lpstr>
      <vt:lpstr>กระดาษทำการกระทบยอด จ่ายจากรายร</vt:lpstr>
      <vt:lpstr>หมายเหตุ 1</vt:lpstr>
      <vt:lpstr>หมายเหตุรายจ่ายค้างจ่าย</vt:lpstr>
      <vt:lpstr>รายงานกระทบยอด ศศก.</vt:lpstr>
      <vt:lpstr>'กระดาษทำการกระทบยอด จ่ายจากรายร'!Print_Titles</vt:lpstr>
      <vt:lpstr>งบทดลอง!Print_Titles</vt:lpstr>
      <vt:lpstr>'งบรับ-จ่าย ม.ค. 61'!Print_Titles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2018-03-05T04:52:34Z</cp:lastPrinted>
  <dcterms:modified xsi:type="dcterms:W3CDTF">2018-03-05T04:52:49Z</dcterms:modified>
</cp:coreProperties>
</file>