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 firstSheet="2" activeTab="6"/>
  </bookViews>
  <sheets>
    <sheet name="งบรับ-จ่าย ส.ค. 61" sheetId="1" r:id="rId1"/>
    <sheet name="งบทดลอง" sheetId="2" r:id="rId2"/>
    <sheet name="หมายเหตุ 1" sheetId="6" r:id="rId3"/>
    <sheet name="หมายเหตุรายจ่ายค้างจ่าย" sheetId="5" r:id="rId4"/>
    <sheet name="งบกระทบยอดจ่ายจากรายรับ" sheetId="3" r:id="rId5"/>
    <sheet name="กระดาษทำการฯ จ่ายจากเงินสะสม" sheetId="4" r:id="rId6"/>
    <sheet name="กระดาษทำการ งปม.คงเหลือ" sheetId="7" r:id="rId7"/>
    <sheet name="กระดาษทำการโอน งปม." sheetId="8" r:id="rId8"/>
  </sheets>
  <definedNames>
    <definedName name="_xlnm.Print_Titles" localSheetId="6">'กระดาษทำการ งปม.คงเหลือ'!$7:$9</definedName>
    <definedName name="_xlnm.Print_Titles" localSheetId="7">'กระดาษทำการโอน งปม.'!$7:$8</definedName>
    <definedName name="_xlnm.Print_Titles" localSheetId="5">'กระดาษทำการฯ จ่ายจากเงินสะสม'!$1:$2</definedName>
    <definedName name="_xlnm.Print_Titles" localSheetId="4">งบกระทบยอดจ่ายจากรายรับ!$6:$10</definedName>
    <definedName name="_xlnm.Print_Titles" localSheetId="1">งบทดลอง!$1:$5</definedName>
    <definedName name="_xlnm.Print_Titles" localSheetId="0">'งบรับ-จ่าย ส.ค. 61'!$1:$3</definedName>
    <definedName name="_xlnm.Print_Titles" localSheetId="3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T21" i="7" l="1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V67" i="7"/>
  <c r="V60" i="7"/>
  <c r="V56" i="7"/>
  <c r="V52" i="7"/>
  <c r="V49" i="7"/>
  <c r="V43" i="7"/>
  <c r="V26" i="7"/>
  <c r="V21" i="7"/>
  <c r="V15" i="7"/>
  <c r="U67" i="7"/>
  <c r="U60" i="7"/>
  <c r="U56" i="7"/>
  <c r="U52" i="7"/>
  <c r="U49" i="7"/>
  <c r="U43" i="7"/>
  <c r="U26" i="7"/>
  <c r="U21" i="7"/>
  <c r="U15" i="7"/>
  <c r="U66" i="7"/>
  <c r="U65" i="7"/>
  <c r="U64" i="7"/>
  <c r="U63" i="7"/>
  <c r="U62" i="7"/>
  <c r="U61" i="7"/>
  <c r="U59" i="7"/>
  <c r="U58" i="7"/>
  <c r="U57" i="7"/>
  <c r="U55" i="7"/>
  <c r="U54" i="7"/>
  <c r="U53" i="7"/>
  <c r="U51" i="7"/>
  <c r="U50" i="7"/>
  <c r="U48" i="7"/>
  <c r="U47" i="7"/>
  <c r="U46" i="7"/>
  <c r="U45" i="7"/>
  <c r="U44" i="7"/>
  <c r="U42" i="7"/>
  <c r="U41" i="7"/>
  <c r="U40" i="7"/>
  <c r="U39" i="7"/>
  <c r="U38" i="7"/>
  <c r="U37" i="7"/>
  <c r="U36" i="7"/>
  <c r="U35" i="7"/>
  <c r="U34" i="7"/>
  <c r="U33" i="7"/>
  <c r="U32" i="7"/>
  <c r="U30" i="7"/>
  <c r="U29" i="7"/>
  <c r="U31" i="7" s="1"/>
  <c r="U68" i="7" s="1"/>
  <c r="U28" i="7"/>
  <c r="U27" i="7"/>
  <c r="U25" i="7"/>
  <c r="U24" i="7"/>
  <c r="U23" i="7"/>
  <c r="U22" i="7"/>
  <c r="U20" i="7"/>
  <c r="U19" i="7"/>
  <c r="U18" i="7"/>
  <c r="U17" i="7"/>
  <c r="U16" i="7"/>
  <c r="U14" i="7"/>
  <c r="U13" i="7"/>
  <c r="U12" i="7"/>
  <c r="U11" i="7"/>
  <c r="U10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T67" i="7"/>
  <c r="S67" i="7"/>
  <c r="R67" i="7"/>
  <c r="Q67" i="7"/>
  <c r="P67" i="7"/>
  <c r="O67" i="7"/>
  <c r="N67" i="7"/>
  <c r="M67" i="7"/>
  <c r="L67" i="7"/>
  <c r="K67" i="7"/>
  <c r="J67" i="7"/>
  <c r="I67" i="7"/>
  <c r="H67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T56" i="7"/>
  <c r="S56" i="7"/>
  <c r="R56" i="7"/>
  <c r="Q56" i="7"/>
  <c r="P56" i="7"/>
  <c r="O56" i="7"/>
  <c r="N56" i="7"/>
  <c r="M56" i="7"/>
  <c r="L56" i="7"/>
  <c r="K56" i="7"/>
  <c r="J56" i="7"/>
  <c r="I56" i="7"/>
  <c r="H56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T43" i="7"/>
  <c r="S43" i="7"/>
  <c r="R43" i="7"/>
  <c r="Q43" i="7"/>
  <c r="P43" i="7"/>
  <c r="O43" i="7"/>
  <c r="N43" i="7"/>
  <c r="M43" i="7"/>
  <c r="L43" i="7"/>
  <c r="K43" i="7"/>
  <c r="J43" i="7"/>
  <c r="I43" i="7"/>
  <c r="H43" i="7"/>
  <c r="T31" i="7"/>
  <c r="S31" i="7"/>
  <c r="R31" i="7"/>
  <c r="Q31" i="7"/>
  <c r="P31" i="7"/>
  <c r="O31" i="7"/>
  <c r="N31" i="7"/>
  <c r="M31" i="7"/>
  <c r="L31" i="7"/>
  <c r="K31" i="7"/>
  <c r="J31" i="7"/>
  <c r="I31" i="7"/>
  <c r="H31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67" i="7"/>
  <c r="G60" i="7"/>
  <c r="G56" i="7"/>
  <c r="G52" i="7"/>
  <c r="G49" i="7"/>
  <c r="G43" i="7"/>
  <c r="G31" i="7"/>
  <c r="G68" i="7" s="1"/>
  <c r="V68" i="7" s="1"/>
  <c r="G26" i="7"/>
  <c r="G15" i="7"/>
  <c r="V31" i="7" l="1"/>
  <c r="V70" i="7" s="1"/>
  <c r="T76" i="3"/>
  <c r="T74" i="3"/>
  <c r="T69" i="3"/>
  <c r="T66" i="3"/>
  <c r="T62" i="3"/>
  <c r="T55" i="3"/>
  <c r="T45" i="3"/>
  <c r="T39" i="3"/>
  <c r="T33" i="3"/>
  <c r="T26" i="3"/>
  <c r="U75" i="3"/>
  <c r="U73" i="3"/>
  <c r="U68" i="3"/>
  <c r="U65" i="3"/>
  <c r="U61" i="3"/>
  <c r="U54" i="3"/>
  <c r="U44" i="3"/>
  <c r="U38" i="3"/>
  <c r="U32" i="3"/>
  <c r="U25" i="3"/>
  <c r="U18" i="3"/>
  <c r="T73" i="3"/>
  <c r="T65" i="3"/>
  <c r="T61" i="3"/>
  <c r="T54" i="3"/>
  <c r="T44" i="3"/>
  <c r="T38" i="3"/>
  <c r="T32" i="3"/>
  <c r="T25" i="3"/>
  <c r="T18" i="3"/>
  <c r="T72" i="3"/>
  <c r="T71" i="3"/>
  <c r="T70" i="3"/>
  <c r="T67" i="3"/>
  <c r="T68" i="3" s="1"/>
  <c r="T75" i="3" s="1"/>
  <c r="T64" i="3"/>
  <c r="T63" i="3"/>
  <c r="T60" i="3"/>
  <c r="T59" i="3"/>
  <c r="T58" i="3"/>
  <c r="T57" i="3"/>
  <c r="T56" i="3"/>
  <c r="T53" i="3"/>
  <c r="T52" i="3"/>
  <c r="T51" i="3"/>
  <c r="T50" i="3"/>
  <c r="T49" i="3"/>
  <c r="T48" i="3"/>
  <c r="T47" i="3"/>
  <c r="T46" i="3"/>
  <c r="T43" i="3"/>
  <c r="T42" i="3"/>
  <c r="T41" i="3"/>
  <c r="T40" i="3"/>
  <c r="T37" i="3"/>
  <c r="T36" i="3"/>
  <c r="T35" i="3"/>
  <c r="T34" i="3"/>
  <c r="T31" i="3"/>
  <c r="T30" i="3"/>
  <c r="T29" i="3"/>
  <c r="T28" i="3"/>
  <c r="T27" i="3"/>
  <c r="T24" i="3"/>
  <c r="T23" i="3"/>
  <c r="T22" i="3"/>
  <c r="T21" i="3"/>
  <c r="T20" i="3"/>
  <c r="T17" i="3"/>
  <c r="T16" i="3"/>
  <c r="T15" i="3"/>
  <c r="T14" i="3"/>
  <c r="T13" i="3"/>
  <c r="T12" i="3"/>
  <c r="T11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U76" i="3" s="1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S73" i="3"/>
  <c r="R73" i="3"/>
  <c r="Q73" i="3"/>
  <c r="P73" i="3"/>
  <c r="O73" i="3"/>
  <c r="N73" i="3"/>
  <c r="M73" i="3"/>
  <c r="L73" i="3"/>
  <c r="K73" i="3"/>
  <c r="J73" i="3"/>
  <c r="I73" i="3"/>
  <c r="H73" i="3"/>
  <c r="S68" i="3"/>
  <c r="R68" i="3"/>
  <c r="Q68" i="3"/>
  <c r="P68" i="3"/>
  <c r="O68" i="3"/>
  <c r="N68" i="3"/>
  <c r="M68" i="3"/>
  <c r="L68" i="3"/>
  <c r="K68" i="3"/>
  <c r="J68" i="3"/>
  <c r="I68" i="3"/>
  <c r="H68" i="3"/>
  <c r="S65" i="3"/>
  <c r="R65" i="3"/>
  <c r="Q65" i="3"/>
  <c r="P65" i="3"/>
  <c r="O65" i="3"/>
  <c r="N65" i="3"/>
  <c r="M65" i="3"/>
  <c r="L65" i="3"/>
  <c r="K65" i="3"/>
  <c r="J65" i="3"/>
  <c r="I65" i="3"/>
  <c r="H65" i="3"/>
  <c r="S61" i="3"/>
  <c r="R61" i="3"/>
  <c r="Q61" i="3"/>
  <c r="P61" i="3"/>
  <c r="O61" i="3"/>
  <c r="N61" i="3"/>
  <c r="M61" i="3"/>
  <c r="L61" i="3"/>
  <c r="K61" i="3"/>
  <c r="J61" i="3"/>
  <c r="I61" i="3"/>
  <c r="H61" i="3"/>
  <c r="S54" i="3"/>
  <c r="R54" i="3"/>
  <c r="Q54" i="3"/>
  <c r="P54" i="3"/>
  <c r="O54" i="3"/>
  <c r="N54" i="3"/>
  <c r="M54" i="3"/>
  <c r="L54" i="3"/>
  <c r="K54" i="3"/>
  <c r="J54" i="3"/>
  <c r="I54" i="3"/>
  <c r="H54" i="3"/>
  <c r="S44" i="3"/>
  <c r="R44" i="3"/>
  <c r="Q44" i="3"/>
  <c r="P44" i="3"/>
  <c r="O44" i="3"/>
  <c r="N44" i="3"/>
  <c r="M44" i="3"/>
  <c r="L44" i="3"/>
  <c r="K44" i="3"/>
  <c r="J44" i="3"/>
  <c r="I44" i="3"/>
  <c r="H44" i="3"/>
  <c r="S38" i="3"/>
  <c r="R38" i="3"/>
  <c r="Q38" i="3"/>
  <c r="P38" i="3"/>
  <c r="O38" i="3"/>
  <c r="N38" i="3"/>
  <c r="M38" i="3"/>
  <c r="L38" i="3"/>
  <c r="K38" i="3"/>
  <c r="J38" i="3"/>
  <c r="I38" i="3"/>
  <c r="H38" i="3"/>
  <c r="S32" i="3"/>
  <c r="R32" i="3"/>
  <c r="Q32" i="3"/>
  <c r="P32" i="3"/>
  <c r="O32" i="3"/>
  <c r="N32" i="3"/>
  <c r="M32" i="3"/>
  <c r="L32" i="3"/>
  <c r="K32" i="3"/>
  <c r="J32" i="3"/>
  <c r="I32" i="3"/>
  <c r="H32" i="3"/>
  <c r="S25" i="3"/>
  <c r="R25" i="3"/>
  <c r="Q25" i="3"/>
  <c r="P25" i="3"/>
  <c r="O25" i="3"/>
  <c r="N25" i="3"/>
  <c r="M25" i="3"/>
  <c r="L25" i="3"/>
  <c r="K25" i="3"/>
  <c r="J25" i="3"/>
  <c r="I25" i="3"/>
  <c r="H25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G68" i="3"/>
  <c r="G73" i="3"/>
  <c r="G65" i="3"/>
  <c r="G61" i="3"/>
  <c r="G54" i="3"/>
  <c r="G44" i="3"/>
  <c r="G38" i="3"/>
  <c r="G32" i="3"/>
  <c r="G25" i="3"/>
  <c r="H83" i="6" l="1"/>
  <c r="G83" i="6"/>
  <c r="H53" i="6"/>
  <c r="G53" i="6"/>
  <c r="H36" i="6"/>
  <c r="G36" i="6"/>
  <c r="H34" i="6"/>
  <c r="G34" i="6"/>
  <c r="H30" i="6"/>
  <c r="G30" i="6"/>
  <c r="H27" i="6"/>
  <c r="G27" i="6"/>
  <c r="H23" i="6"/>
  <c r="G23" i="6"/>
  <c r="H13" i="6"/>
  <c r="H84" i="6" s="1"/>
  <c r="G13" i="6"/>
  <c r="G84" i="6" s="1"/>
  <c r="BI83" i="6" l="1"/>
  <c r="BH83" i="6"/>
  <c r="BJ83" i="6" s="1"/>
  <c r="BE83" i="6"/>
  <c r="BD83" i="6"/>
  <c r="BF83" i="6" s="1"/>
  <c r="U83" i="6"/>
  <c r="T83" i="6"/>
  <c r="F83" i="6"/>
  <c r="E83" i="6"/>
  <c r="D83" i="6"/>
  <c r="BJ82" i="6"/>
  <c r="BF82" i="6"/>
  <c r="BJ81" i="6"/>
  <c r="BF81" i="6"/>
  <c r="BJ80" i="6"/>
  <c r="BF80" i="6"/>
  <c r="I80" i="6"/>
  <c r="BJ79" i="6"/>
  <c r="BF79" i="6"/>
  <c r="I79" i="6"/>
  <c r="BJ78" i="6"/>
  <c r="BF78" i="6"/>
  <c r="I78" i="6"/>
  <c r="BJ76" i="6"/>
  <c r="BF76" i="6"/>
  <c r="I76" i="6"/>
  <c r="BJ75" i="6"/>
  <c r="BF75" i="6"/>
  <c r="I75" i="6"/>
  <c r="BJ74" i="6"/>
  <c r="BF74" i="6"/>
  <c r="I74" i="6"/>
  <c r="T74" i="6" s="1"/>
  <c r="V74" i="6" s="1"/>
  <c r="BJ73" i="6"/>
  <c r="BF73" i="6"/>
  <c r="I73" i="6"/>
  <c r="T73" i="6" s="1"/>
  <c r="V73" i="6" s="1"/>
  <c r="BJ72" i="6"/>
  <c r="BF72" i="6"/>
  <c r="I72" i="6"/>
  <c r="T72" i="6" s="1"/>
  <c r="V72" i="6" s="1"/>
  <c r="BJ71" i="6"/>
  <c r="BF71" i="6"/>
  <c r="I71" i="6"/>
  <c r="T71" i="6" s="1"/>
  <c r="V71" i="6" s="1"/>
  <c r="BJ70" i="6"/>
  <c r="BF70" i="6"/>
  <c r="T70" i="6"/>
  <c r="V70" i="6" s="1"/>
  <c r="I70" i="6"/>
  <c r="BJ69" i="6"/>
  <c r="BF69" i="6"/>
  <c r="I69" i="6"/>
  <c r="T69" i="6" s="1"/>
  <c r="V69" i="6" s="1"/>
  <c r="BJ68" i="6"/>
  <c r="BF68" i="6"/>
  <c r="I68" i="6"/>
  <c r="T68" i="6" s="1"/>
  <c r="V68" i="6" s="1"/>
  <c r="BJ67" i="6"/>
  <c r="BF67" i="6"/>
  <c r="I67" i="6"/>
  <c r="T67" i="6" s="1"/>
  <c r="V67" i="6" s="1"/>
  <c r="BJ66" i="6"/>
  <c r="BF66" i="6"/>
  <c r="I66" i="6"/>
  <c r="BJ65" i="6"/>
  <c r="BF65" i="6"/>
  <c r="I65" i="6"/>
  <c r="T65" i="6" s="1"/>
  <c r="V65" i="6" s="1"/>
  <c r="BJ64" i="6"/>
  <c r="BF64" i="6"/>
  <c r="I64" i="6"/>
  <c r="BJ63" i="6"/>
  <c r="BF63" i="6"/>
  <c r="I63" i="6"/>
  <c r="T63" i="6" s="1"/>
  <c r="V63" i="6" s="1"/>
  <c r="BJ62" i="6"/>
  <c r="BF62" i="6"/>
  <c r="I62" i="6"/>
  <c r="T62" i="6" s="1"/>
  <c r="V62" i="6" s="1"/>
  <c r="BJ61" i="6"/>
  <c r="BF61" i="6"/>
  <c r="I61" i="6"/>
  <c r="T61" i="6" s="1"/>
  <c r="V61" i="6" s="1"/>
  <c r="BJ60" i="6"/>
  <c r="BF60" i="6"/>
  <c r="I60" i="6"/>
  <c r="T60" i="6" s="1"/>
  <c r="V60" i="6" s="1"/>
  <c r="BJ59" i="6"/>
  <c r="BF59" i="6"/>
  <c r="I59" i="6"/>
  <c r="T59" i="6" s="1"/>
  <c r="V59" i="6" s="1"/>
  <c r="BJ58" i="6"/>
  <c r="BF58" i="6"/>
  <c r="I58" i="6"/>
  <c r="T58" i="6" s="1"/>
  <c r="V58" i="6" s="1"/>
  <c r="BJ57" i="6"/>
  <c r="BF57" i="6"/>
  <c r="I57" i="6"/>
  <c r="T57" i="6" s="1"/>
  <c r="V57" i="6" s="1"/>
  <c r="BJ56" i="6"/>
  <c r="BF56" i="6"/>
  <c r="I56" i="6"/>
  <c r="T56" i="6" s="1"/>
  <c r="V56" i="6" s="1"/>
  <c r="BJ55" i="6"/>
  <c r="BF55" i="6"/>
  <c r="T55" i="6"/>
  <c r="V55" i="6" s="1"/>
  <c r="BJ54" i="6"/>
  <c r="BF54" i="6"/>
  <c r="T54" i="6"/>
  <c r="V54" i="6" s="1"/>
  <c r="BI53" i="6"/>
  <c r="BH53" i="6"/>
  <c r="BJ53" i="6" s="1"/>
  <c r="BE53" i="6"/>
  <c r="BD53" i="6"/>
  <c r="BF53" i="6" s="1"/>
  <c r="U53" i="6"/>
  <c r="T53" i="6"/>
  <c r="F53" i="6"/>
  <c r="E53" i="6"/>
  <c r="D53" i="6"/>
  <c r="BJ52" i="6"/>
  <c r="BF52" i="6"/>
  <c r="T52" i="6"/>
  <c r="V52" i="6" s="1"/>
  <c r="I52" i="6"/>
  <c r="BJ51" i="6"/>
  <c r="BF51" i="6"/>
  <c r="I51" i="6"/>
  <c r="T51" i="6" s="1"/>
  <c r="V51" i="6" s="1"/>
  <c r="BJ50" i="6"/>
  <c r="BF50" i="6"/>
  <c r="I50" i="6"/>
  <c r="T50" i="6" s="1"/>
  <c r="V50" i="6" s="1"/>
  <c r="BJ49" i="6"/>
  <c r="BF49" i="6"/>
  <c r="I49" i="6"/>
  <c r="T49" i="6" s="1"/>
  <c r="V49" i="6" s="1"/>
  <c r="BJ48" i="6"/>
  <c r="BF48" i="6"/>
  <c r="I48" i="6"/>
  <c r="T48" i="6" s="1"/>
  <c r="V48" i="6" s="1"/>
  <c r="BJ47" i="6"/>
  <c r="BF47" i="6"/>
  <c r="I47" i="6"/>
  <c r="T47" i="6" s="1"/>
  <c r="V47" i="6" s="1"/>
  <c r="BJ46" i="6"/>
  <c r="BF46" i="6"/>
  <c r="I46" i="6"/>
  <c r="T46" i="6" s="1"/>
  <c r="V46" i="6" s="1"/>
  <c r="BJ45" i="6"/>
  <c r="BF45" i="6"/>
  <c r="I45" i="6"/>
  <c r="T45" i="6" s="1"/>
  <c r="V45" i="6" s="1"/>
  <c r="BJ44" i="6"/>
  <c r="BF44" i="6"/>
  <c r="I44" i="6"/>
  <c r="T44" i="6" s="1"/>
  <c r="V44" i="6" s="1"/>
  <c r="BJ43" i="6"/>
  <c r="BF43" i="6"/>
  <c r="I43" i="6"/>
  <c r="T43" i="6" s="1"/>
  <c r="V43" i="6" s="1"/>
  <c r="BJ42" i="6"/>
  <c r="BF42" i="6"/>
  <c r="I42" i="6"/>
  <c r="T42" i="6" s="1"/>
  <c r="V42" i="6" s="1"/>
  <c r="BJ41" i="6"/>
  <c r="BF41" i="6"/>
  <c r="I41" i="6"/>
  <c r="T41" i="6" s="1"/>
  <c r="V41" i="6" s="1"/>
  <c r="BJ40" i="6"/>
  <c r="BF40" i="6"/>
  <c r="T40" i="6"/>
  <c r="V40" i="6" s="1"/>
  <c r="BJ39" i="6"/>
  <c r="BF39" i="6"/>
  <c r="T39" i="6"/>
  <c r="V39" i="6" s="1"/>
  <c r="BJ38" i="6"/>
  <c r="BF38" i="6"/>
  <c r="BJ37" i="6"/>
  <c r="BF37" i="6"/>
  <c r="BI36" i="6"/>
  <c r="BH36" i="6"/>
  <c r="BJ36" i="6" s="1"/>
  <c r="BE36" i="6"/>
  <c r="BD36" i="6"/>
  <c r="BF36" i="6" s="1"/>
  <c r="U36" i="6"/>
  <c r="T36" i="6"/>
  <c r="V36" i="6" s="1"/>
  <c r="F36" i="6"/>
  <c r="E36" i="6"/>
  <c r="D36" i="6"/>
  <c r="BJ35" i="6"/>
  <c r="BF35" i="6"/>
  <c r="T35" i="6"/>
  <c r="V35" i="6" s="1"/>
  <c r="BI34" i="6"/>
  <c r="BH34" i="6"/>
  <c r="BJ34" i="6" s="1"/>
  <c r="BE34" i="6"/>
  <c r="BD34" i="6"/>
  <c r="BF34" i="6" s="1"/>
  <c r="U34" i="6"/>
  <c r="T34" i="6"/>
  <c r="F34" i="6"/>
  <c r="E34" i="6"/>
  <c r="D34" i="6"/>
  <c r="BJ33" i="6"/>
  <c r="BF33" i="6"/>
  <c r="I33" i="6"/>
  <c r="T33" i="6" s="1"/>
  <c r="V33" i="6" s="1"/>
  <c r="BJ32" i="6"/>
  <c r="BF32" i="6"/>
  <c r="I32" i="6"/>
  <c r="T32" i="6" s="1"/>
  <c r="V32" i="6" s="1"/>
  <c r="W34" i="6" s="1"/>
  <c r="BJ31" i="6"/>
  <c r="BF31" i="6"/>
  <c r="T31" i="6"/>
  <c r="V31" i="6" s="1"/>
  <c r="BI30" i="6"/>
  <c r="BH30" i="6"/>
  <c r="BJ30" i="6" s="1"/>
  <c r="BE30" i="6"/>
  <c r="BD30" i="6"/>
  <c r="BF30" i="6" s="1"/>
  <c r="U30" i="6"/>
  <c r="T30" i="6"/>
  <c r="V30" i="6" s="1"/>
  <c r="F30" i="6"/>
  <c r="E30" i="6"/>
  <c r="D30" i="6"/>
  <c r="BJ29" i="6"/>
  <c r="BF29" i="6"/>
  <c r="V29" i="6"/>
  <c r="T29" i="6"/>
  <c r="BJ28" i="6"/>
  <c r="BF28" i="6"/>
  <c r="T28" i="6"/>
  <c r="V28" i="6" s="1"/>
  <c r="W30" i="6" s="1"/>
  <c r="BI27" i="6"/>
  <c r="BH27" i="6"/>
  <c r="BJ27" i="6" s="1"/>
  <c r="BE27" i="6"/>
  <c r="BD27" i="6"/>
  <c r="BF27" i="6" s="1"/>
  <c r="U27" i="6"/>
  <c r="T27" i="6"/>
  <c r="F27" i="6"/>
  <c r="E27" i="6"/>
  <c r="D27" i="6"/>
  <c r="BJ26" i="6"/>
  <c r="BF26" i="6"/>
  <c r="T26" i="6"/>
  <c r="V26" i="6" s="1"/>
  <c r="I26" i="6"/>
  <c r="BJ25" i="6"/>
  <c r="BF25" i="6"/>
  <c r="I25" i="6"/>
  <c r="T25" i="6" s="1"/>
  <c r="V25" i="6" s="1"/>
  <c r="V27" i="6" s="1"/>
  <c r="BJ24" i="6"/>
  <c r="BF24" i="6"/>
  <c r="T24" i="6"/>
  <c r="V24" i="6" s="1"/>
  <c r="BI23" i="6"/>
  <c r="BH23" i="6"/>
  <c r="BJ23" i="6" s="1"/>
  <c r="BE23" i="6"/>
  <c r="BD23" i="6"/>
  <c r="BF23" i="6" s="1"/>
  <c r="U23" i="6"/>
  <c r="T23" i="6"/>
  <c r="F23" i="6"/>
  <c r="E23" i="6"/>
  <c r="D23" i="6"/>
  <c r="BJ22" i="6"/>
  <c r="BF22" i="6"/>
  <c r="I22" i="6"/>
  <c r="T22" i="6" s="1"/>
  <c r="V22" i="6" s="1"/>
  <c r="BJ21" i="6"/>
  <c r="BF21" i="6"/>
  <c r="I21" i="6"/>
  <c r="T21" i="6" s="1"/>
  <c r="V21" i="6" s="1"/>
  <c r="BJ20" i="6"/>
  <c r="BF20" i="6"/>
  <c r="I20" i="6"/>
  <c r="T20" i="6" s="1"/>
  <c r="V20" i="6" s="1"/>
  <c r="BJ19" i="6"/>
  <c r="BF19" i="6"/>
  <c r="I19" i="6"/>
  <c r="T19" i="6" s="1"/>
  <c r="V19" i="6" s="1"/>
  <c r="BJ18" i="6"/>
  <c r="BF18" i="6"/>
  <c r="I18" i="6"/>
  <c r="T18" i="6" s="1"/>
  <c r="V18" i="6" s="1"/>
  <c r="BJ17" i="6"/>
  <c r="BF17" i="6"/>
  <c r="I17" i="6"/>
  <c r="T17" i="6" s="1"/>
  <c r="V17" i="6" s="1"/>
  <c r="BJ16" i="6"/>
  <c r="BF16" i="6"/>
  <c r="I16" i="6"/>
  <c r="T16" i="6" s="1"/>
  <c r="V16" i="6" s="1"/>
  <c r="BJ15" i="6"/>
  <c r="BF15" i="6"/>
  <c r="I15" i="6"/>
  <c r="T15" i="6" s="1"/>
  <c r="V15" i="6" s="1"/>
  <c r="BJ14" i="6"/>
  <c r="BF14" i="6"/>
  <c r="T14" i="6"/>
  <c r="BI13" i="6"/>
  <c r="BI84" i="6" s="1"/>
  <c r="BH13" i="6"/>
  <c r="BH84" i="6" s="1"/>
  <c r="BJ84" i="6" s="1"/>
  <c r="BE13" i="6"/>
  <c r="BE84" i="6" s="1"/>
  <c r="BD13" i="6"/>
  <c r="BF13" i="6" s="1"/>
  <c r="U13" i="6"/>
  <c r="U84" i="6" s="1"/>
  <c r="F13" i="6"/>
  <c r="E13" i="6"/>
  <c r="E84" i="6" s="1"/>
  <c r="D13" i="6"/>
  <c r="D84" i="6" s="1"/>
  <c r="BJ12" i="6"/>
  <c r="BF12" i="6"/>
  <c r="T12" i="6"/>
  <c r="V12" i="6" s="1"/>
  <c r="I12" i="6"/>
  <c r="BJ11" i="6"/>
  <c r="BF11" i="6"/>
  <c r="I11" i="6"/>
  <c r="T11" i="6" s="1"/>
  <c r="V11" i="6" s="1"/>
  <c r="BJ10" i="6"/>
  <c r="BF10" i="6"/>
  <c r="I10" i="6"/>
  <c r="T10" i="6" s="1"/>
  <c r="V10" i="6" s="1"/>
  <c r="BJ9" i="6"/>
  <c r="BF9" i="6"/>
  <c r="I9" i="6"/>
  <c r="I14" i="5"/>
  <c r="F84" i="6" l="1"/>
  <c r="W83" i="6"/>
  <c r="I84" i="6"/>
  <c r="W53" i="6"/>
  <c r="W23" i="6"/>
  <c r="W27" i="6"/>
  <c r="BJ13" i="6"/>
  <c r="BD84" i="6"/>
  <c r="BF84" i="6" s="1"/>
  <c r="T9" i="6"/>
  <c r="T13" i="6"/>
  <c r="T84" i="6" l="1"/>
  <c r="W84" i="6" s="1"/>
  <c r="V9" i="6"/>
  <c r="V13" i="6" l="1"/>
  <c r="V84" i="6"/>
  <c r="W13" i="6"/>
</calcChain>
</file>

<file path=xl/sharedStrings.xml><?xml version="1.0" encoding="utf-8"?>
<sst xmlns="http://schemas.openxmlformats.org/spreadsheetml/2006/main" count="1256" uniqueCount="502">
  <si>
    <t>องค์การบริหารส่วนตำบลฉลอง</t>
  </si>
  <si>
    <t>รายงานรับ-จ่ายเงิน</t>
  </si>
  <si>
    <t>ปีงบประมาณ 2561 ประจำเดือน สิงหาคม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</si>
  <si>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</si>
  <si>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</si>
  <si>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</si>
  <si>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</si>
  <si>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</si>
  <si>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</si>
  <si>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</si>
  <si>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</si>
  <si>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</si>
  <si>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</si>
  <si>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</si>
  <si>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35,993,226.55</t>
  </si>
  <si>
    <t>รายรับ (หมายเหตุ 1)</t>
  </si>
  <si>
    <t xml:space="preserve">          </t>
  </si>
  <si>
    <t>150,500.00</t>
  </si>
  <si>
    <t>0.00</t>
  </si>
  <si>
    <t>158,175.23</t>
  </si>
  <si>
    <t>หมวดภาษีอากร</t>
  </si>
  <si>
    <t xml:space="preserve"> 41100000  </t>
  </si>
  <si>
    <t>1,542.90</t>
  </si>
  <si>
    <t>94,000.00</t>
  </si>
  <si>
    <t>75,636.46</t>
  </si>
  <si>
    <t>หมวดค่าธรรมเนียม ค่าปรับ และใบอนุญาต</t>
  </si>
  <si>
    <t xml:space="preserve"> 41200000  </t>
  </si>
  <si>
    <t>21,403.00</t>
  </si>
  <si>
    <t>170,500.00</t>
  </si>
  <si>
    <t>103,276.95</t>
  </si>
  <si>
    <t>หมวดรายได้จากทรัพย์สิน</t>
  </si>
  <si>
    <t xml:space="preserve"> 41300000  </t>
  </si>
  <si>
    <t>81,500.00</t>
  </si>
  <si>
    <t>300.00</t>
  </si>
  <si>
    <t>หมวดรายได้เบ็ดเตล็ด</t>
  </si>
  <si>
    <t xml:space="preserve"> 41500000  </t>
  </si>
  <si>
    <t>19,334,000.00</t>
  </si>
  <si>
    <t>20,316,217.01</t>
  </si>
  <si>
    <t>หมวดภาษีจัดสรร</t>
  </si>
  <si>
    <t xml:space="preserve"> 42100000  </t>
  </si>
  <si>
    <t>1,587,848.47</t>
  </si>
  <si>
    <t>22,869,500.00</t>
  </si>
  <si>
    <t>19,978,022.00</t>
  </si>
  <si>
    <t>หมวดเงินอุดหนุนทั่วไป</t>
  </si>
  <si>
    <t xml:space="preserve"> 43100000  </t>
  </si>
  <si>
    <t>32,981.00</t>
  </si>
  <si>
    <t>42,700,000.00</t>
  </si>
  <si>
    <t>40,631,627.65</t>
  </si>
  <si>
    <t>รวม</t>
  </si>
  <si>
    <t>1,643,775.37</t>
  </si>
  <si>
    <t>130,842.00</t>
  </si>
  <si>
    <t>ลูกหนี้เงินยืม</t>
  </si>
  <si>
    <t xml:space="preserve"> 11041000  </t>
  </si>
  <si>
    <t>120,000.00</t>
  </si>
  <si>
    <t>ลูกหนี้เงินทุนโครงการเศรษฐกิจชุมชน</t>
  </si>
  <si>
    <t xml:space="preserve"> 11045000  </t>
  </si>
  <si>
    <t>เงินรับฝากภาษีหัก ณ ที่จ่าย</t>
  </si>
  <si>
    <t xml:space="preserve"> 21040001  </t>
  </si>
  <si>
    <t>6,316.44</t>
  </si>
  <si>
    <t>187.78</t>
  </si>
  <si>
    <t>เงินรับฝากประกันผลงาน</t>
  </si>
  <si>
    <t xml:space="preserve"> 21040006  </t>
  </si>
  <si>
    <t>224,689.48</t>
  </si>
  <si>
    <t>เงินรับฝากประกันสัญญา</t>
  </si>
  <si>
    <t xml:space="preserve"> 21040008  </t>
  </si>
  <si>
    <t>11,358.85</t>
  </si>
  <si>
    <t>58,724.00</t>
  </si>
  <si>
    <t>เงินรับฝากประกันสังคม</t>
  </si>
  <si>
    <t xml:space="preserve"> 21040013  </t>
  </si>
  <si>
    <t>5,478.00</t>
  </si>
  <si>
    <t>1,217,169.66</t>
  </si>
  <si>
    <t>เงินรับฝากค่าใช้จ่ายอื่น</t>
  </si>
  <si>
    <t xml:space="preserve"> 21040015  </t>
  </si>
  <si>
    <t>109,690.00</t>
  </si>
  <si>
    <t>เงินรับฝากเงินทุนโครงการเศรษฐกิจชุมชน</t>
  </si>
  <si>
    <t xml:space="preserve"> 21040016  </t>
  </si>
  <si>
    <t>21,424.00</t>
  </si>
  <si>
    <t>เงินรับฝากอื่น ๆ</t>
  </si>
  <si>
    <t xml:space="preserve"> 21040099  </t>
  </si>
  <si>
    <t>เงินสะสม</t>
  </si>
  <si>
    <t xml:space="preserve"> 31000000  </t>
  </si>
  <si>
    <t>132,843.29</t>
  </si>
  <si>
    <t>รวมรายรับ</t>
  </si>
  <si>
    <t>1,776,618.66</t>
  </si>
  <si>
    <t>รายจ่าย</t>
  </si>
  <si>
    <t>16,247,516.00</t>
  </si>
  <si>
    <t>12,545,386.00</t>
  </si>
  <si>
    <t>งบกลาง</t>
  </si>
  <si>
    <t xml:space="preserve"> 51100000  </t>
  </si>
  <si>
    <t>1,074,578.00</t>
  </si>
  <si>
    <t>2,657,520.00</t>
  </si>
  <si>
    <t>2,356,860.00</t>
  </si>
  <si>
    <t>เงินเดือน (ฝ่ายการเมือง)</t>
  </si>
  <si>
    <t xml:space="preserve"> 52100000  </t>
  </si>
  <si>
    <t>214,260.00</t>
  </si>
  <si>
    <t>6,303,960.00</t>
  </si>
  <si>
    <t>5,535,624.00</t>
  </si>
  <si>
    <t>เงินเดือน (ฝ่ายประจำ)</t>
  </si>
  <si>
    <t xml:space="preserve"> 52200000  </t>
  </si>
  <si>
    <t>510,440.00</t>
  </si>
  <si>
    <t>762,000.00</t>
  </si>
  <si>
    <t>238,070.00</t>
  </si>
  <si>
    <t>ค่าตอบแทน</t>
  </si>
  <si>
    <t xml:space="preserve"> 53100000  </t>
  </si>
  <si>
    <t>13,000.00</t>
  </si>
  <si>
    <t>4,803,600.00</t>
  </si>
  <si>
    <t>2,176,131.25</t>
  </si>
  <si>
    <t>ค่าใช้สอย</t>
  </si>
  <si>
    <t xml:space="preserve"> 53200000  </t>
  </si>
  <si>
    <t>169,343.00</t>
  </si>
  <si>
    <t>2,987,804.00</t>
  </si>
  <si>
    <t>1,629,364.96</t>
  </si>
  <si>
    <t>ค่าวัสดุ</t>
  </si>
  <si>
    <t xml:space="preserve"> 53300000  </t>
  </si>
  <si>
    <t>28,029.00</t>
  </si>
  <si>
    <t>346,400.00</t>
  </si>
  <si>
    <t>263,325.62</t>
  </si>
  <si>
    <t>ค่าสาธารณูปโภค</t>
  </si>
  <si>
    <t xml:space="preserve"> 53400000  </t>
  </si>
  <si>
    <t>23,529.08</t>
  </si>
  <si>
    <t>510,200.00</t>
  </si>
  <si>
    <t>98,666.40</t>
  </si>
  <si>
    <t>ค่าครุภัณฑ์</t>
  </si>
  <si>
    <t xml:space="preserve"> 54100000  </t>
  </si>
  <si>
    <t>6,261,000.00</t>
  </si>
  <si>
    <t>1,639,000.00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</si>
  <si>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</si>
  <si>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</si>
  <si>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</si>
  <si>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</si>
  <si>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</si>
  <si>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1,795,000.00</t>
  </si>
  <si>
    <t>1,648,000.00</t>
  </si>
  <si>
    <t>เงินอุดหนุน</t>
  </si>
  <si>
    <t xml:space="preserve"> 56100000  </t>
  </si>
  <si>
    <t>395,000.00</t>
  </si>
  <si>
    <t>28,130,428.23</t>
  </si>
  <si>
    <t>2,526,845.48</t>
  </si>
  <si>
    <t>137,842.00</t>
  </si>
  <si>
    <t>7,000.00</t>
  </si>
  <si>
    <t>90,000.00</t>
  </si>
  <si>
    <t>3,227,340.00</t>
  </si>
  <si>
    <t>รายจ่ายค้างจ่าย</t>
  </si>
  <si>
    <t xml:space="preserve"> 21010000  </t>
  </si>
  <si>
    <t>25,300.00</t>
  </si>
  <si>
    <t>ฎีกาค้างจ่าย</t>
  </si>
  <si>
    <t xml:space="preserve"> 21020000  </t>
  </si>
  <si>
    <t>9,653.48</t>
  </si>
  <si>
    <t>2,612.49</t>
  </si>
  <si>
    <t>เงินรับฝากส่วนลดในการจัดเก็บภาษีบำรุงท้องที่ 6%</t>
  </si>
  <si>
    <t xml:space="preserve"> 21040005  </t>
  </si>
  <si>
    <t>209,770.00</t>
  </si>
  <si>
    <t>40,845.00</t>
  </si>
  <si>
    <t>59,277.00</t>
  </si>
  <si>
    <t>46,000.00</t>
  </si>
  <si>
    <t>เงินรับฝากเงินรอคืนจังหวัด</t>
  </si>
  <si>
    <t xml:space="preserve"> 21040014  </t>
  </si>
  <si>
    <t>49,745.00</t>
  </si>
  <si>
    <t>404,000.00</t>
  </si>
  <si>
    <t>666,666.48</t>
  </si>
  <si>
    <t>รวมรายจ่าย</t>
  </si>
  <si>
    <t>3,193,511.96</t>
  </si>
  <si>
    <t>7,719,707.70</t>
  </si>
  <si>
    <t>รายรับสูงกว่า (ต่ำกว่า) รายจ่าย</t>
  </si>
  <si>
    <t>-1,416,893.30</t>
  </si>
  <si>
    <t>34,576,333.25</t>
  </si>
  <si>
    <t>ยอดยกไป</t>
  </si>
  <si>
    <t>งบทดลอง</t>
  </si>
  <si>
    <t>ปีงบประมาณ 2561</t>
  </si>
  <si>
    <t>ณ วันที่ 31 สิงหาคม 2561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</si>
  <si>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</si>
  <si>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</si>
  <si>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</si>
  <si>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</si>
  <si>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</si>
  <si>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</si>
  <si>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</si>
  <si>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</si>
  <si>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</si>
  <si>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 xml:space="preserve">11041000  </t>
  </si>
  <si>
    <t>รายได้จากรัฐบาลค้างรับ</t>
  </si>
  <si>
    <t xml:space="preserve">11042000  </t>
  </si>
  <si>
    <t xml:space="preserve">11045000  </t>
  </si>
  <si>
    <t xml:space="preserve">21010000  </t>
  </si>
  <si>
    <t xml:space="preserve">21040001  </t>
  </si>
  <si>
    <t xml:space="preserve">21040008  </t>
  </si>
  <si>
    <t xml:space="preserve">21040013  </t>
  </si>
  <si>
    <t xml:space="preserve">21040016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</si>
  <si>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</si>
  <si>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</si>
  <si>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</si>
  <si>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</si>
  <si>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</si>
  <si>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</si>
  <si>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</si>
  <si>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</si>
  <si>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</si>
  <si>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ค่าธรรมเนียมเกี่ยวกับใบอนุญาตการขายสุรา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</si>
  <si>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</si>
  <si>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</si>
  <si>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</si>
  <si>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</si>
  <si>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</si>
  <si>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ค่าปรับการผิดสัญญา</t>
  </si>
  <si>
    <t xml:space="preserve">41220010  </t>
  </si>
  <si>
    <t>ค่าใบอนุญาตอื่นๆ</t>
  </si>
  <si>
    <t xml:space="preserve">41239999  </t>
  </si>
  <si>
    <t>ดอกเบี้ย</t>
  </si>
  <si>
    <t xml:space="preserve">41300003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</si>
  <si>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</si>
  <si>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</si>
  <si>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</si>
  <si>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</si>
  <si>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</si>
  <si>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</si>
  <si>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</si>
  <si>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</si>
  <si>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ภาษีธุรกิจเฉพาะ</t>
  </si>
  <si>
    <t xml:space="preserve">42100005  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</si>
  <si>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</si>
  <si>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</si>
  <si>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</si>
  <si>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 xml:space="preserve">42100011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</si>
  <si>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</si>
  <si>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</si>
  <si>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</si>
  <si>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</si>
  <si>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เงินที่เก็บตามกฎหมายว่าด้วยอุทยานแห่งชาติ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</si>
  <si>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</si>
  <si>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</si>
  <si>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</si>
  <si>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ค่าธรรมเนียมและค่าใช้น้ำบาดาล</t>
  </si>
  <si>
    <t xml:space="preserve">42100017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</si>
  <si>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</si>
  <si>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</si>
  <si>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</si>
  <si>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</si>
  <si>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</si>
  <si>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</si>
  <si>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</si>
  <si>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</si>
  <si>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</si>
  <si>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</si>
  <si>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</si>
  <si>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</si>
  <si>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กระดาษทำการกระทบยอดรายจ่ายตามงบประมาณ (จ่ายจากเงินรายรับ)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</si>
  <si>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</si>
  <si>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</si>
  <si>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</si>
  <si>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</si>
  <si>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</si>
  <si>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</si>
  <si>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</si>
  <si>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</si>
  <si>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แผนงาน / งาน</t>
  </si>
  <si>
    <t>00110</t>
  </si>
  <si>
    <t>00120</t>
  </si>
  <si>
    <t>00210</t>
  </si>
  <si>
    <t>00220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</si>
  <si>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</si>
  <si>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</si>
  <si>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</si>
  <si>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</si>
  <si>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</si>
  <si>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</si>
  <si>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</si>
  <si>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</si>
  <si>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</si>
  <si>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</si>
  <si>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</si>
  <si>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</si>
  <si>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</si>
  <si>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</si>
  <si>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</si>
  <si>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</si>
  <si>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หมวด / ประเภทรายจ่าย</t>
  </si>
  <si>
    <t>00111</t>
  </si>
  <si>
    <t>00113</t>
  </si>
  <si>
    <t>00121</t>
  </si>
  <si>
    <t>00211</t>
  </si>
  <si>
    <t>00212</t>
  </si>
  <si>
    <t>00223</t>
  </si>
  <si>
    <t>00241</t>
  </si>
  <si>
    <t>00242</t>
  </si>
  <si>
    <t>00252</t>
  </si>
  <si>
    <t>00261</t>
  </si>
  <si>
    <t>00262</t>
  </si>
  <si>
    <t>00263</t>
  </si>
  <si>
    <t>00411</t>
  </si>
  <si>
    <t>110000</t>
  </si>
  <si>
    <t>เงินสมทบกองทุนประกันสังคม</t>
  </si>
  <si>
    <t>5110300</t>
  </si>
  <si>
    <t>เงินงบประมาณ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</si>
  <si>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</si>
  <si>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</si>
  <si>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</si>
  <si>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</si>
  <si>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</si>
  <si>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</si>
  <si>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</si>
  <si>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</si>
  <si>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</si>
  <si>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</si>
  <si>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</si>
  <si>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</si>
  <si>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</si>
  <si>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</si>
  <si>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</si>
  <si>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</si>
  <si>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</si>
  <si>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</si>
  <si>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</si>
  <si>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</si>
  <si>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</si>
  <si>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</si>
  <si>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</si>
  <si>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</si>
  <si>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</si>
  <si>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</si>
  <si>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</si>
  <si>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</si>
  <si>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</si>
  <si>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</si>
  <si>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</si>
  <si>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</si>
  <si>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</si>
  <si>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</si>
  <si>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</si>
  <si>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</si>
  <si>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</si>
  <si>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</si>
  <si>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</si>
  <si>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</si>
  <si>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</si>
  <si>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</si>
  <si>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</si>
  <si>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</si>
  <si>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</si>
  <si>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</si>
  <si>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</si>
  <si>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</si>
  <si>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</si>
  <si>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</si>
  <si>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</si>
  <si>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</si>
  <si>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</si>
  <si>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</si>
  <si>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</si>
  <si>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</si>
  <si>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</si>
  <si>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</si>
  <si>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</si>
  <si>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</si>
  <si>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</si>
  <si>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</si>
  <si>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</si>
  <si>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</si>
  <si>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</si>
  <si>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</si>
  <si>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</si>
  <si>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</si>
  <si>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</si>
  <si>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วัสดุคอมพิวเตอร์</t>
  </si>
  <si>
    <t>5331400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</si>
  <si>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</si>
  <si>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</si>
  <si>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</si>
  <si>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</si>
  <si>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</si>
  <si>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</si>
  <si>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</si>
  <si>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</si>
  <si>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</si>
  <si>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</si>
  <si>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</si>
  <si>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</si>
  <si>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</si>
  <si>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</si>
  <si>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</si>
  <si>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</si>
  <si>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420000</t>
  </si>
  <si>
    <t>ค่าก่อสร้างสิ่งสาธารณูปโภค</t>
  </si>
  <si>
    <t>5421000</t>
  </si>
  <si>
    <t>610000</t>
  </si>
  <si>
    <t>เงินอุดหนุนองค์กรปกครองส่วนท้องถิ่น</t>
  </si>
  <si>
    <t>5610100</t>
  </si>
  <si>
    <t>เงินอุดหนุนส่วนราชการ</t>
  </si>
  <si>
    <t>5610200</t>
  </si>
  <si>
    <t>เงินอุดหนุนกิจการที่เป็นสาธารณประโยชน์</t>
  </si>
  <si>
    <t>5610400</t>
  </si>
  <si>
    <t>รวมทั้งสิ้นเดือนนี้</t>
  </si>
  <si>
    <t>รวมทั้งสิ้นตั้งแต่ต้นปี</t>
  </si>
  <si>
    <t>กระดาษทำการกระทบยอดรายจ่าย (จ่ายจากเงินสะสม)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</si>
  <si>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</si>
  <si>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</si>
  <si>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</si>
  <si>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</si>
  <si>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</si>
  <si>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</si>
  <si>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</si>
  <si>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</si>
  <si>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</si>
  <si>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</si>
  <si>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</si>
  <si>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</si>
  <si>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หมายเหตุประกอบงบรับ-จ่าย</t>
  </si>
  <si>
    <t>ประมาณการ</t>
  </si>
  <si>
    <t>รับจริง/เดือนนี้</t>
  </si>
  <si>
    <t>บาท/สต.</t>
  </si>
  <si>
    <t>รายได้จัดเก็บเอง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</si>
  <si>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</si>
  <si>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</si>
  <si>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</si>
  <si>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</si>
  <si>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</si>
  <si>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</si>
  <si>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</si>
  <si>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</si>
  <si>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</si>
  <si>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</si>
  <si>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</si>
  <si>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</si>
  <si>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</si>
  <si>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</si>
  <si>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</si>
  <si>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</si>
  <si>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</si>
  <si>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ภาษีสุรา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</si>
  <si>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</si>
  <si>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</si>
  <si>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</si>
  <si>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</si>
  <si>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</si>
  <si>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</si>
  <si>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</si>
  <si>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</si>
  <si>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</si>
  <si>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</si>
  <si>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</si>
  <si>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</si>
  <si>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</si>
  <si>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</si>
  <si>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 xml:space="preserve">สอนของศูนย์พัฒนาเด็กเล็ก 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</si>
  <si>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</si>
  <si>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</si>
  <si>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</si>
  <si>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</si>
  <si>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</si>
  <si>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</si>
  <si>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</si>
  <si>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</si>
  <si>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</si>
  <si>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</si>
  <si>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</si>
  <si>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</si>
  <si>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</si>
  <si>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</si>
  <si>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รวมรายรับทั้งสิ้น</t>
  </si>
  <si>
    <t>กระดาษทำการกระทบยอดงบประมาณคงเหลือ</t>
  </si>
  <si>
    <t>ประจำเดือน สิงหาคม ปีงบประมาณ พ.ศ. 2561</t>
  </si>
  <si>
    <t>แผนงานสังคมสงเคราะห์</t>
  </si>
  <si>
    <t>แผนงานการเกษตร</t>
  </si>
  <si>
    <t>00230</t>
  </si>
  <si>
    <t>00320</t>
  </si>
  <si>
    <t>งานสวัสดิการสังคมและสังคมสงเคราะห์</t>
  </si>
  <si>
    <t>งานส่งเสริมการเกษตร</t>
  </si>
  <si>
    <t>วัสดุไฟฟ้าและวิทยุ</t>
  </si>
  <si>
    <t>5330200</t>
  </si>
  <si>
    <t>วัสดุการเกษตร</t>
  </si>
  <si>
    <t>5331000</t>
  </si>
  <si>
    <t>วัสดุโฆษณาและเผยแพร่</t>
  </si>
  <si>
    <t>5331100</t>
  </si>
  <si>
    <t>อาคารต่าง ๆ</t>
  </si>
  <si>
    <t>5420700</t>
  </si>
  <si>
    <t>ค่าบำรุงรักษาและปรับปรุงที่ดินและสิ่งก่อสร้าง</t>
  </si>
  <si>
    <t>5421100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</si>
  <si>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</si>
  <si>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</si>
  <si>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ถึงเดือนสิงหาคม   ปีงบประมาณ 2561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</si>
  <si>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</si>
  <si>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</si>
  <si>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</si>
  <si>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(120,000.00)</t>
  </si>
  <si>
    <t>รวมเงินเดือน (ฝ่ายประจำ)</t>
  </si>
  <si>
    <t>รวมค่าตอบแทน</t>
  </si>
  <si>
    <t>210,000.00</t>
  </si>
  <si>
    <t>(254,500.00)</t>
  </si>
  <si>
    <t>(50,000.00)</t>
  </si>
  <si>
    <t>4,500.00</t>
  </si>
  <si>
    <t>40,000.00</t>
  </si>
  <si>
    <t>(30,000.00)</t>
  </si>
  <si>
    <t>(290,000.00)</t>
  </si>
  <si>
    <t>รวมค่าใช้สอย</t>
  </si>
  <si>
    <t>(80,000.00)</t>
  </si>
  <si>
    <t>80,000.00</t>
  </si>
  <si>
    <t>(100,000.00)</t>
  </si>
  <si>
    <t>20,000.00</t>
  </si>
  <si>
    <t>(20,000.00)</t>
  </si>
  <si>
    <t>รวมค่าวัสดุ</t>
  </si>
  <si>
    <t>60,000.00</t>
  </si>
  <si>
    <t>รวมเงินอุดหนุน</t>
  </si>
  <si>
    <t>ประจำเดือนสิงหาคม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</si>
</sst>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42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0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sz val="8"/>
      <color rgb="FF000000"/>
      <name val="Mangal"/>
      <family val="1"/>
    </font>
    <font>
      <sz val="11"/>
      <name val="Mangal"/>
      <family val="1"/>
    </font>
    <font>
      <b/>
      <sz val="12"/>
      <color rgb="FF000000"/>
      <name val="Mangal"/>
      <family val="1"/>
    </font>
    <font>
      <sz val="12"/>
      <color rgb="FF000000"/>
      <name val="Mangal"/>
      <family val="1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b/>
      <sz val="8"/>
      <color rgb="FF000000"/>
      <name val="Mangal"/>
      <family val="1"/>
    </font>
    <font>
      <sz val="11"/>
      <color rgb="FF000000"/>
      <name val="Tahoma"/>
      <family val="2"/>
      <scheme val="minor"/>
    </font>
    <font>
      <sz val="7.5"/>
      <name val="Mangal"/>
      <family val="1"/>
    </font>
    <font>
      <b/>
      <sz val="7.5"/>
      <color rgb="FF000000"/>
      <name val="Mangal"/>
      <family val="1"/>
    </font>
    <font>
      <sz val="7.5"/>
      <color rgb="FF000000"/>
      <name val="Mangal"/>
      <family val="1"/>
    </font>
    <font>
      <b/>
      <sz val="7.5"/>
      <color rgb="FF483D8B"/>
      <name val="Mangal"/>
      <family val="1"/>
    </font>
    <font>
      <sz val="7.5"/>
      <color rgb="FFFF0000"/>
      <name val="Mangal"/>
      <family val="1"/>
    </font>
    <font>
      <sz val="1"/>
      <color rgb="FF000000"/>
      <name val="Mangal"/>
      <family val="1"/>
    </font>
    <font>
      <b/>
      <sz val="10"/>
      <color rgb="FF483D8B"/>
      <name val="Mangal"/>
      <family val="1"/>
    </font>
    <font>
      <b/>
      <sz val="10"/>
      <color rgb="FF0000FF"/>
      <name val="Mangal"/>
      <family val="1"/>
    </font>
    <font>
      <b/>
      <sz val="9"/>
      <color rgb="FF000000"/>
      <name val="Mangal"/>
      <family val="1"/>
    </font>
    <font>
      <sz val="9"/>
      <color rgb="FF000000"/>
      <name val="Mangal"/>
      <family val="1"/>
    </font>
    <font>
      <b/>
      <sz val="7.5"/>
      <color rgb="FF0000FF"/>
      <name val="Mangal"/>
      <family val="1"/>
    </font>
  </fonts>
  <fills count="10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theme="0"/>
        <bgColor rgb="FFA9A9A9"/>
      </patternFill>
    </fill>
    <fill>
      <patternFill patternType="mediumGray">
        <fgColor rgb="FFD3D3D3"/>
        <bgColor auto="1"/>
      </patternFill>
    </fill>
    <fill>
      <patternFill patternType="mediumGray">
        <bgColor auto="1"/>
      </patternFill>
    </fill>
  </fills>
  <borders count="5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30" fillId="0" borderId="0" applyFont="0" applyFill="0" applyBorder="0" applyAlignment="0" applyProtection="0"/>
  </cellStyleXfs>
  <cellXfs count="33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5" fillId="0" borderId="2" xfId="0" applyNumberFormat="1" applyFont="1" applyFill="1" applyBorder="1" applyAlignment="1">
      <alignment horizontal="right" vertical="center" wrapText="1" readingOrder="1"/>
    </xf>
    <xf numFmtId="0" fontId="7" fillId="0" borderId="10" xfId="0" applyNumberFormat="1" applyFont="1" applyFill="1" applyBorder="1" applyAlignment="1">
      <alignment horizontal="right" vertical="center" wrapText="1" readingOrder="1"/>
    </xf>
    <xf numFmtId="0" fontId="7" fillId="0" borderId="11" xfId="0" applyNumberFormat="1" applyFont="1" applyFill="1" applyBorder="1" applyAlignment="1">
      <alignment horizontal="right" vertical="center" wrapText="1" readingOrder="1"/>
    </xf>
    <xf numFmtId="0" fontId="8" fillId="0" borderId="10" xfId="0" applyNumberFormat="1" applyFont="1" applyFill="1" applyBorder="1" applyAlignment="1">
      <alignment horizontal="right" vertical="center" wrapText="1" readingOrder="1"/>
    </xf>
    <xf numFmtId="0" fontId="8" fillId="0" borderId="11" xfId="0" applyNumberFormat="1" applyFont="1" applyFill="1" applyBorder="1" applyAlignment="1">
      <alignment horizontal="right" vertical="center" wrapText="1" readingOrder="1"/>
    </xf>
    <xf numFmtId="0" fontId="5" fillId="0" borderId="13" xfId="0" applyNumberFormat="1" applyFont="1" applyFill="1" applyBorder="1" applyAlignment="1">
      <alignment horizontal="right" vertical="center" wrapText="1" readingOrder="1"/>
    </xf>
    <xf numFmtId="0" fontId="11" fillId="0" borderId="0" xfId="0" applyFont="1" applyFill="1" applyBorder="1"/>
    <xf numFmtId="0" fontId="13" fillId="2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188" fontId="14" fillId="0" borderId="1" xfId="0" applyNumberFormat="1" applyFont="1" applyFill="1" applyBorder="1" applyAlignment="1">
      <alignment horizontal="right" vertical="center" wrapText="1" readingOrder="1"/>
    </xf>
    <xf numFmtId="188" fontId="13" fillId="0" borderId="1" xfId="0" applyNumberFormat="1" applyFont="1" applyFill="1" applyBorder="1" applyAlignment="1">
      <alignment horizontal="right" vertical="top" wrapText="1" readingOrder="1"/>
    </xf>
    <xf numFmtId="4" fontId="16" fillId="0" borderId="0" xfId="0" applyNumberFormat="1" applyFont="1"/>
    <xf numFmtId="4" fontId="17" fillId="0" borderId="0" xfId="0" applyNumberFormat="1" applyFont="1"/>
    <xf numFmtId="4" fontId="18" fillId="0" borderId="0" xfId="0" applyNumberFormat="1" applyFont="1"/>
    <xf numFmtId="0" fontId="19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5" fillId="0" borderId="30" xfId="0" applyFont="1" applyBorder="1"/>
    <xf numFmtId="0" fontId="15" fillId="0" borderId="33" xfId="0" applyFont="1" applyBorder="1" applyAlignment="1">
      <alignment horizontal="center"/>
    </xf>
    <xf numFmtId="0" fontId="15" fillId="0" borderId="34" xfId="0" applyFont="1" applyBorder="1"/>
    <xf numFmtId="43" fontId="15" fillId="0" borderId="36" xfId="0" applyNumberFormat="1" applyFont="1" applyBorder="1" applyAlignment="1">
      <alignment horizontal="center"/>
    </xf>
    <xf numFmtId="0" fontId="19" fillId="0" borderId="37" xfId="0" applyFont="1" applyBorder="1" applyAlignment="1">
      <alignment horizontal="left" vertical="center"/>
    </xf>
    <xf numFmtId="0" fontId="15" fillId="0" borderId="38" xfId="0" applyFont="1" applyBorder="1"/>
    <xf numFmtId="0" fontId="15" fillId="0" borderId="36" xfId="0" applyFont="1" applyBorder="1" applyAlignment="1">
      <alignment horizontal="center" vertical="center"/>
    </xf>
    <xf numFmtId="43" fontId="15" fillId="0" borderId="36" xfId="0" applyNumberFormat="1" applyFont="1" applyBorder="1" applyAlignment="1">
      <alignment horizontal="center" vertical="center"/>
    </xf>
    <xf numFmtId="0" fontId="15" fillId="0" borderId="32" xfId="0" applyFont="1" applyBorder="1" applyAlignment="1">
      <alignment horizontal="center"/>
    </xf>
    <xf numFmtId="0" fontId="19" fillId="0" borderId="37" xfId="0" applyFont="1" applyBorder="1"/>
    <xf numFmtId="0" fontId="15" fillId="0" borderId="36" xfId="0" applyFont="1" applyBorder="1" applyAlignment="1">
      <alignment horizontal="center"/>
    </xf>
    <xf numFmtId="43" fontId="19" fillId="0" borderId="36" xfId="0" applyNumberFormat="1" applyFont="1" applyBorder="1"/>
    <xf numFmtId="43" fontId="19" fillId="0" borderId="36" xfId="0" applyNumberFormat="1" applyFont="1" applyBorder="1" applyAlignment="1">
      <alignment horizontal="right"/>
    </xf>
    <xf numFmtId="0" fontId="15" fillId="0" borderId="37" xfId="0" applyFont="1" applyBorder="1"/>
    <xf numFmtId="43" fontId="15" fillId="0" borderId="36" xfId="0" applyNumberFormat="1" applyFont="1" applyBorder="1"/>
    <xf numFmtId="43" fontId="15" fillId="0" borderId="36" xfId="0" applyNumberFormat="1" applyFont="1" applyBorder="1" applyAlignment="1">
      <alignment horizontal="right"/>
    </xf>
    <xf numFmtId="0" fontId="19" fillId="0" borderId="38" xfId="0" applyFont="1" applyBorder="1" applyAlignment="1">
      <alignment horizontal="center"/>
    </xf>
    <xf numFmtId="43" fontId="19" fillId="0" borderId="33" xfId="0" applyNumberFormat="1" applyFont="1" applyBorder="1"/>
    <xf numFmtId="43" fontId="15" fillId="0" borderId="33" xfId="0" applyNumberFormat="1" applyFont="1" applyBorder="1" applyAlignment="1">
      <alignment horizontal="right"/>
    </xf>
    <xf numFmtId="43" fontId="19" fillId="0" borderId="32" xfId="0" applyNumberFormat="1" applyFont="1" applyBorder="1" applyAlignment="1">
      <alignment horizontal="right"/>
    </xf>
    <xf numFmtId="0" fontId="19" fillId="0" borderId="36" xfId="0" applyFont="1" applyBorder="1" applyAlignment="1">
      <alignment horizontal="center"/>
    </xf>
    <xf numFmtId="43" fontId="19" fillId="0" borderId="33" xfId="0" applyNumberFormat="1" applyFont="1" applyBorder="1" applyAlignment="1">
      <alignment horizontal="right"/>
    </xf>
    <xf numFmtId="43" fontId="15" fillId="0" borderId="33" xfId="0" applyNumberFormat="1" applyFont="1" applyBorder="1"/>
    <xf numFmtId="0" fontId="19" fillId="0" borderId="39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9" fillId="0" borderId="30" xfId="0" applyFont="1" applyBorder="1"/>
    <xf numFmtId="0" fontId="15" fillId="0" borderId="40" xfId="0" applyFont="1" applyBorder="1"/>
    <xf numFmtId="43" fontId="19" fillId="0" borderId="32" xfId="0" applyNumberFormat="1" applyFont="1" applyBorder="1"/>
    <xf numFmtId="0" fontId="19" fillId="0" borderId="34" xfId="0" applyFont="1" applyBorder="1"/>
    <xf numFmtId="0" fontId="19" fillId="0" borderId="41" xfId="0" applyFont="1" applyBorder="1"/>
    <xf numFmtId="0" fontId="19" fillId="0" borderId="41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43" fontId="19" fillId="0" borderId="41" xfId="0" applyNumberFormat="1" applyFont="1" applyBorder="1"/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43" fontId="19" fillId="0" borderId="0" xfId="0" applyNumberFormat="1" applyFont="1" applyBorder="1"/>
    <xf numFmtId="43" fontId="20" fillId="0" borderId="36" xfId="0" applyNumberFormat="1" applyFont="1" applyBorder="1" applyAlignment="1">
      <alignment horizontal="right"/>
    </xf>
    <xf numFmtId="43" fontId="21" fillId="0" borderId="33" xfId="0" applyNumberFormat="1" applyFont="1" applyBorder="1"/>
    <xf numFmtId="43" fontId="22" fillId="0" borderId="36" xfId="0" applyNumberFormat="1" applyFont="1" applyBorder="1"/>
    <xf numFmtId="43" fontId="22" fillId="0" borderId="36" xfId="0" applyNumberFormat="1" applyFont="1" applyBorder="1" applyAlignment="1">
      <alignment horizontal="right"/>
    </xf>
    <xf numFmtId="43" fontId="21" fillId="0" borderId="36" xfId="0" applyNumberFormat="1" applyFont="1" applyBorder="1"/>
    <xf numFmtId="43" fontId="21" fillId="0" borderId="36" xfId="0" applyNumberFormat="1" applyFont="1" applyBorder="1" applyAlignment="1">
      <alignment horizontal="right"/>
    </xf>
    <xf numFmtId="0" fontId="15" fillId="0" borderId="39" xfId="0" applyFont="1" applyBorder="1"/>
    <xf numFmtId="43" fontId="22" fillId="0" borderId="35" xfId="0" applyNumberFormat="1" applyFont="1" applyBorder="1"/>
    <xf numFmtId="43" fontId="22" fillId="0" borderId="35" xfId="0" applyNumberFormat="1" applyFont="1" applyBorder="1" applyAlignment="1">
      <alignment horizontal="right"/>
    </xf>
    <xf numFmtId="0" fontId="15" fillId="0" borderId="42" xfId="0" applyFont="1" applyBorder="1"/>
    <xf numFmtId="0" fontId="15" fillId="0" borderId="42" xfId="0" applyFont="1" applyBorder="1" applyAlignment="1">
      <alignment horizontal="center"/>
    </xf>
    <xf numFmtId="43" fontId="22" fillId="0" borderId="42" xfId="0" applyNumberFormat="1" applyFont="1" applyBorder="1"/>
    <xf numFmtId="43" fontId="22" fillId="0" borderId="42" xfId="0" applyNumberFormat="1" applyFont="1" applyBorder="1" applyAlignment="1">
      <alignment horizontal="right"/>
    </xf>
    <xf numFmtId="43" fontId="22" fillId="0" borderId="32" xfId="0" applyNumberFormat="1" applyFont="1" applyBorder="1"/>
    <xf numFmtId="43" fontId="22" fillId="0" borderId="32" xfId="0" applyNumberFormat="1" applyFont="1" applyBorder="1" applyAlignment="1">
      <alignment horizontal="right"/>
    </xf>
    <xf numFmtId="0" fontId="15" fillId="5" borderId="43" xfId="0" applyFont="1" applyFill="1" applyBorder="1"/>
    <xf numFmtId="0" fontId="19" fillId="5" borderId="31" xfId="0" applyFont="1" applyFill="1" applyBorder="1" applyAlignment="1">
      <alignment horizontal="center"/>
    </xf>
    <xf numFmtId="0" fontId="15" fillId="5" borderId="33" xfId="0" applyFont="1" applyFill="1" applyBorder="1" applyAlignment="1">
      <alignment horizontal="center"/>
    </xf>
    <xf numFmtId="43" fontId="21" fillId="5" borderId="33" xfId="0" applyNumberFormat="1" applyFont="1" applyFill="1" applyBorder="1"/>
    <xf numFmtId="0" fontId="15" fillId="0" borderId="0" xfId="0" applyFont="1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23" fillId="0" borderId="0" xfId="0" applyNumberFormat="1" applyFont="1" applyFill="1" applyBorder="1" applyAlignment="1">
      <alignment horizontal="left" vertical="top" wrapText="1" readingOrder="1"/>
    </xf>
    <xf numFmtId="0" fontId="24" fillId="0" borderId="0" xfId="0" applyFont="1" applyFill="1" applyBorder="1"/>
    <xf numFmtId="0" fontId="28" fillId="2" borderId="1" xfId="0" applyNumberFormat="1" applyFont="1" applyFill="1" applyBorder="1" applyAlignment="1">
      <alignment horizontal="center" vertical="center" wrapText="1" readingOrder="1"/>
    </xf>
    <xf numFmtId="0" fontId="23" fillId="0" borderId="1" xfId="0" applyNumberFormat="1" applyFont="1" applyFill="1" applyBorder="1" applyAlignment="1">
      <alignment horizontal="center" vertical="center" wrapText="1" readingOrder="1"/>
    </xf>
    <xf numFmtId="188" fontId="23" fillId="0" borderId="1" xfId="0" applyNumberFormat="1" applyFont="1" applyFill="1" applyBorder="1" applyAlignment="1">
      <alignment horizontal="right" vertical="center" wrapText="1" readingOrder="1"/>
    </xf>
    <xf numFmtId="188" fontId="29" fillId="0" borderId="1" xfId="0" applyNumberFormat="1" applyFont="1" applyFill="1" applyBorder="1" applyAlignment="1">
      <alignment horizontal="right" vertical="center" wrapText="1" readingOrder="1"/>
    </xf>
    <xf numFmtId="0" fontId="24" fillId="0" borderId="0" xfId="0" applyFont="1" applyFill="1" applyBorder="1"/>
    <xf numFmtId="0" fontId="31" fillId="2" borderId="5" xfId="0" applyNumberFormat="1" applyFont="1" applyFill="1" applyBorder="1" applyAlignment="1">
      <alignment horizontal="center" vertical="top" wrapText="1"/>
    </xf>
    <xf numFmtId="0" fontId="31" fillId="2" borderId="0" xfId="0" applyNumberFormat="1" applyFont="1" applyFill="1" applyBorder="1" applyAlignment="1">
      <alignment horizontal="center" vertical="top" wrapText="1"/>
    </xf>
    <xf numFmtId="0" fontId="32" fillId="2" borderId="23" xfId="0" applyNumberFormat="1" applyFont="1" applyFill="1" applyBorder="1" applyAlignment="1">
      <alignment horizontal="center" vertical="center" wrapText="1" readingOrder="1"/>
    </xf>
    <xf numFmtId="0" fontId="33" fillId="2" borderId="23" xfId="0" applyNumberFormat="1" applyFont="1" applyFill="1" applyBorder="1" applyAlignment="1">
      <alignment horizontal="center" vertical="center" wrapText="1" readingOrder="1"/>
    </xf>
    <xf numFmtId="0" fontId="31" fillId="0" borderId="0" xfId="0" applyFont="1" applyFill="1" applyBorder="1" applyAlignment="1">
      <alignment horizontal="center" vertical="center"/>
    </xf>
    <xf numFmtId="0" fontId="31" fillId="2" borderId="5" xfId="0" applyNumberFormat="1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 wrapText="1"/>
    </xf>
    <xf numFmtId="0" fontId="31" fillId="2" borderId="8" xfId="0" applyNumberFormat="1" applyFont="1" applyFill="1" applyBorder="1" applyAlignment="1">
      <alignment horizontal="center" vertical="center" wrapText="1"/>
    </xf>
    <xf numFmtId="0" fontId="33" fillId="4" borderId="13" xfId="0" applyNumberFormat="1" applyFont="1" applyFill="1" applyBorder="1" applyAlignment="1">
      <alignment horizontal="center" vertical="center" wrapText="1" readingOrder="1"/>
    </xf>
    <xf numFmtId="0" fontId="33" fillId="0" borderId="1" xfId="0" applyNumberFormat="1" applyFont="1" applyFill="1" applyBorder="1" applyAlignment="1">
      <alignment horizontal="center" vertical="center" wrapText="1" readingOrder="1"/>
    </xf>
    <xf numFmtId="0" fontId="31" fillId="0" borderId="0" xfId="0" applyFont="1" applyFill="1" applyBorder="1" applyAlignment="1">
      <alignment horizontal="left" vertical="center"/>
    </xf>
    <xf numFmtId="0" fontId="31" fillId="2" borderId="5" xfId="0" applyNumberFormat="1" applyFont="1" applyFill="1" applyBorder="1" applyAlignment="1">
      <alignment horizontal="left" vertical="center" wrapText="1"/>
    </xf>
    <xf numFmtId="0" fontId="31" fillId="2" borderId="0" xfId="0" applyNumberFormat="1" applyFont="1" applyFill="1" applyBorder="1" applyAlignment="1">
      <alignment horizontal="left" vertical="center" wrapText="1"/>
    </xf>
    <xf numFmtId="0" fontId="31" fillId="2" borderId="8" xfId="0" applyNumberFormat="1" applyFont="1" applyFill="1" applyBorder="1" applyAlignment="1">
      <alignment horizontal="left" vertical="center" wrapText="1"/>
    </xf>
    <xf numFmtId="0" fontId="33" fillId="0" borderId="3" xfId="0" applyNumberFormat="1" applyFont="1" applyFill="1" applyBorder="1" applyAlignment="1">
      <alignment horizontal="left" vertical="center" wrapText="1" readingOrder="1"/>
    </xf>
    <xf numFmtId="0" fontId="31" fillId="0" borderId="0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top"/>
    </xf>
    <xf numFmtId="0" fontId="33" fillId="2" borderId="15" xfId="0" applyNumberFormat="1" applyFont="1" applyFill="1" applyBorder="1" applyAlignment="1">
      <alignment horizontal="center" vertical="center" wrapText="1" readingOrder="1"/>
    </xf>
    <xf numFmtId="0" fontId="31" fillId="2" borderId="14" xfId="0" applyNumberFormat="1" applyFont="1" applyFill="1" applyBorder="1" applyAlignment="1">
      <alignment horizontal="left" vertical="top" wrapText="1"/>
    </xf>
    <xf numFmtId="0" fontId="31" fillId="2" borderId="16" xfId="0" applyNumberFormat="1" applyFont="1" applyFill="1" applyBorder="1" applyAlignment="1">
      <alignment horizontal="left" vertical="top" wrapText="1"/>
    </xf>
    <xf numFmtId="0" fontId="31" fillId="2" borderId="17" xfId="0" applyNumberFormat="1" applyFont="1" applyFill="1" applyBorder="1" applyAlignment="1">
      <alignment horizontal="center" vertical="center" wrapText="1"/>
    </xf>
    <xf numFmtId="0" fontId="31" fillId="2" borderId="9" xfId="0" applyNumberFormat="1" applyFont="1" applyFill="1" applyBorder="1" applyAlignment="1">
      <alignment horizontal="center" vertical="center" wrapText="1"/>
    </xf>
    <xf numFmtId="188" fontId="33" fillId="0" borderId="1" xfId="0" applyNumberFormat="1" applyFont="1" applyFill="1" applyBorder="1" applyAlignment="1">
      <alignment horizontal="right" vertical="center" wrapText="1" readingOrder="1"/>
    </xf>
    <xf numFmtId="188" fontId="34" fillId="0" borderId="1" xfId="0" applyNumberFormat="1" applyFont="1" applyFill="1" applyBorder="1" applyAlignment="1">
      <alignment horizontal="right" vertical="center" wrapText="1" readingOrder="1"/>
    </xf>
    <xf numFmtId="0" fontId="31" fillId="0" borderId="0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center" vertical="center"/>
    </xf>
    <xf numFmtId="188" fontId="35" fillId="0" borderId="0" xfId="0" applyNumberFormat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right" vertical="center" wrapText="1" readingOrder="1"/>
    </xf>
    <xf numFmtId="43" fontId="5" fillId="0" borderId="1" xfId="1" applyFont="1" applyFill="1" applyBorder="1" applyAlignment="1">
      <alignment horizontal="right" vertical="center" wrapText="1" readingOrder="1"/>
    </xf>
    <xf numFmtId="43" fontId="7" fillId="0" borderId="10" xfId="1" applyFont="1" applyFill="1" applyBorder="1" applyAlignment="1">
      <alignment horizontal="right" vertical="center" wrapText="1" readingOrder="1"/>
    </xf>
    <xf numFmtId="43" fontId="8" fillId="0" borderId="10" xfId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10" xfId="0" applyNumberFormat="1" applyFont="1" applyFill="1" applyBorder="1" applyAlignment="1">
      <alignment horizontal="right"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3" fillId="0" borderId="13" xfId="0" applyNumberFormat="1" applyFont="1" applyFill="1" applyBorder="1" applyAlignment="1">
      <alignment vertical="center" wrapText="1" readingOrder="1"/>
    </xf>
    <xf numFmtId="0" fontId="5" fillId="0" borderId="13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0" xfId="0" applyNumberFormat="1" applyFont="1" applyFill="1" applyBorder="1" applyAlignment="1">
      <alignment horizontal="right" vertical="center" wrapText="1" readingOrder="1"/>
    </xf>
    <xf numFmtId="0" fontId="8" fillId="0" borderId="10" xfId="0" applyNumberFormat="1" applyFont="1" applyFill="1" applyBorder="1" applyAlignment="1">
      <alignment horizontal="center" vertical="center" wrapText="1" readingOrder="1"/>
    </xf>
    <xf numFmtId="0" fontId="25" fillId="0" borderId="0" xfId="0" applyNumberFormat="1" applyFont="1" applyFill="1" applyBorder="1" applyAlignment="1">
      <alignment horizontal="center" vertical="top" wrapText="1" readingOrder="1"/>
    </xf>
    <xf numFmtId="0" fontId="24" fillId="0" borderId="0" xfId="0" applyFont="1" applyFill="1" applyBorder="1"/>
    <xf numFmtId="0" fontId="26" fillId="0" borderId="0" xfId="0" applyNumberFormat="1" applyFont="1" applyFill="1" applyBorder="1" applyAlignment="1">
      <alignment horizontal="center" vertical="top" wrapText="1" readingOrder="1"/>
    </xf>
    <xf numFmtId="0" fontId="27" fillId="0" borderId="0" xfId="0" applyNumberFormat="1" applyFont="1" applyFill="1" applyBorder="1" applyAlignment="1">
      <alignment horizontal="center" vertical="top" wrapText="1" readingOrder="1"/>
    </xf>
    <xf numFmtId="0" fontId="28" fillId="2" borderId="1" xfId="0" applyNumberFormat="1" applyFont="1" applyFill="1" applyBorder="1" applyAlignment="1">
      <alignment horizontal="center" vertical="center" wrapText="1" readingOrder="1"/>
    </xf>
    <xf numFmtId="0" fontId="24" fillId="0" borderId="3" xfId="0" applyNumberFormat="1" applyFont="1" applyFill="1" applyBorder="1" applyAlignment="1">
      <alignment vertical="top" wrapText="1"/>
    </xf>
    <xf numFmtId="0" fontId="24" fillId="0" borderId="2" xfId="0" applyNumberFormat="1" applyFont="1" applyFill="1" applyBorder="1" applyAlignment="1">
      <alignment vertical="top" wrapText="1"/>
    </xf>
    <xf numFmtId="0" fontId="23" fillId="0" borderId="1" xfId="0" applyNumberFormat="1" applyFont="1" applyFill="1" applyBorder="1" applyAlignment="1">
      <alignment vertical="center" wrapText="1" readingOrder="1"/>
    </xf>
    <xf numFmtId="188" fontId="23" fillId="0" borderId="1" xfId="0" applyNumberFormat="1" applyFont="1" applyFill="1" applyBorder="1" applyAlignment="1">
      <alignment horizontal="right" vertical="center" wrapText="1" readingOrder="1"/>
    </xf>
    <xf numFmtId="0" fontId="28" fillId="0" borderId="7" xfId="0" applyNumberFormat="1" applyFont="1" applyFill="1" applyBorder="1" applyAlignment="1">
      <alignment horizontal="right" vertical="center" wrapText="1" readingOrder="1"/>
    </xf>
    <xf numFmtId="0" fontId="24" fillId="0" borderId="8" xfId="0" applyNumberFormat="1" applyFont="1" applyFill="1" applyBorder="1" applyAlignment="1">
      <alignment vertical="top" wrapText="1"/>
    </xf>
    <xf numFmtId="0" fontId="24" fillId="0" borderId="9" xfId="0" applyNumberFormat="1" applyFont="1" applyFill="1" applyBorder="1" applyAlignment="1">
      <alignment vertical="top" wrapText="1"/>
    </xf>
    <xf numFmtId="188" fontId="29" fillId="0" borderId="1" xfId="0" applyNumberFormat="1" applyFont="1" applyFill="1" applyBorder="1" applyAlignment="1">
      <alignment horizontal="right" vertical="center" wrapText="1" readingOrder="1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4" fillId="0" borderId="1" xfId="0" applyNumberFormat="1" applyFont="1" applyFill="1" applyBorder="1" applyAlignment="1">
      <alignment vertical="center" wrapText="1" readingOrder="1"/>
    </xf>
    <xf numFmtId="0" fontId="11" fillId="0" borderId="3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top" wrapText="1" readingOrder="1"/>
    </xf>
    <xf numFmtId="0" fontId="11" fillId="0" borderId="2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horizontal="left" vertical="top" wrapText="1" readingOrder="1"/>
    </xf>
    <xf numFmtId="0" fontId="11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top" wrapText="1" readingOrder="1"/>
    </xf>
    <xf numFmtId="0" fontId="13" fillId="2" borderId="1" xfId="0" applyNumberFormat="1" applyFont="1" applyFill="1" applyBorder="1" applyAlignment="1">
      <alignment horizontal="center" vertical="center" wrapText="1" readingOrder="1"/>
    </xf>
    <xf numFmtId="0" fontId="34" fillId="0" borderId="1" xfId="0" applyNumberFormat="1" applyFont="1" applyFill="1" applyBorder="1" applyAlignment="1">
      <alignment horizontal="center" vertical="center" wrapText="1" readingOrder="1"/>
    </xf>
    <xf numFmtId="0" fontId="31" fillId="0" borderId="1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2" fillId="2" borderId="15" xfId="0" applyNumberFormat="1" applyFont="1" applyFill="1" applyBorder="1" applyAlignment="1">
      <alignment horizontal="center" vertical="center" wrapText="1" readingOrder="1"/>
    </xf>
    <xf numFmtId="0" fontId="31" fillId="0" borderId="5" xfId="0" applyNumberFormat="1" applyFont="1" applyFill="1" applyBorder="1" applyAlignment="1">
      <alignment horizontal="center" vertical="center" wrapText="1"/>
    </xf>
    <xf numFmtId="0" fontId="31" fillId="2" borderId="18" xfId="0" applyNumberFormat="1" applyFont="1" applyFill="1" applyBorder="1" applyAlignment="1">
      <alignment horizontal="center" vertical="center" wrapText="1"/>
    </xf>
    <xf numFmtId="0" fontId="31" fillId="0" borderId="19" xfId="0" applyNumberFormat="1" applyFont="1" applyFill="1" applyBorder="1" applyAlignment="1">
      <alignment horizontal="center" vertical="center" wrapText="1"/>
    </xf>
    <xf numFmtId="0" fontId="31" fillId="2" borderId="21" xfId="0" applyNumberFormat="1" applyFont="1" applyFill="1" applyBorder="1" applyAlignment="1">
      <alignment horizontal="center" vertical="center" wrapText="1"/>
    </xf>
    <xf numFmtId="0" fontId="31" fillId="0" borderId="6" xfId="0" applyNumberFormat="1" applyFont="1" applyFill="1" applyBorder="1" applyAlignment="1">
      <alignment horizontal="center" vertical="center" wrapText="1"/>
    </xf>
    <xf numFmtId="0" fontId="31" fillId="0" borderId="20" xfId="0" applyNumberFormat="1" applyFont="1" applyFill="1" applyBorder="1" applyAlignment="1">
      <alignment horizontal="center" vertical="center" wrapText="1"/>
    </xf>
    <xf numFmtId="0" fontId="32" fillId="2" borderId="23" xfId="0" applyNumberFormat="1" applyFont="1" applyFill="1" applyBorder="1" applyAlignment="1">
      <alignment horizontal="center" vertical="center" wrapText="1" readingOrder="1"/>
    </xf>
    <xf numFmtId="0" fontId="31" fillId="0" borderId="24" xfId="0" applyNumberFormat="1" applyFont="1" applyFill="1" applyBorder="1" applyAlignment="1">
      <alignment horizontal="center" vertical="center" wrapText="1"/>
    </xf>
    <xf numFmtId="0" fontId="31" fillId="0" borderId="25" xfId="0" applyNumberFormat="1" applyFont="1" applyFill="1" applyBorder="1" applyAlignment="1">
      <alignment horizontal="center" vertical="center" wrapText="1"/>
    </xf>
    <xf numFmtId="0" fontId="31" fillId="2" borderId="6" xfId="0" applyNumberFormat="1" applyFont="1" applyFill="1" applyBorder="1" applyAlignment="1">
      <alignment horizontal="center" vertical="center" wrapText="1"/>
    </xf>
    <xf numFmtId="0" fontId="31" fillId="2" borderId="17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top"/>
    </xf>
    <xf numFmtId="0" fontId="32" fillId="2" borderId="1" xfId="0" applyNumberFormat="1" applyFont="1" applyFill="1" applyBorder="1" applyAlignment="1">
      <alignment horizontal="center" vertical="center" wrapText="1" readingOrder="1"/>
    </xf>
    <xf numFmtId="0" fontId="31" fillId="2" borderId="22" xfId="0" applyNumberFormat="1" applyFont="1" applyFill="1" applyBorder="1" applyAlignment="1">
      <alignment horizontal="center" vertical="center" wrapText="1"/>
    </xf>
    <xf numFmtId="0" fontId="31" fillId="2" borderId="7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left" vertical="top" wrapText="1" readingOrder="1"/>
    </xf>
    <xf numFmtId="0" fontId="31" fillId="0" borderId="22" xfId="0" applyNumberFormat="1" applyFont="1" applyFill="1" applyBorder="1" applyAlignment="1">
      <alignment horizontal="left" vertical="top" wrapText="1"/>
    </xf>
    <xf numFmtId="0" fontId="31" fillId="0" borderId="7" xfId="0" applyNumberFormat="1" applyFont="1" applyFill="1" applyBorder="1" applyAlignment="1">
      <alignment horizontal="left" vertical="top" wrapText="1"/>
    </xf>
    <xf numFmtId="0" fontId="33" fillId="0" borderId="1" xfId="0" applyNumberFormat="1" applyFont="1" applyFill="1" applyBorder="1" applyAlignment="1">
      <alignment horizontal="center" vertical="top" wrapText="1" readingOrder="1"/>
    </xf>
    <xf numFmtId="0" fontId="31" fillId="0" borderId="22" xfId="0" applyFont="1" applyFill="1" applyBorder="1" applyAlignment="1">
      <alignment horizontal="center" vertical="top"/>
    </xf>
    <xf numFmtId="0" fontId="31" fillId="0" borderId="7" xfId="0" applyNumberFormat="1" applyFont="1" applyFill="1" applyBorder="1" applyAlignment="1">
      <alignment horizontal="center" vertical="top" wrapText="1"/>
    </xf>
    <xf numFmtId="0" fontId="31" fillId="2" borderId="26" xfId="0" applyNumberFormat="1" applyFont="1" applyFill="1" applyBorder="1" applyAlignment="1">
      <alignment horizontal="left" vertical="center" wrapText="1"/>
    </xf>
    <xf numFmtId="0" fontId="31" fillId="2" borderId="8" xfId="0" applyNumberFormat="1" applyFont="1" applyFill="1" applyBorder="1" applyAlignment="1">
      <alignment horizontal="left" vertical="center" wrapText="1"/>
    </xf>
    <xf numFmtId="0" fontId="23" fillId="0" borderId="0" xfId="0" applyNumberFormat="1" applyFont="1" applyFill="1" applyBorder="1" applyAlignment="1">
      <alignment horizontal="left" vertical="top" wrapText="1" readingOrder="1"/>
    </xf>
    <xf numFmtId="0" fontId="23" fillId="0" borderId="0" xfId="0" applyNumberFormat="1" applyFont="1" applyFill="1" applyBorder="1" applyAlignment="1">
      <alignment horizontal="right" vertical="top" wrapText="1" readingOrder="1"/>
    </xf>
    <xf numFmtId="0" fontId="25" fillId="0" borderId="0" xfId="0" applyNumberFormat="1" applyFont="1" applyFill="1" applyBorder="1" applyAlignment="1">
      <alignment horizontal="center" vertical="center" wrapText="1" readingOrder="1"/>
    </xf>
    <xf numFmtId="0" fontId="26" fillId="0" borderId="0" xfId="0" applyNumberFormat="1" applyFont="1" applyFill="1" applyBorder="1" applyAlignment="1">
      <alignment horizontal="center" vertical="center" wrapText="1" readingOrder="1"/>
    </xf>
    <xf numFmtId="0" fontId="24" fillId="2" borderId="14" xfId="0" applyNumberFormat="1" applyFont="1" applyFill="1" applyBorder="1" applyAlignment="1">
      <alignment vertical="top" wrapText="1"/>
    </xf>
    <xf numFmtId="0" fontId="24" fillId="2" borderId="5" xfId="0" applyNumberFormat="1" applyFont="1" applyFill="1" applyBorder="1" applyAlignment="1">
      <alignment vertical="top" wrapText="1"/>
    </xf>
    <xf numFmtId="0" fontId="28" fillId="2" borderId="5" xfId="0" applyNumberFormat="1" applyFont="1" applyFill="1" applyBorder="1" applyAlignment="1">
      <alignment horizontal="left" vertical="center" wrapText="1" readingOrder="1"/>
    </xf>
    <xf numFmtId="0" fontId="24" fillId="2" borderId="5" xfId="0" applyNumberFormat="1" applyFont="1" applyFill="1" applyBorder="1" applyAlignment="1">
      <alignment vertical="top" wrapText="1"/>
    </xf>
    <xf numFmtId="0" fontId="24" fillId="2" borderId="6" xfId="0" applyNumberFormat="1" applyFont="1" applyFill="1" applyBorder="1" applyAlignment="1">
      <alignment vertical="top" wrapText="1"/>
    </xf>
    <xf numFmtId="0" fontId="28" fillId="2" borderId="15" xfId="0" applyNumberFormat="1" applyFont="1" applyFill="1" applyBorder="1" applyAlignment="1">
      <alignment horizontal="center" vertical="center" wrapText="1" readingOrder="1"/>
    </xf>
    <xf numFmtId="0" fontId="24" fillId="2" borderId="16" xfId="0" applyNumberFormat="1" applyFont="1" applyFill="1" applyBorder="1" applyAlignment="1">
      <alignment vertical="top" wrapText="1"/>
    </xf>
    <xf numFmtId="0" fontId="24" fillId="2" borderId="0" xfId="0" applyNumberFormat="1" applyFont="1" applyFill="1" applyBorder="1" applyAlignment="1">
      <alignment vertical="top" wrapText="1"/>
    </xf>
    <xf numFmtId="0" fontId="24" fillId="2" borderId="17" xfId="0" applyNumberFormat="1" applyFont="1" applyFill="1" applyBorder="1" applyAlignment="1">
      <alignment vertical="top" wrapText="1"/>
    </xf>
    <xf numFmtId="0" fontId="24" fillId="2" borderId="21" xfId="0" applyNumberFormat="1" applyFont="1" applyFill="1" applyBorder="1" applyAlignment="1">
      <alignment vertical="top" wrapText="1"/>
    </xf>
    <xf numFmtId="0" fontId="24" fillId="2" borderId="22" xfId="0" applyNumberFormat="1" applyFont="1" applyFill="1" applyBorder="1" applyAlignment="1">
      <alignment vertical="top" wrapText="1"/>
    </xf>
    <xf numFmtId="0" fontId="28" fillId="2" borderId="23" xfId="0" applyNumberFormat="1" applyFont="1" applyFill="1" applyBorder="1" applyAlignment="1">
      <alignment horizontal="center" vertical="center" wrapText="1" readingOrder="1"/>
    </xf>
    <xf numFmtId="0" fontId="27" fillId="2" borderId="15" xfId="0" applyNumberFormat="1" applyFont="1" applyFill="1" applyBorder="1" applyAlignment="1">
      <alignment horizontal="center" vertical="center" wrapText="1" readingOrder="1"/>
    </xf>
    <xf numFmtId="0" fontId="28" fillId="2" borderId="16" xfId="0" applyNumberFormat="1" applyFont="1" applyFill="1" applyBorder="1" applyAlignment="1">
      <alignment horizontal="left" wrapText="1" readingOrder="1"/>
    </xf>
    <xf numFmtId="0" fontId="24" fillId="2" borderId="0" xfId="0" applyNumberFormat="1" applyFont="1" applyFill="1" applyBorder="1" applyAlignment="1">
      <alignment vertical="top" wrapText="1"/>
    </xf>
    <xf numFmtId="0" fontId="24" fillId="2" borderId="16" xfId="0" applyNumberFormat="1" applyFont="1" applyFill="1" applyBorder="1" applyAlignment="1">
      <alignment vertical="top" wrapText="1"/>
    </xf>
    <xf numFmtId="0" fontId="27" fillId="2" borderId="23" xfId="0" applyNumberFormat="1" applyFont="1" applyFill="1" applyBorder="1" applyAlignment="1">
      <alignment horizontal="center" vertical="center" wrapText="1" readingOrder="1"/>
    </xf>
    <xf numFmtId="0" fontId="24" fillId="2" borderId="26" xfId="0" applyNumberFormat="1" applyFont="1" applyFill="1" applyBorder="1" applyAlignment="1">
      <alignment vertical="top" wrapText="1"/>
    </xf>
    <xf numFmtId="0" fontId="24" fillId="2" borderId="8" xfId="0" applyNumberFormat="1" applyFont="1" applyFill="1" applyBorder="1" applyAlignment="1">
      <alignment vertical="top" wrapText="1"/>
    </xf>
    <xf numFmtId="0" fontId="24" fillId="2" borderId="9" xfId="0" applyNumberFormat="1" applyFont="1" applyFill="1" applyBorder="1" applyAlignment="1">
      <alignment vertical="top" wrapText="1"/>
    </xf>
    <xf numFmtId="0" fontId="24" fillId="2" borderId="7" xfId="0" applyNumberFormat="1" applyFont="1" applyFill="1" applyBorder="1" applyAlignment="1">
      <alignment vertical="top" wrapText="1"/>
    </xf>
    <xf numFmtId="0" fontId="36" fillId="3" borderId="1" xfId="0" applyNumberFormat="1" applyFont="1" applyFill="1" applyBorder="1" applyAlignment="1">
      <alignment vertical="top" wrapText="1" readingOrder="1"/>
    </xf>
    <xf numFmtId="0" fontId="27" fillId="0" borderId="13" xfId="0" applyNumberFormat="1" applyFont="1" applyFill="1" applyBorder="1" applyAlignment="1">
      <alignment vertical="top" wrapText="1" readingOrder="1"/>
    </xf>
    <xf numFmtId="0" fontId="28" fillId="4" borderId="27" xfId="0" applyNumberFormat="1" applyFont="1" applyFill="1" applyBorder="1" applyAlignment="1">
      <alignment vertical="top" wrapText="1" readingOrder="1"/>
    </xf>
    <xf numFmtId="0" fontId="27" fillId="0" borderId="27" xfId="0" applyNumberFormat="1" applyFont="1" applyFill="1" applyBorder="1" applyAlignment="1">
      <alignment vertical="top" wrapText="1" readingOrder="1"/>
    </xf>
    <xf numFmtId="0" fontId="24" fillId="0" borderId="29" xfId="0" applyNumberFormat="1" applyFont="1" applyFill="1" applyBorder="1" applyAlignment="1">
      <alignment vertical="top" wrapText="1"/>
    </xf>
    <xf numFmtId="0" fontId="27" fillId="0" borderId="28" xfId="0" applyNumberFormat="1" applyFont="1" applyFill="1" applyBorder="1" applyAlignment="1">
      <alignment horizontal="right" vertical="top" wrapText="1" readingOrder="1"/>
    </xf>
    <xf numFmtId="188" fontId="37" fillId="0" borderId="1" xfId="0" applyNumberFormat="1" applyFont="1" applyFill="1" applyBorder="1" applyAlignment="1">
      <alignment horizontal="right" vertical="center" wrapText="1" readingOrder="1"/>
    </xf>
    <xf numFmtId="0" fontId="24" fillId="3" borderId="22" xfId="0" applyNumberFormat="1" applyFont="1" applyFill="1" applyBorder="1" applyAlignment="1">
      <alignment vertical="top" wrapText="1"/>
    </xf>
    <xf numFmtId="0" fontId="24" fillId="0" borderId="26" xfId="0" applyNumberFormat="1" applyFont="1" applyFill="1" applyBorder="1" applyAlignment="1">
      <alignment vertical="top" wrapText="1"/>
    </xf>
    <xf numFmtId="0" fontId="37" fillId="0" borderId="1" xfId="0" applyNumberFormat="1" applyFont="1" applyFill="1" applyBorder="1" applyAlignment="1">
      <alignment horizontal="right" vertical="center" wrapText="1" readingOrder="1"/>
    </xf>
    <xf numFmtId="0" fontId="24" fillId="3" borderId="7" xfId="0" applyNumberFormat="1" applyFont="1" applyFill="1" applyBorder="1" applyAlignment="1">
      <alignment vertical="top" wrapText="1"/>
    </xf>
    <xf numFmtId="0" fontId="36" fillId="0" borderId="0" xfId="0" applyNumberFormat="1" applyFont="1" applyFill="1" applyBorder="1" applyAlignment="1">
      <alignment vertical="top" wrapText="1" readingOrder="1"/>
    </xf>
    <xf numFmtId="0" fontId="38" fillId="0" borderId="1" xfId="0" applyNumberFormat="1" applyFont="1" applyFill="1" applyBorder="1" applyAlignment="1">
      <alignment horizontal="right" vertical="top" wrapText="1" readingOrder="1"/>
    </xf>
    <xf numFmtId="188" fontId="38" fillId="0" borderId="1" xfId="0" applyNumberFormat="1" applyFont="1" applyFill="1" applyBorder="1" applyAlignment="1">
      <alignment vertical="top" wrapText="1" readingOrder="1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7" fillId="0" borderId="14" xfId="0" applyNumberFormat="1" applyFont="1" applyFill="1" applyBorder="1" applyAlignment="1">
      <alignment horizontal="center" vertical="top" wrapText="1" readingOrder="1"/>
    </xf>
    <xf numFmtId="0" fontId="27" fillId="0" borderId="6" xfId="0" applyNumberFormat="1" applyFont="1" applyFill="1" applyBorder="1" applyAlignment="1">
      <alignment horizontal="center" vertical="top" wrapText="1" readingOrder="1"/>
    </xf>
    <xf numFmtId="0" fontId="27" fillId="0" borderId="26" xfId="0" applyNumberFormat="1" applyFont="1" applyFill="1" applyBorder="1" applyAlignment="1">
      <alignment horizontal="center" vertical="top" wrapText="1" readingOrder="1"/>
    </xf>
    <xf numFmtId="0" fontId="27" fillId="0" borderId="9" xfId="0" applyNumberFormat="1" applyFont="1" applyFill="1" applyBorder="1" applyAlignment="1">
      <alignment horizontal="center" vertical="top" wrapText="1" readingOrder="1"/>
    </xf>
    <xf numFmtId="0" fontId="25" fillId="4" borderId="0" xfId="0" applyNumberFormat="1" applyFont="1" applyFill="1" applyBorder="1" applyAlignment="1">
      <alignment horizontal="center" vertical="center" wrapText="1" readingOrder="1"/>
    </xf>
    <xf numFmtId="0" fontId="24" fillId="3" borderId="0" xfId="0" applyNumberFormat="1" applyFont="1" applyFill="1" applyBorder="1" applyAlignment="1">
      <alignment vertical="top" wrapText="1"/>
    </xf>
    <xf numFmtId="0" fontId="26" fillId="4" borderId="0" xfId="0" applyNumberFormat="1" applyFont="1" applyFill="1" applyBorder="1" applyAlignment="1">
      <alignment horizontal="center" vertical="center" wrapText="1" readingOrder="1"/>
    </xf>
    <xf numFmtId="0" fontId="24" fillId="2" borderId="44" xfId="0" applyNumberFormat="1" applyFont="1" applyFill="1" applyBorder="1" applyAlignment="1">
      <alignment vertical="top" wrapText="1"/>
    </xf>
    <xf numFmtId="0" fontId="24" fillId="2" borderId="45" xfId="0" applyNumberFormat="1" applyFont="1" applyFill="1" applyBorder="1" applyAlignment="1">
      <alignment vertical="top" wrapText="1"/>
    </xf>
    <xf numFmtId="0" fontId="24" fillId="2" borderId="46" xfId="0" applyNumberFormat="1" applyFont="1" applyFill="1" applyBorder="1" applyAlignment="1">
      <alignment vertical="top" wrapText="1"/>
    </xf>
    <xf numFmtId="0" fontId="39" fillId="2" borderId="47" xfId="0" applyNumberFormat="1" applyFont="1" applyFill="1" applyBorder="1" applyAlignment="1">
      <alignment horizontal="center" vertical="top" wrapText="1" readingOrder="1"/>
    </xf>
    <xf numFmtId="0" fontId="24" fillId="2" borderId="48" xfId="0" applyNumberFormat="1" applyFont="1" applyFill="1" applyBorder="1" applyAlignment="1">
      <alignment vertical="top" wrapText="1"/>
    </xf>
    <xf numFmtId="0" fontId="24" fillId="2" borderId="53" xfId="0" applyNumberFormat="1" applyFont="1" applyFill="1" applyBorder="1" applyAlignment="1">
      <alignment vertical="top" wrapText="1"/>
    </xf>
    <xf numFmtId="0" fontId="40" fillId="0" borderId="47" xfId="0" applyNumberFormat="1" applyFont="1" applyFill="1" applyBorder="1" applyAlignment="1">
      <alignment vertical="top" wrapText="1" readingOrder="1"/>
    </xf>
    <xf numFmtId="0" fontId="24" fillId="0" borderId="55" xfId="0" applyNumberFormat="1" applyFont="1" applyFill="1" applyBorder="1" applyAlignment="1">
      <alignment vertical="top" wrapText="1"/>
    </xf>
    <xf numFmtId="0" fontId="40" fillId="0" borderId="47" xfId="0" applyNumberFormat="1" applyFont="1" applyFill="1" applyBorder="1" applyAlignment="1">
      <alignment horizontal="center" vertical="center" wrapText="1" readingOrder="1"/>
    </xf>
    <xf numFmtId="0" fontId="24" fillId="0" borderId="56" xfId="0" applyNumberFormat="1" applyFont="1" applyFill="1" applyBorder="1" applyAlignment="1">
      <alignment vertical="top" wrapText="1"/>
    </xf>
    <xf numFmtId="0" fontId="40" fillId="0" borderId="47" xfId="0" applyNumberFormat="1" applyFont="1" applyFill="1" applyBorder="1" applyAlignment="1">
      <alignment horizontal="right" vertical="center" wrapText="1" readingOrder="1"/>
    </xf>
    <xf numFmtId="0" fontId="39" fillId="0" borderId="47" xfId="0" applyNumberFormat="1" applyFont="1" applyFill="1" applyBorder="1" applyAlignment="1">
      <alignment horizontal="right" vertical="center" wrapText="1" readingOrder="1"/>
    </xf>
    <xf numFmtId="0" fontId="39" fillId="0" borderId="47" xfId="0" applyNumberFormat="1" applyFont="1" applyFill="1" applyBorder="1" applyAlignment="1">
      <alignment horizontal="right" vertical="top" wrapText="1" readingOrder="1"/>
    </xf>
    <xf numFmtId="0" fontId="24" fillId="0" borderId="52" xfId="0" applyNumberFormat="1" applyFont="1" applyFill="1" applyBorder="1" applyAlignment="1">
      <alignment vertical="top" wrapText="1"/>
    </xf>
    <xf numFmtId="0" fontId="24" fillId="0" borderId="53" xfId="0" applyNumberFormat="1" applyFont="1" applyFill="1" applyBorder="1" applyAlignment="1">
      <alignment vertical="top" wrapText="1"/>
    </xf>
    <xf numFmtId="0" fontId="40" fillId="0" borderId="44" xfId="0" applyNumberFormat="1" applyFont="1" applyFill="1" applyBorder="1" applyAlignment="1">
      <alignment horizontal="center" vertical="top" wrapText="1" readingOrder="1"/>
    </xf>
    <xf numFmtId="0" fontId="24" fillId="0" borderId="46" xfId="0" applyNumberFormat="1" applyFont="1" applyFill="1" applyBorder="1" applyAlignment="1">
      <alignment horizontal="center" vertical="top" wrapText="1"/>
    </xf>
    <xf numFmtId="0" fontId="24" fillId="0" borderId="49" xfId="0" applyNumberFormat="1" applyFont="1" applyFill="1" applyBorder="1" applyAlignment="1">
      <alignment horizontal="center" vertical="top" wrapText="1"/>
    </xf>
    <xf numFmtId="0" fontId="24" fillId="0" borderId="51" xfId="0" applyNumberFormat="1" applyFont="1" applyFill="1" applyBorder="1" applyAlignment="1">
      <alignment horizontal="center" vertical="top" wrapText="1"/>
    </xf>
    <xf numFmtId="0" fontId="40" fillId="0" borderId="47" xfId="0" applyNumberFormat="1" applyFont="1" applyFill="1" applyBorder="1" applyAlignment="1">
      <alignment horizontal="center" vertical="top" wrapText="1" readingOrder="1"/>
    </xf>
    <xf numFmtId="0" fontId="24" fillId="0" borderId="57" xfId="0" applyNumberFormat="1" applyFont="1" applyFill="1" applyBorder="1" applyAlignment="1">
      <alignment horizontal="center" vertical="top" wrapText="1"/>
    </xf>
    <xf numFmtId="0" fontId="24" fillId="0" borderId="52" xfId="0" applyNumberFormat="1" applyFont="1" applyFill="1" applyBorder="1" applyAlignment="1">
      <alignment horizontal="center" vertical="top" wrapText="1"/>
    </xf>
    <xf numFmtId="0" fontId="24" fillId="0" borderId="53" xfId="0" applyFont="1" applyFill="1" applyBorder="1" applyAlignment="1">
      <alignment horizontal="center"/>
    </xf>
    <xf numFmtId="0" fontId="24" fillId="0" borderId="53" xfId="0" applyNumberFormat="1" applyFont="1" applyFill="1" applyBorder="1" applyAlignment="1">
      <alignment horizontal="center" vertical="top" wrapText="1"/>
    </xf>
    <xf numFmtId="0" fontId="39" fillId="2" borderId="45" xfId="0" applyNumberFormat="1" applyFont="1" applyFill="1" applyBorder="1" applyAlignment="1">
      <alignment horizontal="right" vertical="top" wrapText="1" readingOrder="1"/>
    </xf>
    <xf numFmtId="0" fontId="39" fillId="2" borderId="50" xfId="0" applyNumberFormat="1" applyFont="1" applyFill="1" applyBorder="1" applyAlignment="1">
      <alignment horizontal="right" vertical="top" wrapText="1" readingOrder="1"/>
    </xf>
    <xf numFmtId="0" fontId="22" fillId="2" borderId="49" xfId="0" applyNumberFormat="1" applyFont="1" applyFill="1" applyBorder="1" applyAlignment="1">
      <alignment wrapText="1"/>
    </xf>
    <xf numFmtId="0" fontId="22" fillId="2" borderId="50" xfId="0" applyNumberFormat="1" applyFont="1" applyFill="1" applyBorder="1" applyAlignment="1">
      <alignment wrapText="1"/>
    </xf>
    <xf numFmtId="0" fontId="39" fillId="2" borderId="47" xfId="0" applyNumberFormat="1" applyFont="1" applyFill="1" applyBorder="1" applyAlignment="1">
      <alignment horizontal="center" vertical="center" wrapText="1" readingOrder="1"/>
    </xf>
    <xf numFmtId="0" fontId="39" fillId="2" borderId="47" xfId="0" applyNumberFormat="1" applyFont="1" applyFill="1" applyBorder="1" applyAlignment="1">
      <alignment horizontal="center" wrapText="1" readingOrder="1"/>
    </xf>
    <xf numFmtId="0" fontId="24" fillId="0" borderId="46" xfId="0" applyNumberFormat="1" applyFont="1" applyFill="1" applyBorder="1" applyAlignment="1">
      <alignment wrapText="1"/>
    </xf>
    <xf numFmtId="0" fontId="39" fillId="2" borderId="47" xfId="0" applyNumberFormat="1" applyFont="1" applyFill="1" applyBorder="1" applyAlignment="1">
      <alignment horizontal="center" wrapText="1" readingOrder="1"/>
    </xf>
    <xf numFmtId="0" fontId="40" fillId="0" borderId="47" xfId="0" applyNumberFormat="1" applyFont="1" applyFill="1" applyBorder="1" applyAlignment="1">
      <alignment horizontal="left" vertical="center" wrapText="1" readingOrder="1"/>
    </xf>
    <xf numFmtId="0" fontId="24" fillId="0" borderId="55" xfId="0" applyNumberFormat="1" applyFont="1" applyFill="1" applyBorder="1" applyAlignment="1">
      <alignment horizontal="left" vertical="center" wrapText="1"/>
    </xf>
    <xf numFmtId="0" fontId="40" fillId="0" borderId="54" xfId="0" applyNumberFormat="1" applyFont="1" applyFill="1" applyBorder="1" applyAlignment="1">
      <alignment horizontal="left" vertical="center" wrapText="1" readingOrder="1"/>
    </xf>
    <xf numFmtId="0" fontId="33" fillId="0" borderId="0" xfId="0" applyNumberFormat="1" applyFont="1" applyFill="1" applyBorder="1" applyAlignment="1">
      <alignment horizontal="left" vertical="top" wrapText="1" readingOrder="1"/>
    </xf>
    <xf numFmtId="0" fontId="31" fillId="0" borderId="0" xfId="0" applyFont="1" applyFill="1" applyBorder="1"/>
    <xf numFmtId="0" fontId="31" fillId="0" borderId="0" xfId="0" applyFont="1" applyFill="1" applyBorder="1"/>
    <xf numFmtId="0" fontId="32" fillId="0" borderId="0" xfId="0" applyNumberFormat="1" applyFont="1" applyFill="1" applyBorder="1" applyAlignment="1">
      <alignment horizontal="center" vertical="center" wrapText="1" readingOrder="1"/>
    </xf>
    <xf numFmtId="0" fontId="33" fillId="0" borderId="0" xfId="0" applyNumberFormat="1" applyFont="1" applyFill="1" applyBorder="1" applyAlignment="1">
      <alignment horizontal="center" vertical="center" wrapText="1" readingOrder="1"/>
    </xf>
    <xf numFmtId="0" fontId="31" fillId="0" borderId="2" xfId="0" applyNumberFormat="1" applyFont="1" applyFill="1" applyBorder="1" applyAlignment="1">
      <alignment vertical="top" wrapText="1"/>
    </xf>
    <xf numFmtId="187" fontId="33" fillId="0" borderId="1" xfId="0" applyNumberFormat="1" applyFont="1" applyFill="1" applyBorder="1" applyAlignment="1">
      <alignment horizontal="right" vertical="center" wrapText="1" readingOrder="1"/>
    </xf>
    <xf numFmtId="0" fontId="31" fillId="0" borderId="17" xfId="0" applyNumberFormat="1" applyFont="1" applyFill="1" applyBorder="1" applyAlignment="1">
      <alignment vertical="top" wrapText="1"/>
    </xf>
    <xf numFmtId="0" fontId="31" fillId="0" borderId="9" xfId="0" applyNumberFormat="1" applyFont="1" applyFill="1" applyBorder="1" applyAlignment="1">
      <alignment vertical="top" wrapText="1"/>
    </xf>
    <xf numFmtId="0" fontId="34" fillId="0" borderId="1" xfId="0" applyNumberFormat="1" applyFont="1" applyFill="1" applyBorder="1" applyAlignment="1">
      <alignment horizontal="right" vertical="center" wrapText="1" readingOrder="1"/>
    </xf>
    <xf numFmtId="187" fontId="34" fillId="0" borderId="1" xfId="0" applyNumberFormat="1" applyFont="1" applyFill="1" applyBorder="1" applyAlignment="1">
      <alignment horizontal="right" vertical="center" wrapText="1" readingOrder="1"/>
    </xf>
    <xf numFmtId="0" fontId="41" fillId="4" borderId="1" xfId="0" applyNumberFormat="1" applyFont="1" applyFill="1" applyBorder="1" applyAlignment="1">
      <alignment horizontal="right" vertical="top" wrapText="1" readingOrder="1"/>
    </xf>
    <xf numFmtId="187" fontId="41" fillId="0" borderId="1" xfId="0" applyNumberFormat="1" applyFont="1" applyFill="1" applyBorder="1" applyAlignment="1">
      <alignment horizontal="right" vertical="center" wrapText="1" readingOrder="1"/>
    </xf>
    <xf numFmtId="0" fontId="31" fillId="0" borderId="0" xfId="0" applyFont="1" applyFill="1" applyBorder="1" applyAlignment="1">
      <alignment horizontal="center"/>
    </xf>
    <xf numFmtId="0" fontId="31" fillId="6" borderId="0" xfId="0" applyFont="1" applyFill="1" applyBorder="1"/>
    <xf numFmtId="0" fontId="31" fillId="8" borderId="14" xfId="0" applyNumberFormat="1" applyFont="1" applyFill="1" applyBorder="1" applyAlignment="1">
      <alignment vertical="top" wrapText="1"/>
    </xf>
    <xf numFmtId="0" fontId="31" fillId="8" borderId="5" xfId="0" applyNumberFormat="1" applyFont="1" applyFill="1" applyBorder="1" applyAlignment="1">
      <alignment vertical="top" wrapText="1"/>
    </xf>
    <xf numFmtId="0" fontId="31" fillId="8" borderId="5" xfId="0" applyNumberFormat="1" applyFont="1" applyFill="1" applyBorder="1" applyAlignment="1">
      <alignment horizontal="center" vertical="top" wrapText="1"/>
    </xf>
    <xf numFmtId="0" fontId="31" fillId="8" borderId="5" xfId="0" applyNumberFormat="1" applyFont="1" applyFill="1" applyBorder="1" applyAlignment="1">
      <alignment horizontal="center" vertical="center" wrapText="1"/>
    </xf>
    <xf numFmtId="0" fontId="32" fillId="8" borderId="15" xfId="0" applyNumberFormat="1" applyFont="1" applyFill="1" applyBorder="1" applyAlignment="1">
      <alignment horizontal="center" vertical="center" wrapText="1" readingOrder="1"/>
    </xf>
    <xf numFmtId="0" fontId="31" fillId="9" borderId="5" xfId="0" applyNumberFormat="1" applyFont="1" applyFill="1" applyBorder="1" applyAlignment="1">
      <alignment vertical="top" wrapText="1"/>
    </xf>
    <xf numFmtId="0" fontId="31" fillId="9" borderId="6" xfId="0" applyNumberFormat="1" applyFont="1" applyFill="1" applyBorder="1" applyAlignment="1">
      <alignment vertical="top" wrapText="1"/>
    </xf>
    <xf numFmtId="0" fontId="32" fillId="8" borderId="1" xfId="0" applyNumberFormat="1" applyFont="1" applyFill="1" applyBorder="1" applyAlignment="1">
      <alignment horizontal="center" vertical="center" wrapText="1" readingOrder="1"/>
    </xf>
    <xf numFmtId="0" fontId="31" fillId="9" borderId="0" xfId="0" applyFont="1" applyFill="1" applyBorder="1"/>
    <xf numFmtId="0" fontId="31" fillId="8" borderId="16" xfId="0" applyNumberFormat="1" applyFont="1" applyFill="1" applyBorder="1" applyAlignment="1">
      <alignment vertical="top" wrapText="1"/>
    </xf>
    <xf numFmtId="0" fontId="31" fillId="8" borderId="0" xfId="0" applyNumberFormat="1" applyFont="1" applyFill="1" applyBorder="1" applyAlignment="1">
      <alignment vertical="top" wrapText="1"/>
    </xf>
    <xf numFmtId="0" fontId="31" fillId="8" borderId="0" xfId="0" applyNumberFormat="1" applyFont="1" applyFill="1" applyBorder="1" applyAlignment="1">
      <alignment horizontal="center" vertical="top" wrapText="1"/>
    </xf>
    <xf numFmtId="0" fontId="31" fillId="8" borderId="0" xfId="0" applyNumberFormat="1" applyFont="1" applyFill="1" applyBorder="1" applyAlignment="1">
      <alignment horizontal="center" vertical="center" wrapText="1"/>
    </xf>
    <xf numFmtId="0" fontId="31" fillId="8" borderId="22" xfId="0" applyNumberFormat="1" applyFont="1" applyFill="1" applyBorder="1" applyAlignment="1">
      <alignment vertical="top" wrapText="1"/>
    </xf>
    <xf numFmtId="0" fontId="32" fillId="8" borderId="23" xfId="0" applyNumberFormat="1" applyFont="1" applyFill="1" applyBorder="1" applyAlignment="1">
      <alignment horizontal="center" vertical="center" wrapText="1" readingOrder="1"/>
    </xf>
    <xf numFmtId="0" fontId="31" fillId="9" borderId="24" xfId="0" applyNumberFormat="1" applyFont="1" applyFill="1" applyBorder="1" applyAlignment="1">
      <alignment vertical="top" wrapText="1"/>
    </xf>
    <xf numFmtId="0" fontId="32" fillId="8" borderId="23" xfId="0" applyNumberFormat="1" applyFont="1" applyFill="1" applyBorder="1" applyAlignment="1">
      <alignment horizontal="center" vertical="center" wrapText="1" readingOrder="1"/>
    </xf>
    <xf numFmtId="0" fontId="31" fillId="9" borderId="25" xfId="0" applyNumberFormat="1" applyFont="1" applyFill="1" applyBorder="1" applyAlignment="1">
      <alignment vertical="top" wrapText="1"/>
    </xf>
    <xf numFmtId="0" fontId="31" fillId="0" borderId="22" xfId="0" applyFont="1" applyFill="1" applyBorder="1" applyAlignment="1">
      <alignment horizontal="center"/>
    </xf>
    <xf numFmtId="0" fontId="31" fillId="0" borderId="1" xfId="0" applyNumberFormat="1" applyFont="1" applyFill="1" applyBorder="1" applyAlignment="1">
      <alignment vertical="top" wrapText="1"/>
    </xf>
    <xf numFmtId="0" fontId="33" fillId="7" borderId="13" xfId="0" applyNumberFormat="1" applyFont="1" applyFill="1" applyBorder="1" applyAlignment="1">
      <alignment vertical="top" wrapText="1" readingOrder="1"/>
    </xf>
    <xf numFmtId="0" fontId="31" fillId="7" borderId="16" xfId="0" applyNumberFormat="1" applyFont="1" applyFill="1" applyBorder="1" applyAlignment="1">
      <alignment vertical="top" wrapText="1"/>
    </xf>
    <xf numFmtId="0" fontId="31" fillId="7" borderId="26" xfId="0" applyNumberFormat="1" applyFont="1" applyFill="1" applyBorder="1" applyAlignment="1">
      <alignment vertical="top" wrapText="1"/>
    </xf>
    <xf numFmtId="0" fontId="33" fillId="0" borderId="3" xfId="0" applyNumberFormat="1" applyFont="1" applyFill="1" applyBorder="1" applyAlignment="1">
      <alignment vertical="top" wrapText="1" readingOrder="1"/>
    </xf>
    <xf numFmtId="0" fontId="33" fillId="8" borderId="15" xfId="0" applyNumberFormat="1" applyFont="1" applyFill="1" applyBorder="1" applyAlignment="1">
      <alignment horizontal="center" vertical="center" wrapText="1" readingOrder="1"/>
    </xf>
    <xf numFmtId="0" fontId="32" fillId="8" borderId="15" xfId="0" applyNumberFormat="1" applyFont="1" applyFill="1" applyBorder="1" applyAlignment="1">
      <alignment horizontal="center" vertical="center" wrapText="1" readingOrder="1"/>
    </xf>
    <xf numFmtId="0" fontId="32" fillId="4" borderId="13" xfId="0" applyNumberFormat="1" applyFont="1" applyFill="1" applyBorder="1" applyAlignment="1">
      <alignment vertical="top" wrapText="1" readingOrder="1"/>
    </xf>
    <xf numFmtId="0" fontId="33" fillId="0" borderId="3" xfId="0" applyNumberFormat="1" applyFont="1" applyFill="1" applyBorder="1" applyAlignment="1">
      <alignment vertical="top" wrapText="1" readingOrder="1"/>
    </xf>
    <xf numFmtId="0" fontId="33" fillId="0" borderId="3" xfId="0" applyNumberFormat="1" applyFont="1" applyFill="1" applyBorder="1" applyAlignment="1">
      <alignment vertical="center" wrapText="1" readingOrder="1"/>
    </xf>
    <xf numFmtId="187" fontId="31" fillId="0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58</xdr:row>
      <xdr:rowOff>171450</xdr:rowOff>
    </xdr:from>
    <xdr:to>
      <xdr:col>6</xdr:col>
      <xdr:colOff>295275</xdr:colOff>
      <xdr:row>64</xdr:row>
      <xdr:rowOff>112707</xdr:rowOff>
    </xdr:to>
    <xdr:sp macro="" textlink="">
      <xdr:nvSpPr>
        <xdr:cNvPr id="3" name="TextBox 2"/>
        <xdr:cNvSpPr txBox="1"/>
      </xdr:nvSpPr>
      <xdr:spPr>
        <a:xfrm>
          <a:off x="66675" y="10801350"/>
          <a:ext cx="2028825" cy="9985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876300</xdr:colOff>
      <xdr:row>59</xdr:row>
      <xdr:rowOff>104775</xdr:rowOff>
    </xdr:from>
    <xdr:to>
      <xdr:col>9</xdr:col>
      <xdr:colOff>752475</xdr:colOff>
      <xdr:row>64</xdr:row>
      <xdr:rowOff>171450</xdr:rowOff>
    </xdr:to>
    <xdr:sp macro="" textlink="">
      <xdr:nvSpPr>
        <xdr:cNvPr id="4" name="TextBox 3"/>
        <xdr:cNvSpPr txBox="1"/>
      </xdr:nvSpPr>
      <xdr:spPr>
        <a:xfrm>
          <a:off x="3495675" y="10934700"/>
          <a:ext cx="2505075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2819400</xdr:colOff>
      <xdr:row>58</xdr:row>
      <xdr:rowOff>114300</xdr:rowOff>
    </xdr:from>
    <xdr:to>
      <xdr:col>14</xdr:col>
      <xdr:colOff>762000</xdr:colOff>
      <xdr:row>63</xdr:row>
      <xdr:rowOff>47625</xdr:rowOff>
    </xdr:to>
    <xdr:sp macro="" textlink="">
      <xdr:nvSpPr>
        <xdr:cNvPr id="5" name="TextBox 4"/>
        <xdr:cNvSpPr txBox="1"/>
      </xdr:nvSpPr>
      <xdr:spPr>
        <a:xfrm>
          <a:off x="8067675" y="10744200"/>
          <a:ext cx="210502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2628900</xdr:colOff>
      <xdr:row>63</xdr:row>
      <xdr:rowOff>76200</xdr:rowOff>
    </xdr:from>
    <xdr:to>
      <xdr:col>15</xdr:col>
      <xdr:colOff>33337</xdr:colOff>
      <xdr:row>68</xdr:row>
      <xdr:rowOff>95250</xdr:rowOff>
    </xdr:to>
    <xdr:sp macro="" textlink="">
      <xdr:nvSpPr>
        <xdr:cNvPr id="6" name="TextBox 5"/>
        <xdr:cNvSpPr txBox="1"/>
      </xdr:nvSpPr>
      <xdr:spPr>
        <a:xfrm>
          <a:off x="7877175" y="11582400"/>
          <a:ext cx="2386012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showGridLines="0" workbookViewId="0">
      <pane ySplit="3" topLeftCell="A4" activePane="bottomLeft" state="frozen"/>
      <selection pane="bottomLeft" activeCell="T6" sqref="T6"/>
    </sheetView>
  </sheetViews>
  <sheetFormatPr defaultRowHeight="14.25" x14ac:dyDescent="0.2"/>
  <cols>
    <col min="1" max="1" width="0.125" customWidth="1"/>
    <col min="2" max="2" width="3.125" customWidth="1"/>
    <col min="3" max="3" width="13.625" customWidth="1"/>
    <col min="4" max="4" width="0" hidden="1" customWidth="1"/>
    <col min="5" max="5" width="4" customWidth="1"/>
    <col min="6" max="6" width="2.75" customWidth="1"/>
    <col min="7" max="7" width="10.75" customWidth="1"/>
    <col min="8" max="8" width="17" customWidth="1"/>
    <col min="9" max="9" width="17.5" customWidth="1"/>
    <col min="10" max="10" width="38.75" customWidth="1"/>
    <col min="11" max="11" width="3.25" customWidth="1"/>
    <col min="12" max="12" width="0.75" customWidth="1"/>
    <col min="13" max="13" width="6.875" customWidth="1"/>
    <col min="14" max="14" width="5" customWidth="1"/>
    <col min="15" max="15" width="10.75" customWidth="1"/>
    <col min="16" max="16" width="0.75" customWidth="1"/>
    <col min="17" max="17" width="0.875" customWidth="1"/>
  </cols>
  <sheetData>
    <row r="1" spans="1:16" x14ac:dyDescent="0.2">
      <c r="A1" s="123"/>
      <c r="B1" s="124"/>
      <c r="C1" s="124"/>
      <c r="D1" s="124"/>
      <c r="E1" s="124"/>
      <c r="G1" s="125" t="s">
        <v>0</v>
      </c>
      <c r="H1" s="124"/>
      <c r="I1" s="124"/>
      <c r="J1" s="124"/>
      <c r="K1" s="124"/>
      <c r="O1" s="1"/>
    </row>
    <row r="2" spans="1:16" ht="21.2" customHeight="1" x14ac:dyDescent="0.2">
      <c r="G2" s="126" t="s">
        <v>1</v>
      </c>
      <c r="H2" s="124"/>
      <c r="I2" s="124"/>
      <c r="J2" s="124"/>
      <c r="K2" s="124"/>
    </row>
    <row r="3" spans="1:16" ht="21.2" customHeight="1" x14ac:dyDescent="0.2">
      <c r="G3" s="125" t="s">
        <v>2</v>
      </c>
      <c r="H3" s="124"/>
      <c r="I3" s="124"/>
      <c r="J3" s="124"/>
      <c r="K3" s="124"/>
    </row>
    <row r="4" spans="1:16" x14ac:dyDescent="0.2">
      <c r="A4" s="127" t="s">
        <v>3</v>
      </c>
      <c r="B4" s="128"/>
      <c r="C4" s="128"/>
      <c r="D4" s="128"/>
      <c r="E4" s="128"/>
      <c r="F4" s="128"/>
      <c r="G4" s="128"/>
      <c r="H4" s="128"/>
      <c r="I4" s="129"/>
      <c r="J4" s="3" t="s">
        <v>4</v>
      </c>
      <c r="K4" s="130" t="s">
        <v>5</v>
      </c>
      <c r="L4" s="131"/>
      <c r="M4" s="132"/>
      <c r="N4" s="130" t="s">
        <v>6</v>
      </c>
      <c r="O4" s="131"/>
      <c r="P4" s="132"/>
    </row>
    <row r="5" spans="1:16" ht="25.5" x14ac:dyDescent="0.2">
      <c r="A5" s="127" t="s">
        <v>7</v>
      </c>
      <c r="B5" s="128"/>
      <c r="C5" s="129"/>
      <c r="E5" s="127" t="s">
        <v>8</v>
      </c>
      <c r="F5" s="128"/>
      <c r="G5" s="129"/>
      <c r="H5" s="2" t="s">
        <v>9</v>
      </c>
      <c r="I5" s="2" t="s">
        <v>10</v>
      </c>
      <c r="J5" s="4" t="s">
        <v>11</v>
      </c>
      <c r="K5" s="137" t="s">
        <v>11</v>
      </c>
      <c r="L5" s="138"/>
      <c r="M5" s="139"/>
      <c r="N5" s="137" t="s">
        <v>12</v>
      </c>
      <c r="O5" s="138"/>
      <c r="P5" s="139"/>
    </row>
    <row r="6" spans="1:16" x14ac:dyDescent="0.2">
      <c r="A6" s="133" t="s">
        <v>11</v>
      </c>
      <c r="B6" s="128"/>
      <c r="C6" s="129"/>
      <c r="E6" s="134" t="s">
        <v>11</v>
      </c>
      <c r="F6" s="128"/>
      <c r="G6" s="129"/>
      <c r="H6" s="5" t="s">
        <v>11</v>
      </c>
      <c r="I6" s="6">
        <v>26856625.550000001</v>
      </c>
      <c r="J6" s="7" t="s">
        <v>13</v>
      </c>
      <c r="K6" s="133" t="s">
        <v>11</v>
      </c>
      <c r="L6" s="128"/>
      <c r="M6" s="129"/>
      <c r="N6" s="134" t="s">
        <v>14</v>
      </c>
      <c r="O6" s="128"/>
      <c r="P6" s="129"/>
    </row>
    <row r="7" spans="1:16" x14ac:dyDescent="0.2">
      <c r="A7" s="135" t="s">
        <v>11</v>
      </c>
      <c r="B7" s="128"/>
      <c r="C7" s="129"/>
      <c r="E7" s="135" t="s">
        <v>11</v>
      </c>
      <c r="F7" s="128"/>
      <c r="G7" s="129"/>
      <c r="H7" s="8" t="s">
        <v>11</v>
      </c>
      <c r="I7" s="8" t="s">
        <v>11</v>
      </c>
      <c r="J7" s="9" t="s">
        <v>15</v>
      </c>
      <c r="K7" s="136"/>
      <c r="L7" s="128"/>
      <c r="M7" s="129"/>
      <c r="N7" s="135" t="s">
        <v>11</v>
      </c>
      <c r="O7" s="128"/>
      <c r="P7" s="129"/>
    </row>
    <row r="8" spans="1:16" x14ac:dyDescent="0.2">
      <c r="A8" s="134" t="s">
        <v>17</v>
      </c>
      <c r="B8" s="128"/>
      <c r="C8" s="129"/>
      <c r="E8" s="134" t="s">
        <v>18</v>
      </c>
      <c r="F8" s="128"/>
      <c r="G8" s="129"/>
      <c r="H8" s="5" t="s">
        <v>17</v>
      </c>
      <c r="I8" s="5" t="s">
        <v>19</v>
      </c>
      <c r="J8" s="10" t="s">
        <v>20</v>
      </c>
      <c r="K8" s="140" t="s">
        <v>21</v>
      </c>
      <c r="L8" s="128"/>
      <c r="M8" s="129"/>
      <c r="N8" s="134" t="s">
        <v>22</v>
      </c>
      <c r="O8" s="128"/>
      <c r="P8" s="129"/>
    </row>
    <row r="9" spans="1:16" x14ac:dyDescent="0.2">
      <c r="A9" s="134" t="s">
        <v>23</v>
      </c>
      <c r="B9" s="128"/>
      <c r="C9" s="129"/>
      <c r="E9" s="134" t="s">
        <v>18</v>
      </c>
      <c r="F9" s="128"/>
      <c r="G9" s="129"/>
      <c r="H9" s="5" t="s">
        <v>23</v>
      </c>
      <c r="I9" s="5" t="s">
        <v>24</v>
      </c>
      <c r="J9" s="10" t="s">
        <v>25</v>
      </c>
      <c r="K9" s="140" t="s">
        <v>26</v>
      </c>
      <c r="L9" s="128"/>
      <c r="M9" s="129"/>
      <c r="N9" s="134" t="s">
        <v>27</v>
      </c>
      <c r="O9" s="128"/>
      <c r="P9" s="129"/>
    </row>
    <row r="10" spans="1:16" x14ac:dyDescent="0.2">
      <c r="A10" s="134" t="s">
        <v>28</v>
      </c>
      <c r="B10" s="128"/>
      <c r="C10" s="129"/>
      <c r="E10" s="134" t="s">
        <v>18</v>
      </c>
      <c r="F10" s="128"/>
      <c r="G10" s="129"/>
      <c r="H10" s="5" t="s">
        <v>28</v>
      </c>
      <c r="I10" s="5" t="s">
        <v>29</v>
      </c>
      <c r="J10" s="10" t="s">
        <v>30</v>
      </c>
      <c r="K10" s="140" t="s">
        <v>31</v>
      </c>
      <c r="L10" s="128"/>
      <c r="M10" s="129"/>
      <c r="N10" s="134" t="s">
        <v>18</v>
      </c>
      <c r="O10" s="128"/>
      <c r="P10" s="129"/>
    </row>
    <row r="11" spans="1:16" x14ac:dyDescent="0.2">
      <c r="A11" s="134" t="s">
        <v>32</v>
      </c>
      <c r="B11" s="128"/>
      <c r="C11" s="129"/>
      <c r="E11" s="134" t="s">
        <v>18</v>
      </c>
      <c r="F11" s="128"/>
      <c r="G11" s="129"/>
      <c r="H11" s="5" t="s">
        <v>32</v>
      </c>
      <c r="I11" s="5" t="s">
        <v>33</v>
      </c>
      <c r="J11" s="10" t="s">
        <v>34</v>
      </c>
      <c r="K11" s="140" t="s">
        <v>35</v>
      </c>
      <c r="L11" s="128"/>
      <c r="M11" s="129"/>
      <c r="N11" s="134" t="s">
        <v>18</v>
      </c>
      <c r="O11" s="128"/>
      <c r="P11" s="129"/>
    </row>
    <row r="12" spans="1:16" x14ac:dyDescent="0.2">
      <c r="A12" s="134" t="s">
        <v>36</v>
      </c>
      <c r="B12" s="128"/>
      <c r="C12" s="129"/>
      <c r="E12" s="134" t="s">
        <v>18</v>
      </c>
      <c r="F12" s="128"/>
      <c r="G12" s="129"/>
      <c r="H12" s="5" t="s">
        <v>36</v>
      </c>
      <c r="I12" s="5" t="s">
        <v>37</v>
      </c>
      <c r="J12" s="10" t="s">
        <v>38</v>
      </c>
      <c r="K12" s="140" t="s">
        <v>39</v>
      </c>
      <c r="L12" s="128"/>
      <c r="M12" s="129"/>
      <c r="N12" s="134" t="s">
        <v>40</v>
      </c>
      <c r="O12" s="128"/>
      <c r="P12" s="129"/>
    </row>
    <row r="13" spans="1:16" x14ac:dyDescent="0.2">
      <c r="A13" s="134" t="s">
        <v>41</v>
      </c>
      <c r="B13" s="128"/>
      <c r="C13" s="129"/>
      <c r="E13" s="134" t="s">
        <v>18</v>
      </c>
      <c r="F13" s="128"/>
      <c r="G13" s="129"/>
      <c r="H13" s="5" t="s">
        <v>41</v>
      </c>
      <c r="I13" s="5" t="s">
        <v>42</v>
      </c>
      <c r="J13" s="10" t="s">
        <v>43</v>
      </c>
      <c r="K13" s="140" t="s">
        <v>44</v>
      </c>
      <c r="L13" s="128"/>
      <c r="M13" s="129"/>
      <c r="N13" s="134" t="s">
        <v>45</v>
      </c>
      <c r="O13" s="128"/>
      <c r="P13" s="129"/>
    </row>
    <row r="14" spans="1:16" x14ac:dyDescent="0.2">
      <c r="A14" s="135" t="s">
        <v>46</v>
      </c>
      <c r="B14" s="128"/>
      <c r="C14" s="129"/>
      <c r="E14" s="135" t="s">
        <v>18</v>
      </c>
      <c r="F14" s="128"/>
      <c r="G14" s="129"/>
      <c r="H14" s="8" t="s">
        <v>46</v>
      </c>
      <c r="I14" s="8" t="s">
        <v>47</v>
      </c>
      <c r="J14" s="11" t="s">
        <v>48</v>
      </c>
      <c r="K14" s="141" t="s">
        <v>16</v>
      </c>
      <c r="L14" s="128"/>
      <c r="M14" s="129"/>
      <c r="N14" s="135" t="s">
        <v>49</v>
      </c>
      <c r="O14" s="128"/>
      <c r="P14" s="129"/>
    </row>
    <row r="15" spans="1:16" x14ac:dyDescent="0.2">
      <c r="A15" s="135" t="s">
        <v>46</v>
      </c>
      <c r="B15" s="128"/>
      <c r="C15" s="129"/>
      <c r="E15" s="135" t="s">
        <v>18</v>
      </c>
      <c r="F15" s="128"/>
      <c r="G15" s="129"/>
      <c r="H15" s="8" t="s">
        <v>46</v>
      </c>
      <c r="I15" s="8" t="s">
        <v>47</v>
      </c>
      <c r="J15" s="11" t="s">
        <v>48</v>
      </c>
      <c r="K15" s="141" t="s">
        <v>16</v>
      </c>
      <c r="L15" s="128"/>
      <c r="M15" s="129"/>
      <c r="N15" s="135" t="s">
        <v>49</v>
      </c>
      <c r="O15" s="128"/>
      <c r="P15" s="129"/>
    </row>
    <row r="16" spans="1:16" x14ac:dyDescent="0.2">
      <c r="A16" s="134" t="s">
        <v>18</v>
      </c>
      <c r="B16" s="128"/>
      <c r="C16" s="129"/>
      <c r="E16" s="134" t="s">
        <v>18</v>
      </c>
      <c r="F16" s="128"/>
      <c r="G16" s="129"/>
      <c r="H16" s="5" t="s">
        <v>18</v>
      </c>
      <c r="I16" s="5" t="s">
        <v>50</v>
      </c>
      <c r="J16" s="10" t="s">
        <v>51</v>
      </c>
      <c r="K16" s="140" t="s">
        <v>52</v>
      </c>
      <c r="L16" s="128"/>
      <c r="M16" s="129"/>
      <c r="N16" s="134" t="s">
        <v>18</v>
      </c>
      <c r="O16" s="128"/>
      <c r="P16" s="129"/>
    </row>
    <row r="17" spans="1:16" x14ac:dyDescent="0.2">
      <c r="A17" s="134" t="s">
        <v>18</v>
      </c>
      <c r="B17" s="128"/>
      <c r="C17" s="129"/>
      <c r="E17" s="134" t="s">
        <v>18</v>
      </c>
      <c r="F17" s="128"/>
      <c r="G17" s="129"/>
      <c r="H17" s="5" t="s">
        <v>18</v>
      </c>
      <c r="I17" s="119">
        <v>120000</v>
      </c>
      <c r="J17" s="10" t="s">
        <v>54</v>
      </c>
      <c r="K17" s="140" t="s">
        <v>55</v>
      </c>
      <c r="L17" s="128"/>
      <c r="M17" s="129"/>
      <c r="N17" s="134" t="s">
        <v>18</v>
      </c>
      <c r="O17" s="128"/>
      <c r="P17" s="129"/>
    </row>
    <row r="18" spans="1:16" x14ac:dyDescent="0.2">
      <c r="A18" s="134" t="s">
        <v>18</v>
      </c>
      <c r="B18" s="128"/>
      <c r="C18" s="129"/>
      <c r="E18" s="134" t="s">
        <v>18</v>
      </c>
      <c r="F18" s="128"/>
      <c r="G18" s="129"/>
      <c r="H18" s="5" t="s">
        <v>18</v>
      </c>
      <c r="I18" s="5">
        <v>94655.03</v>
      </c>
      <c r="J18" s="10" t="s">
        <v>56</v>
      </c>
      <c r="K18" s="140" t="s">
        <v>57</v>
      </c>
      <c r="L18" s="128"/>
      <c r="M18" s="129"/>
      <c r="N18" s="134" t="s">
        <v>58</v>
      </c>
      <c r="O18" s="128"/>
      <c r="P18" s="129"/>
    </row>
    <row r="19" spans="1:16" x14ac:dyDescent="0.2">
      <c r="A19" s="134" t="s">
        <v>18</v>
      </c>
      <c r="B19" s="128"/>
      <c r="C19" s="129"/>
      <c r="E19" s="134" t="s">
        <v>18</v>
      </c>
      <c r="F19" s="128"/>
      <c r="G19" s="129"/>
      <c r="H19" s="5" t="s">
        <v>18</v>
      </c>
      <c r="I19" s="5" t="s">
        <v>59</v>
      </c>
      <c r="J19" s="10" t="s">
        <v>60</v>
      </c>
      <c r="K19" s="140" t="s">
        <v>61</v>
      </c>
      <c r="L19" s="128"/>
      <c r="M19" s="129"/>
      <c r="N19" s="134" t="s">
        <v>18</v>
      </c>
      <c r="O19" s="128"/>
      <c r="P19" s="129"/>
    </row>
    <row r="20" spans="1:16" x14ac:dyDescent="0.2">
      <c r="A20" s="134" t="s">
        <v>18</v>
      </c>
      <c r="B20" s="128"/>
      <c r="C20" s="129"/>
      <c r="E20" s="134" t="s">
        <v>18</v>
      </c>
      <c r="F20" s="128"/>
      <c r="G20" s="129"/>
      <c r="H20" s="5" t="s">
        <v>18</v>
      </c>
      <c r="I20" s="5" t="s">
        <v>62</v>
      </c>
      <c r="J20" s="10" t="s">
        <v>63</v>
      </c>
      <c r="K20" s="140" t="s">
        <v>64</v>
      </c>
      <c r="L20" s="128"/>
      <c r="M20" s="129"/>
      <c r="N20" s="134" t="s">
        <v>65</v>
      </c>
      <c r="O20" s="128"/>
      <c r="P20" s="129"/>
    </row>
    <row r="21" spans="1:16" x14ac:dyDescent="0.2">
      <c r="A21" s="134" t="s">
        <v>18</v>
      </c>
      <c r="B21" s="128"/>
      <c r="C21" s="129"/>
      <c r="E21" s="134" t="s">
        <v>18</v>
      </c>
      <c r="F21" s="128"/>
      <c r="G21" s="129"/>
      <c r="H21" s="5" t="s">
        <v>18</v>
      </c>
      <c r="I21" s="5" t="s">
        <v>66</v>
      </c>
      <c r="J21" s="10" t="s">
        <v>67</v>
      </c>
      <c r="K21" s="140" t="s">
        <v>68</v>
      </c>
      <c r="L21" s="128"/>
      <c r="M21" s="129"/>
      <c r="N21" s="134" t="s">
        <v>69</v>
      </c>
      <c r="O21" s="128"/>
      <c r="P21" s="129"/>
    </row>
    <row r="22" spans="1:16" x14ac:dyDescent="0.2">
      <c r="A22" s="134" t="s">
        <v>18</v>
      </c>
      <c r="B22" s="128"/>
      <c r="C22" s="129"/>
      <c r="E22" s="134" t="s">
        <v>18</v>
      </c>
      <c r="F22" s="128"/>
      <c r="G22" s="129"/>
      <c r="H22" s="5" t="s">
        <v>18</v>
      </c>
      <c r="I22" s="5" t="s">
        <v>70</v>
      </c>
      <c r="J22" s="10" t="s">
        <v>71</v>
      </c>
      <c r="K22" s="140" t="s">
        <v>72</v>
      </c>
      <c r="L22" s="128"/>
      <c r="M22" s="129"/>
      <c r="N22" s="134" t="s">
        <v>73</v>
      </c>
      <c r="O22" s="128"/>
      <c r="P22" s="129"/>
    </row>
    <row r="23" spans="1:16" x14ac:dyDescent="0.2">
      <c r="A23" s="134" t="s">
        <v>18</v>
      </c>
      <c r="B23" s="128"/>
      <c r="C23" s="129"/>
      <c r="E23" s="134" t="s">
        <v>18</v>
      </c>
      <c r="F23" s="128"/>
      <c r="G23" s="129"/>
      <c r="H23" s="5" t="s">
        <v>18</v>
      </c>
      <c r="I23" s="119">
        <v>2174.08</v>
      </c>
      <c r="J23" s="10" t="s">
        <v>74</v>
      </c>
      <c r="K23" s="140" t="s">
        <v>75</v>
      </c>
      <c r="L23" s="128"/>
      <c r="M23" s="129"/>
      <c r="N23" s="134" t="s">
        <v>18</v>
      </c>
      <c r="O23" s="128"/>
      <c r="P23" s="129"/>
    </row>
    <row r="24" spans="1:16" x14ac:dyDescent="0.2">
      <c r="A24" s="134" t="s">
        <v>18</v>
      </c>
      <c r="B24" s="128"/>
      <c r="C24" s="129"/>
      <c r="E24" s="134" t="s">
        <v>18</v>
      </c>
      <c r="F24" s="128"/>
      <c r="G24" s="129"/>
      <c r="H24" s="5" t="s">
        <v>18</v>
      </c>
      <c r="I24" s="5" t="s">
        <v>76</v>
      </c>
      <c r="J24" s="10" t="s">
        <v>77</v>
      </c>
      <c r="K24" s="140" t="s">
        <v>78</v>
      </c>
      <c r="L24" s="128"/>
      <c r="M24" s="129"/>
      <c r="N24" s="134" t="s">
        <v>18</v>
      </c>
      <c r="O24" s="128"/>
      <c r="P24" s="129"/>
    </row>
    <row r="25" spans="1:16" x14ac:dyDescent="0.2">
      <c r="A25" s="134" t="s">
        <v>18</v>
      </c>
      <c r="B25" s="128"/>
      <c r="C25" s="129"/>
      <c r="E25" s="134" t="s">
        <v>18</v>
      </c>
      <c r="F25" s="128"/>
      <c r="G25" s="129"/>
      <c r="H25" s="5" t="s">
        <v>18</v>
      </c>
      <c r="I25" s="119">
        <v>22544.53</v>
      </c>
      <c r="J25" s="10" t="s">
        <v>79</v>
      </c>
      <c r="K25" s="140" t="s">
        <v>80</v>
      </c>
      <c r="L25" s="128"/>
      <c r="M25" s="129"/>
      <c r="N25" s="134" t="s">
        <v>18</v>
      </c>
      <c r="O25" s="128"/>
      <c r="P25" s="129"/>
    </row>
    <row r="26" spans="1:16" x14ac:dyDescent="0.2">
      <c r="A26" s="135" t="s">
        <v>18</v>
      </c>
      <c r="B26" s="128"/>
      <c r="C26" s="129"/>
      <c r="E26" s="135" t="s">
        <v>18</v>
      </c>
      <c r="F26" s="128"/>
      <c r="G26" s="129"/>
      <c r="H26" s="8" t="s">
        <v>18</v>
      </c>
      <c r="I26" s="120">
        <v>1892410.56</v>
      </c>
      <c r="J26" s="11" t="s">
        <v>48</v>
      </c>
      <c r="K26" s="141" t="s">
        <v>16</v>
      </c>
      <c r="L26" s="128"/>
      <c r="M26" s="129"/>
      <c r="N26" s="135" t="s">
        <v>81</v>
      </c>
      <c r="O26" s="128"/>
      <c r="P26" s="129"/>
    </row>
    <row r="27" spans="1:16" x14ac:dyDescent="0.2">
      <c r="A27" s="142" t="s">
        <v>46</v>
      </c>
      <c r="B27" s="143"/>
      <c r="C27" s="144"/>
      <c r="E27" s="142" t="s">
        <v>18</v>
      </c>
      <c r="F27" s="143"/>
      <c r="G27" s="144"/>
      <c r="H27" s="12" t="s">
        <v>46</v>
      </c>
      <c r="I27" s="121">
        <v>42524038.210000001</v>
      </c>
      <c r="J27" s="13" t="s">
        <v>82</v>
      </c>
      <c r="K27" s="145" t="s">
        <v>16</v>
      </c>
      <c r="L27" s="143"/>
      <c r="M27" s="144"/>
      <c r="N27" s="142" t="s">
        <v>83</v>
      </c>
      <c r="O27" s="143"/>
      <c r="P27" s="144"/>
    </row>
    <row r="28" spans="1:16" x14ac:dyDescent="0.2">
      <c r="A28" s="135" t="s">
        <v>11</v>
      </c>
      <c r="B28" s="128"/>
      <c r="C28" s="129"/>
      <c r="E28" s="135" t="s">
        <v>11</v>
      </c>
      <c r="F28" s="128"/>
      <c r="G28" s="129"/>
      <c r="H28" s="8" t="s">
        <v>11</v>
      </c>
      <c r="I28" s="8" t="s">
        <v>11</v>
      </c>
      <c r="J28" s="9" t="s">
        <v>84</v>
      </c>
      <c r="K28" s="136"/>
      <c r="L28" s="128"/>
      <c r="M28" s="129"/>
      <c r="N28" s="135" t="s">
        <v>11</v>
      </c>
      <c r="O28" s="128"/>
      <c r="P28" s="129"/>
    </row>
    <row r="29" spans="1:16" x14ac:dyDescent="0.2">
      <c r="A29" s="134" t="s">
        <v>85</v>
      </c>
      <c r="B29" s="128"/>
      <c r="C29" s="129"/>
      <c r="E29" s="134" t="s">
        <v>18</v>
      </c>
      <c r="F29" s="128"/>
      <c r="G29" s="129"/>
      <c r="H29" s="5" t="s">
        <v>85</v>
      </c>
      <c r="I29" s="5" t="s">
        <v>86</v>
      </c>
      <c r="J29" s="10" t="s">
        <v>87</v>
      </c>
      <c r="K29" s="140" t="s">
        <v>88</v>
      </c>
      <c r="L29" s="128"/>
      <c r="M29" s="129"/>
      <c r="N29" s="134" t="s">
        <v>89</v>
      </c>
      <c r="O29" s="128"/>
      <c r="P29" s="129"/>
    </row>
    <row r="30" spans="1:16" x14ac:dyDescent="0.2">
      <c r="A30" s="134" t="s">
        <v>90</v>
      </c>
      <c r="B30" s="128"/>
      <c r="C30" s="129"/>
      <c r="E30" s="134" t="s">
        <v>18</v>
      </c>
      <c r="F30" s="128"/>
      <c r="G30" s="129"/>
      <c r="H30" s="5" t="s">
        <v>90</v>
      </c>
      <c r="I30" s="5" t="s">
        <v>91</v>
      </c>
      <c r="J30" s="10" t="s">
        <v>92</v>
      </c>
      <c r="K30" s="140" t="s">
        <v>93</v>
      </c>
      <c r="L30" s="128"/>
      <c r="M30" s="129"/>
      <c r="N30" s="134" t="s">
        <v>94</v>
      </c>
      <c r="O30" s="128"/>
      <c r="P30" s="129"/>
    </row>
    <row r="31" spans="1:16" x14ac:dyDescent="0.2">
      <c r="A31" s="134" t="s">
        <v>95</v>
      </c>
      <c r="B31" s="128"/>
      <c r="C31" s="129"/>
      <c r="E31" s="134" t="s">
        <v>18</v>
      </c>
      <c r="F31" s="128"/>
      <c r="G31" s="129"/>
      <c r="H31" s="5" t="s">
        <v>95</v>
      </c>
      <c r="I31" s="5" t="s">
        <v>96</v>
      </c>
      <c r="J31" s="10" t="s">
        <v>97</v>
      </c>
      <c r="K31" s="140" t="s">
        <v>98</v>
      </c>
      <c r="L31" s="128"/>
      <c r="M31" s="129"/>
      <c r="N31" s="134" t="s">
        <v>99</v>
      </c>
      <c r="O31" s="128"/>
      <c r="P31" s="129"/>
    </row>
    <row r="32" spans="1:16" x14ac:dyDescent="0.2">
      <c r="A32" s="134" t="s">
        <v>100</v>
      </c>
      <c r="B32" s="128"/>
      <c r="C32" s="129"/>
      <c r="E32" s="134" t="s">
        <v>18</v>
      </c>
      <c r="F32" s="128"/>
      <c r="G32" s="129"/>
      <c r="H32" s="5" t="s">
        <v>100</v>
      </c>
      <c r="I32" s="5" t="s">
        <v>101</v>
      </c>
      <c r="J32" s="10" t="s">
        <v>102</v>
      </c>
      <c r="K32" s="140" t="s">
        <v>103</v>
      </c>
      <c r="L32" s="128"/>
      <c r="M32" s="129"/>
      <c r="N32" s="134" t="s">
        <v>104</v>
      </c>
      <c r="O32" s="128"/>
      <c r="P32" s="129"/>
    </row>
    <row r="33" spans="1:16" x14ac:dyDescent="0.2">
      <c r="A33" s="134" t="s">
        <v>105</v>
      </c>
      <c r="B33" s="128"/>
      <c r="C33" s="129"/>
      <c r="E33" s="134" t="s">
        <v>18</v>
      </c>
      <c r="F33" s="128"/>
      <c r="G33" s="129"/>
      <c r="H33" s="5" t="s">
        <v>105</v>
      </c>
      <c r="I33" s="5" t="s">
        <v>106</v>
      </c>
      <c r="J33" s="10" t="s">
        <v>107</v>
      </c>
      <c r="K33" s="140" t="s">
        <v>108</v>
      </c>
      <c r="L33" s="128"/>
      <c r="M33" s="129"/>
      <c r="N33" s="134" t="s">
        <v>109</v>
      </c>
      <c r="O33" s="128"/>
      <c r="P33" s="129"/>
    </row>
    <row r="34" spans="1:16" x14ac:dyDescent="0.2">
      <c r="A34" s="134" t="s">
        <v>110</v>
      </c>
      <c r="B34" s="128"/>
      <c r="C34" s="129"/>
      <c r="E34" s="134" t="s">
        <v>18</v>
      </c>
      <c r="F34" s="128"/>
      <c r="G34" s="129"/>
      <c r="H34" s="5" t="s">
        <v>110</v>
      </c>
      <c r="I34" s="5" t="s">
        <v>111</v>
      </c>
      <c r="J34" s="10" t="s">
        <v>112</v>
      </c>
      <c r="K34" s="140" t="s">
        <v>113</v>
      </c>
      <c r="L34" s="128"/>
      <c r="M34" s="129"/>
      <c r="N34" s="134" t="s">
        <v>114</v>
      </c>
      <c r="O34" s="128"/>
      <c r="P34" s="129"/>
    </row>
    <row r="35" spans="1:16" x14ac:dyDescent="0.2">
      <c r="A35" s="134" t="s">
        <v>115</v>
      </c>
      <c r="B35" s="128"/>
      <c r="C35" s="129"/>
      <c r="E35" s="134" t="s">
        <v>18</v>
      </c>
      <c r="F35" s="128"/>
      <c r="G35" s="129"/>
      <c r="H35" s="5" t="s">
        <v>115</v>
      </c>
      <c r="I35" s="5" t="s">
        <v>116</v>
      </c>
      <c r="J35" s="10" t="s">
        <v>117</v>
      </c>
      <c r="K35" s="140" t="s">
        <v>118</v>
      </c>
      <c r="L35" s="128"/>
      <c r="M35" s="129"/>
      <c r="N35" s="134" t="s">
        <v>119</v>
      </c>
      <c r="O35" s="128"/>
      <c r="P35" s="129"/>
    </row>
    <row r="36" spans="1:16" x14ac:dyDescent="0.2">
      <c r="A36" s="134" t="s">
        <v>120</v>
      </c>
      <c r="B36" s="128"/>
      <c r="C36" s="129"/>
      <c r="E36" s="134" t="s">
        <v>18</v>
      </c>
      <c r="F36" s="128"/>
      <c r="G36" s="129"/>
      <c r="H36" s="5" t="s">
        <v>120</v>
      </c>
      <c r="I36" s="5" t="s">
        <v>121</v>
      </c>
      <c r="J36" s="10" t="s">
        <v>122</v>
      </c>
      <c r="K36" s="140" t="s">
        <v>123</v>
      </c>
      <c r="L36" s="128"/>
      <c r="M36" s="129"/>
      <c r="N36" s="134" t="s">
        <v>121</v>
      </c>
      <c r="O36" s="128"/>
      <c r="P36" s="129"/>
    </row>
    <row r="37" spans="1:16" x14ac:dyDescent="0.2">
      <c r="A37" s="134" t="s">
        <v>124</v>
      </c>
      <c r="B37" s="128"/>
      <c r="C37" s="129"/>
      <c r="E37" s="134" t="s">
        <v>18</v>
      </c>
      <c r="F37" s="128"/>
      <c r="G37" s="129"/>
      <c r="H37" s="5" t="s">
        <v>124</v>
      </c>
      <c r="I37" s="5" t="s">
        <v>125</v>
      </c>
      <c r="J37" s="10" t="s">
        <v>126</v>
      </c>
      <c r="K37" s="140" t="s">
        <v>127</v>
      </c>
      <c r="L37" s="128"/>
      <c r="M37" s="129"/>
      <c r="N37" s="134" t="s">
        <v>18</v>
      </c>
      <c r="O37" s="128"/>
      <c r="P37" s="129"/>
    </row>
    <row r="38" spans="1:16" x14ac:dyDescent="0.2">
      <c r="A38" s="134" t="s">
        <v>128</v>
      </c>
      <c r="B38" s="128"/>
      <c r="C38" s="129"/>
      <c r="E38" s="134" t="s">
        <v>18</v>
      </c>
      <c r="F38" s="128"/>
      <c r="G38" s="129"/>
      <c r="H38" s="5" t="s">
        <v>128</v>
      </c>
      <c r="I38" s="5" t="s">
        <v>18</v>
      </c>
      <c r="J38" s="10" t="s">
        <v>129</v>
      </c>
      <c r="K38" s="140" t="s">
        <v>130</v>
      </c>
      <c r="L38" s="128"/>
      <c r="M38" s="129"/>
      <c r="N38" s="134" t="s">
        <v>18</v>
      </c>
      <c r="O38" s="128"/>
      <c r="P38" s="129"/>
    </row>
    <row r="39" spans="1:16" x14ac:dyDescent="0.2">
      <c r="A39" s="134" t="s">
        <v>131</v>
      </c>
      <c r="B39" s="128"/>
      <c r="C39" s="129"/>
      <c r="E39" s="134" t="s">
        <v>18</v>
      </c>
      <c r="F39" s="128"/>
      <c r="G39" s="129"/>
      <c r="H39" s="5" t="s">
        <v>131</v>
      </c>
      <c r="I39" s="5" t="s">
        <v>132</v>
      </c>
      <c r="J39" s="10" t="s">
        <v>133</v>
      </c>
      <c r="K39" s="140" t="s">
        <v>134</v>
      </c>
      <c r="L39" s="128"/>
      <c r="M39" s="129"/>
      <c r="N39" s="134" t="s">
        <v>135</v>
      </c>
      <c r="O39" s="128"/>
      <c r="P39" s="129"/>
    </row>
    <row r="40" spans="1:16" x14ac:dyDescent="0.2">
      <c r="A40" s="135" t="s">
        <v>46</v>
      </c>
      <c r="B40" s="128"/>
      <c r="C40" s="129"/>
      <c r="E40" s="135" t="s">
        <v>18</v>
      </c>
      <c r="F40" s="128"/>
      <c r="G40" s="129"/>
      <c r="H40" s="8" t="s">
        <v>46</v>
      </c>
      <c r="I40" s="8" t="s">
        <v>136</v>
      </c>
      <c r="J40" s="11" t="s">
        <v>48</v>
      </c>
      <c r="K40" s="141" t="s">
        <v>16</v>
      </c>
      <c r="L40" s="128"/>
      <c r="M40" s="129"/>
      <c r="N40" s="135" t="s">
        <v>137</v>
      </c>
      <c r="O40" s="128"/>
      <c r="P40" s="129"/>
    </row>
    <row r="41" spans="1:16" x14ac:dyDescent="0.2">
      <c r="A41" s="134" t="s">
        <v>18</v>
      </c>
      <c r="B41" s="128"/>
      <c r="C41" s="129"/>
      <c r="E41" s="134" t="s">
        <v>18</v>
      </c>
      <c r="F41" s="128"/>
      <c r="G41" s="129"/>
      <c r="H41" s="5" t="s">
        <v>18</v>
      </c>
      <c r="I41" s="5" t="s">
        <v>138</v>
      </c>
      <c r="J41" s="10" t="s">
        <v>51</v>
      </c>
      <c r="K41" s="140" t="s">
        <v>52</v>
      </c>
      <c r="L41" s="128"/>
      <c r="M41" s="129"/>
      <c r="N41" s="134" t="s">
        <v>139</v>
      </c>
      <c r="O41" s="128"/>
      <c r="P41" s="129"/>
    </row>
    <row r="42" spans="1:16" x14ac:dyDescent="0.2">
      <c r="A42" s="134" t="s">
        <v>18</v>
      </c>
      <c r="B42" s="128"/>
      <c r="C42" s="129"/>
      <c r="E42" s="134" t="s">
        <v>18</v>
      </c>
      <c r="F42" s="128"/>
      <c r="G42" s="129"/>
      <c r="H42" s="5" t="s">
        <v>18</v>
      </c>
      <c r="I42" s="5" t="s">
        <v>140</v>
      </c>
      <c r="J42" s="10" t="s">
        <v>54</v>
      </c>
      <c r="K42" s="140" t="s">
        <v>55</v>
      </c>
      <c r="L42" s="128"/>
      <c r="M42" s="129"/>
      <c r="N42" s="134" t="s">
        <v>140</v>
      </c>
      <c r="O42" s="128"/>
      <c r="P42" s="129"/>
    </row>
    <row r="43" spans="1:16" x14ac:dyDescent="0.2">
      <c r="A43" s="134" t="s">
        <v>18</v>
      </c>
      <c r="B43" s="128"/>
      <c r="C43" s="129"/>
      <c r="E43" s="134" t="s">
        <v>18</v>
      </c>
      <c r="F43" s="128"/>
      <c r="G43" s="129"/>
      <c r="H43" s="5" t="s">
        <v>18</v>
      </c>
      <c r="I43" s="5" t="s">
        <v>141</v>
      </c>
      <c r="J43" s="10" t="s">
        <v>142</v>
      </c>
      <c r="K43" s="140" t="s">
        <v>143</v>
      </c>
      <c r="L43" s="128"/>
      <c r="M43" s="129"/>
      <c r="N43" s="134" t="s">
        <v>18</v>
      </c>
      <c r="O43" s="128"/>
      <c r="P43" s="129"/>
    </row>
    <row r="44" spans="1:16" x14ac:dyDescent="0.2">
      <c r="A44" s="134" t="s">
        <v>18</v>
      </c>
      <c r="B44" s="128"/>
      <c r="C44" s="129"/>
      <c r="E44" s="134" t="s">
        <v>18</v>
      </c>
      <c r="F44" s="128"/>
      <c r="G44" s="129"/>
      <c r="H44" s="5" t="s">
        <v>18</v>
      </c>
      <c r="I44" s="5" t="s">
        <v>144</v>
      </c>
      <c r="J44" s="10" t="s">
        <v>145</v>
      </c>
      <c r="K44" s="140" t="s">
        <v>146</v>
      </c>
      <c r="L44" s="128"/>
      <c r="M44" s="129"/>
      <c r="N44" s="134" t="s">
        <v>18</v>
      </c>
      <c r="O44" s="128"/>
      <c r="P44" s="129"/>
    </row>
    <row r="45" spans="1:16" x14ac:dyDescent="0.2">
      <c r="A45" s="134" t="s">
        <v>18</v>
      </c>
      <c r="B45" s="128"/>
      <c r="C45" s="129"/>
      <c r="E45" s="134" t="s">
        <v>18</v>
      </c>
      <c r="F45" s="128"/>
      <c r="G45" s="129"/>
      <c r="H45" s="5" t="s">
        <v>18</v>
      </c>
      <c r="I45" s="119">
        <v>92425.74</v>
      </c>
      <c r="J45" s="10" t="s">
        <v>56</v>
      </c>
      <c r="K45" s="140" t="s">
        <v>57</v>
      </c>
      <c r="L45" s="128"/>
      <c r="M45" s="129"/>
      <c r="N45" s="134" t="s">
        <v>147</v>
      </c>
      <c r="O45" s="128"/>
      <c r="P45" s="129"/>
    </row>
    <row r="46" spans="1:16" x14ac:dyDescent="0.2">
      <c r="A46" s="134" t="s">
        <v>18</v>
      </c>
      <c r="B46" s="128"/>
      <c r="C46" s="129"/>
      <c r="E46" s="134" t="s">
        <v>18</v>
      </c>
      <c r="F46" s="128"/>
      <c r="G46" s="129"/>
      <c r="H46" s="5" t="s">
        <v>18</v>
      </c>
      <c r="I46" s="5" t="s">
        <v>148</v>
      </c>
      <c r="J46" s="10" t="s">
        <v>149</v>
      </c>
      <c r="K46" s="140" t="s">
        <v>150</v>
      </c>
      <c r="L46" s="128"/>
      <c r="M46" s="129"/>
      <c r="N46" s="134" t="s">
        <v>18</v>
      </c>
      <c r="O46" s="128"/>
      <c r="P46" s="129"/>
    </row>
    <row r="47" spans="1:16" x14ac:dyDescent="0.2">
      <c r="A47" s="134" t="s">
        <v>18</v>
      </c>
      <c r="B47" s="128"/>
      <c r="C47" s="129"/>
      <c r="E47" s="134" t="s">
        <v>18</v>
      </c>
      <c r="F47" s="128"/>
      <c r="G47" s="129"/>
      <c r="H47" s="5" t="s">
        <v>18</v>
      </c>
      <c r="I47" s="5" t="s">
        <v>59</v>
      </c>
      <c r="J47" s="10" t="s">
        <v>60</v>
      </c>
      <c r="K47" s="140" t="s">
        <v>61</v>
      </c>
      <c r="L47" s="128"/>
      <c r="M47" s="129"/>
      <c r="N47" s="134" t="s">
        <v>18</v>
      </c>
      <c r="O47" s="128"/>
      <c r="P47" s="129"/>
    </row>
    <row r="48" spans="1:16" x14ac:dyDescent="0.2">
      <c r="A48" s="134" t="s">
        <v>18</v>
      </c>
      <c r="B48" s="128"/>
      <c r="C48" s="129"/>
      <c r="E48" s="134" t="s">
        <v>18</v>
      </c>
      <c r="F48" s="128"/>
      <c r="G48" s="129"/>
      <c r="H48" s="5" t="s">
        <v>18</v>
      </c>
      <c r="I48" s="5" t="s">
        <v>151</v>
      </c>
      <c r="J48" s="10" t="s">
        <v>63</v>
      </c>
      <c r="K48" s="140" t="s">
        <v>64</v>
      </c>
      <c r="L48" s="128"/>
      <c r="M48" s="129"/>
      <c r="N48" s="134" t="s">
        <v>152</v>
      </c>
      <c r="O48" s="128"/>
      <c r="P48" s="129"/>
    </row>
    <row r="49" spans="1:16" x14ac:dyDescent="0.2">
      <c r="A49" s="134" t="s">
        <v>18</v>
      </c>
      <c r="B49" s="128"/>
      <c r="C49" s="129"/>
      <c r="E49" s="134" t="s">
        <v>18</v>
      </c>
      <c r="F49" s="128"/>
      <c r="G49" s="129"/>
      <c r="H49" s="5" t="s">
        <v>18</v>
      </c>
      <c r="I49" s="5" t="s">
        <v>153</v>
      </c>
      <c r="J49" s="10" t="s">
        <v>67</v>
      </c>
      <c r="K49" s="140" t="s">
        <v>68</v>
      </c>
      <c r="L49" s="128"/>
      <c r="M49" s="129"/>
      <c r="N49" s="134" t="s">
        <v>69</v>
      </c>
      <c r="O49" s="128"/>
      <c r="P49" s="129"/>
    </row>
    <row r="50" spans="1:16" x14ac:dyDescent="0.2">
      <c r="A50" s="134" t="s">
        <v>18</v>
      </c>
      <c r="B50" s="128"/>
      <c r="C50" s="129"/>
      <c r="E50" s="134" t="s">
        <v>18</v>
      </c>
      <c r="F50" s="128"/>
      <c r="G50" s="129"/>
      <c r="H50" s="5" t="s">
        <v>18</v>
      </c>
      <c r="I50" s="5" t="s">
        <v>154</v>
      </c>
      <c r="J50" s="10" t="s">
        <v>155</v>
      </c>
      <c r="K50" s="140" t="s">
        <v>156</v>
      </c>
      <c r="L50" s="128"/>
      <c r="M50" s="129"/>
      <c r="N50" s="134" t="s">
        <v>18</v>
      </c>
      <c r="O50" s="128"/>
      <c r="P50" s="129"/>
    </row>
    <row r="51" spans="1:16" x14ac:dyDescent="0.2">
      <c r="A51" s="134" t="s">
        <v>18</v>
      </c>
      <c r="B51" s="128"/>
      <c r="C51" s="129"/>
      <c r="E51" s="134" t="s">
        <v>18</v>
      </c>
      <c r="F51" s="128"/>
      <c r="G51" s="129"/>
      <c r="H51" s="5" t="s">
        <v>18</v>
      </c>
      <c r="I51" s="5" t="s">
        <v>70</v>
      </c>
      <c r="J51" s="10" t="s">
        <v>71</v>
      </c>
      <c r="K51" s="140" t="s">
        <v>72</v>
      </c>
      <c r="L51" s="128"/>
      <c r="M51" s="129"/>
      <c r="N51" s="134" t="s">
        <v>73</v>
      </c>
      <c r="O51" s="128"/>
      <c r="P51" s="129"/>
    </row>
    <row r="52" spans="1:16" x14ac:dyDescent="0.2">
      <c r="A52" s="134" t="s">
        <v>18</v>
      </c>
      <c r="B52" s="128"/>
      <c r="C52" s="129"/>
      <c r="E52" s="134" t="s">
        <v>18</v>
      </c>
      <c r="F52" s="128"/>
      <c r="G52" s="129"/>
      <c r="H52" s="5" t="s">
        <v>18</v>
      </c>
      <c r="I52" s="5" t="s">
        <v>157</v>
      </c>
      <c r="J52" s="10" t="s">
        <v>77</v>
      </c>
      <c r="K52" s="140" t="s">
        <v>78</v>
      </c>
      <c r="L52" s="128"/>
      <c r="M52" s="129"/>
      <c r="N52" s="134" t="s">
        <v>18</v>
      </c>
      <c r="O52" s="128"/>
      <c r="P52" s="129"/>
    </row>
    <row r="53" spans="1:16" x14ac:dyDescent="0.2">
      <c r="A53" s="134" t="s">
        <v>18</v>
      </c>
      <c r="B53" s="128"/>
      <c r="C53" s="129"/>
      <c r="E53" s="134" t="s">
        <v>18</v>
      </c>
      <c r="F53" s="128"/>
      <c r="G53" s="129"/>
      <c r="H53" s="5" t="s">
        <v>18</v>
      </c>
      <c r="I53" s="119">
        <v>1516232.61</v>
      </c>
      <c r="J53" s="10" t="s">
        <v>79</v>
      </c>
      <c r="K53" s="140" t="s">
        <v>80</v>
      </c>
      <c r="L53" s="128"/>
      <c r="M53" s="129"/>
      <c r="N53" s="134" t="s">
        <v>158</v>
      </c>
      <c r="O53" s="128"/>
      <c r="P53" s="129"/>
    </row>
    <row r="54" spans="1:16" x14ac:dyDescent="0.2">
      <c r="A54" s="135" t="s">
        <v>18</v>
      </c>
      <c r="B54" s="128"/>
      <c r="C54" s="129"/>
      <c r="E54" s="135" t="s">
        <v>18</v>
      </c>
      <c r="F54" s="128"/>
      <c r="G54" s="129"/>
      <c r="H54" s="8" t="s">
        <v>18</v>
      </c>
      <c r="I54" s="120">
        <v>6673902.2800000003</v>
      </c>
      <c r="J54" s="11" t="s">
        <v>48</v>
      </c>
      <c r="K54" s="141" t="s">
        <v>16</v>
      </c>
      <c r="L54" s="128"/>
      <c r="M54" s="129"/>
      <c r="N54" s="135" t="s">
        <v>159</v>
      </c>
      <c r="O54" s="128"/>
      <c r="P54" s="129"/>
    </row>
    <row r="55" spans="1:16" x14ac:dyDescent="0.2">
      <c r="A55" s="150" t="s">
        <v>46</v>
      </c>
      <c r="B55" s="143"/>
      <c r="C55" s="144"/>
      <c r="E55" s="150" t="s">
        <v>18</v>
      </c>
      <c r="F55" s="143"/>
      <c r="G55" s="144"/>
      <c r="H55" s="14" t="s">
        <v>46</v>
      </c>
      <c r="I55" s="122">
        <v>34803330.509999998</v>
      </c>
      <c r="J55" s="15" t="s">
        <v>160</v>
      </c>
      <c r="K55" s="151" t="s">
        <v>16</v>
      </c>
      <c r="L55" s="143"/>
      <c r="M55" s="144"/>
      <c r="N55" s="150" t="s">
        <v>161</v>
      </c>
      <c r="O55" s="143"/>
      <c r="P55" s="144"/>
    </row>
    <row r="56" spans="1:16" x14ac:dyDescent="0.2">
      <c r="A56" s="135" t="s">
        <v>18</v>
      </c>
      <c r="B56" s="128"/>
      <c r="C56" s="129"/>
      <c r="E56" s="135" t="s">
        <v>18</v>
      </c>
      <c r="F56" s="128"/>
      <c r="G56" s="129"/>
      <c r="H56" s="8" t="s">
        <v>18</v>
      </c>
      <c r="I56" s="8" t="s">
        <v>162</v>
      </c>
      <c r="J56" s="11" t="s">
        <v>163</v>
      </c>
      <c r="K56" s="141" t="s">
        <v>16</v>
      </c>
      <c r="L56" s="128"/>
      <c r="M56" s="129"/>
      <c r="N56" s="135" t="s">
        <v>164</v>
      </c>
      <c r="O56" s="128"/>
      <c r="P56" s="129"/>
    </row>
    <row r="57" spans="1:16" x14ac:dyDescent="0.2">
      <c r="A57" s="147" t="s">
        <v>11</v>
      </c>
      <c r="B57" s="128"/>
      <c r="C57" s="128"/>
      <c r="E57" s="148" t="s">
        <v>11</v>
      </c>
      <c r="F57" s="128"/>
      <c r="G57" s="128"/>
      <c r="H57" s="16" t="s">
        <v>11</v>
      </c>
      <c r="I57" s="16" t="s">
        <v>165</v>
      </c>
      <c r="J57" s="8" t="s">
        <v>166</v>
      </c>
      <c r="K57" s="133" t="s">
        <v>11</v>
      </c>
      <c r="L57" s="128"/>
      <c r="M57" s="129"/>
      <c r="N57" s="135" t="s">
        <v>165</v>
      </c>
      <c r="O57" s="128"/>
      <c r="P57" s="129"/>
    </row>
    <row r="58" spans="1:16" ht="0" hidden="1" customHeight="1" x14ac:dyDescent="0.2"/>
    <row r="59" spans="1:16" ht="15.95" customHeight="1" x14ac:dyDescent="0.2"/>
    <row r="60" spans="1:16" ht="19.7" customHeight="1" x14ac:dyDescent="0.2">
      <c r="B60" s="149"/>
      <c r="C60" s="124"/>
    </row>
    <row r="61" spans="1:16" ht="0.6" customHeight="1" x14ac:dyDescent="0.2"/>
    <row r="62" spans="1:16" ht="19.7" customHeight="1" x14ac:dyDescent="0.2">
      <c r="C62" s="146"/>
      <c r="D62" s="124"/>
      <c r="E62" s="124"/>
      <c r="F62" s="124"/>
      <c r="G62" s="124"/>
      <c r="H62" s="124"/>
      <c r="I62" s="124"/>
      <c r="J62" s="124"/>
      <c r="K62" s="124"/>
      <c r="L62" s="124"/>
    </row>
  </sheetData>
  <mergeCells count="221">
    <mergeCell ref="C62:L62"/>
    <mergeCell ref="A57:C57"/>
    <mergeCell ref="E57:G57"/>
    <mergeCell ref="K57:M57"/>
    <mergeCell ref="N57:P57"/>
    <mergeCell ref="B60:C60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4:C54"/>
    <mergeCell ref="E54:G54"/>
    <mergeCell ref="K54:M54"/>
    <mergeCell ref="N54:P54"/>
    <mergeCell ref="A52:C52"/>
    <mergeCell ref="E52:G52"/>
    <mergeCell ref="K52:M52"/>
    <mergeCell ref="N52:P52"/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8:C8"/>
    <mergeCell ref="E8:G8"/>
    <mergeCell ref="K8:M8"/>
    <mergeCell ref="N8:P8"/>
    <mergeCell ref="A9:C9"/>
    <mergeCell ref="E9:G9"/>
    <mergeCell ref="K9:M9"/>
    <mergeCell ref="N9:P9"/>
    <mergeCell ref="N6:P6"/>
    <mergeCell ref="A7:C7"/>
    <mergeCell ref="E7:G7"/>
    <mergeCell ref="K7:M7"/>
    <mergeCell ref="N7:P7"/>
    <mergeCell ref="N4:P4"/>
    <mergeCell ref="A5:C5"/>
    <mergeCell ref="E5:G5"/>
    <mergeCell ref="K5:M5"/>
    <mergeCell ref="N5:P5"/>
    <mergeCell ref="A1:E1"/>
    <mergeCell ref="G1:K1"/>
    <mergeCell ref="G2:K2"/>
    <mergeCell ref="G3:K3"/>
    <mergeCell ref="A4:I4"/>
    <mergeCell ref="K4:M4"/>
    <mergeCell ref="A6:C6"/>
    <mergeCell ref="E6:G6"/>
    <mergeCell ref="K6:M6"/>
  </mergeCells>
  <pageMargins left="0.19685039370078741" right="0.19685039370078741" top="0.39370078740157483" bottom="0.39370078740157483" header="0.39370078740157483" footer="0.39370078740157483"/>
  <pageSetup paperSize="9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workbookViewId="0">
      <pane ySplit="5" topLeftCell="A6" activePane="bottomLeft" state="frozen"/>
      <selection pane="bottomLeft" activeCell="A11" sqref="A11:B11"/>
    </sheetView>
  </sheetViews>
  <sheetFormatPr defaultRowHeight="25.5" x14ac:dyDescent="0.7"/>
  <cols>
    <col min="1" max="1" width="42.625" style="86" customWidth="1"/>
    <col min="2" max="2" width="2.25" style="86" customWidth="1"/>
    <col min="3" max="3" width="11.125" style="86" customWidth="1"/>
    <col min="4" max="4" width="18.625" style="86" customWidth="1"/>
    <col min="5" max="5" width="4.375" style="86" customWidth="1"/>
    <col min="6" max="6" width="13.875" style="86" customWidth="1"/>
    <col min="7" max="7" width="0.5" style="86" customWidth="1"/>
    <col min="8" max="16384" width="9" style="86"/>
  </cols>
  <sheetData>
    <row r="1" spans="1:7" ht="19.5" customHeight="1" x14ac:dyDescent="0.7">
      <c r="A1" s="85"/>
    </row>
    <row r="2" spans="1:7" ht="22.5" customHeight="1" x14ac:dyDescent="0.7">
      <c r="A2" s="152" t="s">
        <v>0</v>
      </c>
      <c r="B2" s="153"/>
      <c r="C2" s="153"/>
      <c r="D2" s="153"/>
      <c r="E2" s="153"/>
      <c r="F2" s="153"/>
    </row>
    <row r="3" spans="1:7" ht="22.5" customHeight="1" x14ac:dyDescent="0.7">
      <c r="A3" s="154" t="s">
        <v>167</v>
      </c>
      <c r="B3" s="153"/>
      <c r="C3" s="153"/>
      <c r="D3" s="153"/>
      <c r="E3" s="153"/>
      <c r="F3" s="153"/>
    </row>
    <row r="4" spans="1:7" ht="22.5" customHeight="1" x14ac:dyDescent="0.7">
      <c r="A4" s="154" t="s">
        <v>168</v>
      </c>
      <c r="B4" s="153"/>
      <c r="C4" s="153"/>
      <c r="D4" s="153"/>
      <c r="E4" s="153"/>
      <c r="F4" s="153"/>
    </row>
    <row r="5" spans="1:7" ht="22.5" customHeight="1" x14ac:dyDescent="0.7">
      <c r="A5" s="155" t="s">
        <v>169</v>
      </c>
      <c r="B5" s="153"/>
      <c r="C5" s="153"/>
      <c r="D5" s="153"/>
      <c r="E5" s="153"/>
      <c r="F5" s="153"/>
    </row>
    <row r="6" spans="1:7" ht="18" customHeight="1" x14ac:dyDescent="0.7"/>
    <row r="7" spans="1:7" x14ac:dyDescent="0.7">
      <c r="A7" s="156" t="s">
        <v>4</v>
      </c>
      <c r="B7" s="157"/>
      <c r="C7" s="87" t="s">
        <v>5</v>
      </c>
      <c r="D7" s="87" t="s">
        <v>170</v>
      </c>
      <c r="E7" s="156" t="s">
        <v>171</v>
      </c>
      <c r="F7" s="158"/>
      <c r="G7" s="157"/>
    </row>
    <row r="8" spans="1:7" x14ac:dyDescent="0.7">
      <c r="A8" s="159" t="s">
        <v>172</v>
      </c>
      <c r="B8" s="157"/>
      <c r="C8" s="88" t="s">
        <v>173</v>
      </c>
      <c r="D8" s="89">
        <v>7996.25</v>
      </c>
      <c r="E8" s="160">
        <v>0</v>
      </c>
      <c r="F8" s="158"/>
      <c r="G8" s="157"/>
    </row>
    <row r="9" spans="1:7" x14ac:dyDescent="0.7">
      <c r="A9" s="159" t="s">
        <v>174</v>
      </c>
      <c r="B9" s="157"/>
      <c r="C9" s="88" t="s">
        <v>175</v>
      </c>
      <c r="D9" s="89">
        <v>25172206.879999999</v>
      </c>
      <c r="E9" s="160">
        <v>0</v>
      </c>
      <c r="F9" s="158"/>
      <c r="G9" s="157"/>
    </row>
    <row r="10" spans="1:7" x14ac:dyDescent="0.7">
      <c r="A10" s="159" t="s">
        <v>176</v>
      </c>
      <c r="B10" s="157"/>
      <c r="C10" s="88" t="s">
        <v>175</v>
      </c>
      <c r="D10" s="89">
        <v>721297.94</v>
      </c>
      <c r="E10" s="160">
        <v>0</v>
      </c>
      <c r="F10" s="158"/>
      <c r="G10" s="157"/>
    </row>
    <row r="11" spans="1:7" x14ac:dyDescent="0.7">
      <c r="A11" s="159" t="s">
        <v>177</v>
      </c>
      <c r="B11" s="157"/>
      <c r="C11" s="88" t="s">
        <v>175</v>
      </c>
      <c r="D11" s="89">
        <v>1522718.8</v>
      </c>
      <c r="E11" s="160">
        <v>0</v>
      </c>
      <c r="F11" s="158"/>
      <c r="G11" s="157"/>
    </row>
    <row r="12" spans="1:7" x14ac:dyDescent="0.7">
      <c r="A12" s="159" t="s">
        <v>178</v>
      </c>
      <c r="B12" s="157"/>
      <c r="C12" s="88" t="s">
        <v>175</v>
      </c>
      <c r="D12" s="89">
        <v>7152113.3799999999</v>
      </c>
      <c r="E12" s="160">
        <v>0</v>
      </c>
      <c r="F12" s="158"/>
      <c r="G12" s="157"/>
    </row>
    <row r="13" spans="1:7" x14ac:dyDescent="0.7">
      <c r="A13" s="159" t="s">
        <v>51</v>
      </c>
      <c r="B13" s="157"/>
      <c r="C13" s="88" t="s">
        <v>179</v>
      </c>
      <c r="D13" s="89">
        <v>7000</v>
      </c>
      <c r="E13" s="160">
        <v>0</v>
      </c>
      <c r="F13" s="158"/>
      <c r="G13" s="157"/>
    </row>
    <row r="14" spans="1:7" x14ac:dyDescent="0.7">
      <c r="A14" s="159" t="s">
        <v>180</v>
      </c>
      <c r="B14" s="157"/>
      <c r="C14" s="88" t="s">
        <v>181</v>
      </c>
      <c r="D14" s="89">
        <v>2024500</v>
      </c>
      <c r="E14" s="160">
        <v>0</v>
      </c>
      <c r="F14" s="158"/>
      <c r="G14" s="157"/>
    </row>
    <row r="15" spans="1:7" x14ac:dyDescent="0.7">
      <c r="A15" s="159" t="s">
        <v>54</v>
      </c>
      <c r="B15" s="157"/>
      <c r="C15" s="88" t="s">
        <v>182</v>
      </c>
      <c r="D15" s="89">
        <v>324000</v>
      </c>
      <c r="E15" s="160">
        <v>0</v>
      </c>
      <c r="F15" s="158"/>
      <c r="G15" s="157"/>
    </row>
    <row r="16" spans="1:7" x14ac:dyDescent="0.7">
      <c r="A16" s="159" t="s">
        <v>142</v>
      </c>
      <c r="B16" s="157"/>
      <c r="C16" s="88" t="s">
        <v>183</v>
      </c>
      <c r="D16" s="89">
        <v>0</v>
      </c>
      <c r="E16" s="160">
        <v>2231000</v>
      </c>
      <c r="F16" s="158"/>
      <c r="G16" s="157"/>
    </row>
    <row r="17" spans="1:7" x14ac:dyDescent="0.7">
      <c r="A17" s="159" t="s">
        <v>56</v>
      </c>
      <c r="B17" s="157"/>
      <c r="C17" s="88" t="s">
        <v>184</v>
      </c>
      <c r="D17" s="89">
        <v>0</v>
      </c>
      <c r="E17" s="160">
        <v>6316.44</v>
      </c>
      <c r="F17" s="158"/>
      <c r="G17" s="157"/>
    </row>
    <row r="18" spans="1:7" x14ac:dyDescent="0.7">
      <c r="A18" s="159" t="s">
        <v>63</v>
      </c>
      <c r="B18" s="157"/>
      <c r="C18" s="88" t="s">
        <v>185</v>
      </c>
      <c r="D18" s="89">
        <v>0</v>
      </c>
      <c r="E18" s="160">
        <v>612219.48</v>
      </c>
      <c r="F18" s="158"/>
      <c r="G18" s="157"/>
    </row>
    <row r="19" spans="1:7" x14ac:dyDescent="0.7">
      <c r="A19" s="159" t="s">
        <v>67</v>
      </c>
      <c r="B19" s="157"/>
      <c r="C19" s="88" t="s">
        <v>186</v>
      </c>
      <c r="D19" s="89">
        <v>0</v>
      </c>
      <c r="E19" s="160">
        <v>5478</v>
      </c>
      <c r="F19" s="158"/>
      <c r="G19" s="157"/>
    </row>
    <row r="20" spans="1:7" x14ac:dyDescent="0.7">
      <c r="A20" s="159" t="s">
        <v>74</v>
      </c>
      <c r="B20" s="157"/>
      <c r="C20" s="88" t="s">
        <v>187</v>
      </c>
      <c r="D20" s="89">
        <v>0</v>
      </c>
      <c r="E20" s="160">
        <v>1045297.94</v>
      </c>
      <c r="F20" s="158"/>
      <c r="G20" s="157"/>
    </row>
    <row r="21" spans="1:7" x14ac:dyDescent="0.7">
      <c r="A21" s="159" t="s">
        <v>79</v>
      </c>
      <c r="B21" s="157"/>
      <c r="C21" s="88" t="s">
        <v>188</v>
      </c>
      <c r="D21" s="89">
        <v>0</v>
      </c>
      <c r="E21" s="160">
        <v>7747034.1799999997</v>
      </c>
      <c r="F21" s="158"/>
      <c r="G21" s="157"/>
    </row>
    <row r="22" spans="1:7" x14ac:dyDescent="0.7">
      <c r="A22" s="159" t="s">
        <v>189</v>
      </c>
      <c r="B22" s="157"/>
      <c r="C22" s="88" t="s">
        <v>190</v>
      </c>
      <c r="D22" s="89">
        <v>0</v>
      </c>
      <c r="E22" s="160">
        <v>12783287.789999999</v>
      </c>
      <c r="F22" s="158"/>
      <c r="G22" s="157"/>
    </row>
    <row r="23" spans="1:7" x14ac:dyDescent="0.7">
      <c r="A23" s="159" t="s">
        <v>191</v>
      </c>
      <c r="B23" s="157"/>
      <c r="C23" s="88" t="s">
        <v>192</v>
      </c>
      <c r="D23" s="89">
        <v>0</v>
      </c>
      <c r="E23" s="160">
        <v>114029.33</v>
      </c>
      <c r="F23" s="158"/>
      <c r="G23" s="157"/>
    </row>
    <row r="24" spans="1:7" x14ac:dyDescent="0.7">
      <c r="A24" s="159" t="s">
        <v>193</v>
      </c>
      <c r="B24" s="157"/>
      <c r="C24" s="88" t="s">
        <v>194</v>
      </c>
      <c r="D24" s="89">
        <v>0</v>
      </c>
      <c r="E24" s="160">
        <v>30978.9</v>
      </c>
      <c r="F24" s="158"/>
      <c r="G24" s="157"/>
    </row>
    <row r="25" spans="1:7" x14ac:dyDescent="0.7">
      <c r="A25" s="159" t="s">
        <v>195</v>
      </c>
      <c r="B25" s="157"/>
      <c r="C25" s="88" t="s">
        <v>196</v>
      </c>
      <c r="D25" s="89">
        <v>0</v>
      </c>
      <c r="E25" s="160">
        <v>13167</v>
      </c>
      <c r="F25" s="158"/>
      <c r="G25" s="157"/>
    </row>
    <row r="26" spans="1:7" x14ac:dyDescent="0.7">
      <c r="A26" s="159" t="s">
        <v>197</v>
      </c>
      <c r="B26" s="157"/>
      <c r="C26" s="88" t="s">
        <v>198</v>
      </c>
      <c r="D26" s="89">
        <v>0</v>
      </c>
      <c r="E26" s="160">
        <v>1164</v>
      </c>
      <c r="F26" s="158"/>
      <c r="G26" s="157"/>
    </row>
    <row r="27" spans="1:7" x14ac:dyDescent="0.7">
      <c r="A27" s="159" t="s">
        <v>199</v>
      </c>
      <c r="B27" s="157"/>
      <c r="C27" s="88" t="s">
        <v>200</v>
      </c>
      <c r="D27" s="89">
        <v>0</v>
      </c>
      <c r="E27" s="160">
        <v>1510</v>
      </c>
      <c r="F27" s="158"/>
      <c r="G27" s="157"/>
    </row>
    <row r="28" spans="1:7" x14ac:dyDescent="0.7">
      <c r="A28" s="159" t="s">
        <v>201</v>
      </c>
      <c r="B28" s="157"/>
      <c r="C28" s="88" t="s">
        <v>202</v>
      </c>
      <c r="D28" s="89">
        <v>0</v>
      </c>
      <c r="E28" s="160">
        <v>6573</v>
      </c>
      <c r="F28" s="158"/>
      <c r="G28" s="157"/>
    </row>
    <row r="29" spans="1:7" x14ac:dyDescent="0.7">
      <c r="A29" s="159" t="s">
        <v>203</v>
      </c>
      <c r="B29" s="157"/>
      <c r="C29" s="88" t="s">
        <v>204</v>
      </c>
      <c r="D29" s="89">
        <v>0</v>
      </c>
      <c r="E29" s="160">
        <v>65949.460000000006</v>
      </c>
      <c r="F29" s="158"/>
      <c r="G29" s="157"/>
    </row>
    <row r="30" spans="1:7" x14ac:dyDescent="0.7">
      <c r="A30" s="159" t="s">
        <v>205</v>
      </c>
      <c r="B30" s="157"/>
      <c r="C30" s="88" t="s">
        <v>206</v>
      </c>
      <c r="D30" s="89">
        <v>0</v>
      </c>
      <c r="E30" s="160">
        <v>440</v>
      </c>
      <c r="F30" s="158"/>
      <c r="G30" s="157"/>
    </row>
    <row r="31" spans="1:7" x14ac:dyDescent="0.7">
      <c r="A31" s="159" t="s">
        <v>207</v>
      </c>
      <c r="B31" s="157"/>
      <c r="C31" s="88" t="s">
        <v>208</v>
      </c>
      <c r="D31" s="89">
        <v>0</v>
      </c>
      <c r="E31" s="160">
        <v>103276.95</v>
      </c>
      <c r="F31" s="158"/>
      <c r="G31" s="157"/>
    </row>
    <row r="32" spans="1:7" x14ac:dyDescent="0.7">
      <c r="A32" s="159" t="s">
        <v>209</v>
      </c>
      <c r="B32" s="157"/>
      <c r="C32" s="88" t="s">
        <v>210</v>
      </c>
      <c r="D32" s="89">
        <v>0</v>
      </c>
      <c r="E32" s="160">
        <v>300</v>
      </c>
      <c r="F32" s="158"/>
      <c r="G32" s="157"/>
    </row>
    <row r="33" spans="1:7" x14ac:dyDescent="0.7">
      <c r="A33" s="159" t="s">
        <v>211</v>
      </c>
      <c r="B33" s="157"/>
      <c r="C33" s="88" t="s">
        <v>212</v>
      </c>
      <c r="D33" s="89">
        <v>0</v>
      </c>
      <c r="E33" s="160">
        <v>433018.47</v>
      </c>
      <c r="F33" s="158"/>
      <c r="G33" s="157"/>
    </row>
    <row r="34" spans="1:7" x14ac:dyDescent="0.7">
      <c r="A34" s="159" t="s">
        <v>213</v>
      </c>
      <c r="B34" s="157"/>
      <c r="C34" s="88" t="s">
        <v>214</v>
      </c>
      <c r="D34" s="89">
        <v>0</v>
      </c>
      <c r="E34" s="160">
        <v>8178877</v>
      </c>
      <c r="F34" s="158"/>
      <c r="G34" s="157"/>
    </row>
    <row r="35" spans="1:7" x14ac:dyDescent="0.7">
      <c r="A35" s="159" t="s">
        <v>215</v>
      </c>
      <c r="B35" s="157"/>
      <c r="C35" s="88" t="s">
        <v>216</v>
      </c>
      <c r="D35" s="89">
        <v>0</v>
      </c>
      <c r="E35" s="160">
        <v>2425900.37</v>
      </c>
      <c r="F35" s="158"/>
      <c r="G35" s="157"/>
    </row>
    <row r="36" spans="1:7" x14ac:dyDescent="0.7">
      <c r="A36" s="159" t="s">
        <v>217</v>
      </c>
      <c r="B36" s="157"/>
      <c r="C36" s="88" t="s">
        <v>218</v>
      </c>
      <c r="D36" s="89">
        <v>0</v>
      </c>
      <c r="E36" s="160">
        <v>92727.72</v>
      </c>
      <c r="F36" s="158"/>
      <c r="G36" s="157"/>
    </row>
    <row r="37" spans="1:7" x14ac:dyDescent="0.7">
      <c r="A37" s="159" t="s">
        <v>219</v>
      </c>
      <c r="B37" s="157"/>
      <c r="C37" s="88" t="s">
        <v>220</v>
      </c>
      <c r="D37" s="89">
        <v>0</v>
      </c>
      <c r="E37" s="160">
        <v>4858853.8099999996</v>
      </c>
      <c r="F37" s="158"/>
      <c r="G37" s="157"/>
    </row>
    <row r="38" spans="1:7" x14ac:dyDescent="0.7">
      <c r="A38" s="159" t="s">
        <v>221</v>
      </c>
      <c r="B38" s="157"/>
      <c r="C38" s="88" t="s">
        <v>222</v>
      </c>
      <c r="D38" s="89">
        <v>0</v>
      </c>
      <c r="E38" s="160">
        <v>18</v>
      </c>
      <c r="F38" s="158"/>
      <c r="G38" s="157"/>
    </row>
    <row r="39" spans="1:7" x14ac:dyDescent="0.7">
      <c r="A39" s="159" t="s">
        <v>223</v>
      </c>
      <c r="B39" s="157"/>
      <c r="C39" s="88" t="s">
        <v>224</v>
      </c>
      <c r="D39" s="89">
        <v>0</v>
      </c>
      <c r="E39" s="160">
        <v>2947287.06</v>
      </c>
      <c r="F39" s="158"/>
      <c r="G39" s="157"/>
    </row>
    <row r="40" spans="1:7" x14ac:dyDescent="0.7">
      <c r="A40" s="159" t="s">
        <v>225</v>
      </c>
      <c r="B40" s="157"/>
      <c r="C40" s="88" t="s">
        <v>226</v>
      </c>
      <c r="D40" s="89">
        <v>0</v>
      </c>
      <c r="E40" s="160">
        <v>689365.58</v>
      </c>
      <c r="F40" s="158"/>
      <c r="G40" s="157"/>
    </row>
    <row r="41" spans="1:7" x14ac:dyDescent="0.7">
      <c r="A41" s="159" t="s">
        <v>227</v>
      </c>
      <c r="B41" s="157"/>
      <c r="C41" s="88" t="s">
        <v>228</v>
      </c>
      <c r="D41" s="89">
        <v>0</v>
      </c>
      <c r="E41" s="160">
        <v>2191</v>
      </c>
      <c r="F41" s="158"/>
      <c r="G41" s="157"/>
    </row>
    <row r="42" spans="1:7" x14ac:dyDescent="0.7">
      <c r="A42" s="159" t="s">
        <v>229</v>
      </c>
      <c r="B42" s="157"/>
      <c r="C42" s="88" t="s">
        <v>230</v>
      </c>
      <c r="D42" s="89">
        <v>0</v>
      </c>
      <c r="E42" s="160">
        <v>687458</v>
      </c>
      <c r="F42" s="158"/>
      <c r="G42" s="157"/>
    </row>
    <row r="43" spans="1:7" x14ac:dyDescent="0.7">
      <c r="A43" s="159" t="s">
        <v>231</v>
      </c>
      <c r="B43" s="157"/>
      <c r="C43" s="88" t="s">
        <v>232</v>
      </c>
      <c r="D43" s="89">
        <v>0</v>
      </c>
      <c r="E43" s="160">
        <v>520</v>
      </c>
      <c r="F43" s="158"/>
      <c r="G43" s="157"/>
    </row>
    <row r="44" spans="1:7" x14ac:dyDescent="0.7">
      <c r="A44" s="159" t="s">
        <v>233</v>
      </c>
      <c r="B44" s="157"/>
      <c r="C44" s="88" t="s">
        <v>234</v>
      </c>
      <c r="D44" s="89">
        <v>0</v>
      </c>
      <c r="E44" s="160">
        <v>19978022</v>
      </c>
      <c r="F44" s="158"/>
      <c r="G44" s="157"/>
    </row>
    <row r="45" spans="1:7" x14ac:dyDescent="0.7">
      <c r="A45" s="159" t="s">
        <v>87</v>
      </c>
      <c r="B45" s="157"/>
      <c r="C45" s="88" t="s">
        <v>235</v>
      </c>
      <c r="D45" s="89">
        <v>12545386</v>
      </c>
      <c r="E45" s="160">
        <v>0</v>
      </c>
      <c r="F45" s="158"/>
      <c r="G45" s="157"/>
    </row>
    <row r="46" spans="1:7" x14ac:dyDescent="0.7">
      <c r="A46" s="159" t="s">
        <v>92</v>
      </c>
      <c r="B46" s="157"/>
      <c r="C46" s="88" t="s">
        <v>236</v>
      </c>
      <c r="D46" s="89">
        <v>2356860</v>
      </c>
      <c r="E46" s="160">
        <v>0</v>
      </c>
      <c r="F46" s="158"/>
      <c r="G46" s="157"/>
    </row>
    <row r="47" spans="1:7" x14ac:dyDescent="0.7">
      <c r="A47" s="159" t="s">
        <v>97</v>
      </c>
      <c r="B47" s="157"/>
      <c r="C47" s="88" t="s">
        <v>237</v>
      </c>
      <c r="D47" s="89">
        <v>5535624</v>
      </c>
      <c r="E47" s="160">
        <v>0</v>
      </c>
      <c r="F47" s="158"/>
      <c r="G47" s="157"/>
    </row>
    <row r="48" spans="1:7" x14ac:dyDescent="0.7">
      <c r="A48" s="159" t="s">
        <v>102</v>
      </c>
      <c r="B48" s="157"/>
      <c r="C48" s="88" t="s">
        <v>238</v>
      </c>
      <c r="D48" s="89">
        <v>238070</v>
      </c>
      <c r="E48" s="160">
        <v>0</v>
      </c>
      <c r="F48" s="158"/>
      <c r="G48" s="157"/>
    </row>
    <row r="49" spans="1:7" x14ac:dyDescent="0.7">
      <c r="A49" s="159" t="s">
        <v>107</v>
      </c>
      <c r="B49" s="157"/>
      <c r="C49" s="88" t="s">
        <v>239</v>
      </c>
      <c r="D49" s="89">
        <v>2176131.25</v>
      </c>
      <c r="E49" s="160">
        <v>0</v>
      </c>
      <c r="F49" s="158"/>
      <c r="G49" s="157"/>
    </row>
    <row r="50" spans="1:7" x14ac:dyDescent="0.7">
      <c r="A50" s="159" t="s">
        <v>112</v>
      </c>
      <c r="B50" s="157"/>
      <c r="C50" s="88" t="s">
        <v>240</v>
      </c>
      <c r="D50" s="89">
        <v>1629364.96</v>
      </c>
      <c r="E50" s="160">
        <v>0</v>
      </c>
      <c r="F50" s="158"/>
      <c r="G50" s="157"/>
    </row>
    <row r="51" spans="1:7" x14ac:dyDescent="0.7">
      <c r="A51" s="159" t="s">
        <v>117</v>
      </c>
      <c r="B51" s="157"/>
      <c r="C51" s="88" t="s">
        <v>241</v>
      </c>
      <c r="D51" s="89">
        <v>263325.62</v>
      </c>
      <c r="E51" s="160">
        <v>0</v>
      </c>
      <c r="F51" s="158"/>
      <c r="G51" s="157"/>
    </row>
    <row r="52" spans="1:7" x14ac:dyDescent="0.7">
      <c r="A52" s="159" t="s">
        <v>122</v>
      </c>
      <c r="B52" s="157"/>
      <c r="C52" s="88" t="s">
        <v>242</v>
      </c>
      <c r="D52" s="89">
        <v>98666.4</v>
      </c>
      <c r="E52" s="160">
        <v>0</v>
      </c>
      <c r="F52" s="158"/>
      <c r="G52" s="157"/>
    </row>
    <row r="53" spans="1:7" x14ac:dyDescent="0.7">
      <c r="A53" s="159" t="s">
        <v>126</v>
      </c>
      <c r="B53" s="157"/>
      <c r="C53" s="88" t="s">
        <v>243</v>
      </c>
      <c r="D53" s="89">
        <v>1639000</v>
      </c>
      <c r="E53" s="160">
        <v>0</v>
      </c>
      <c r="F53" s="158"/>
      <c r="G53" s="157"/>
    </row>
    <row r="54" spans="1:7" x14ac:dyDescent="0.7">
      <c r="A54" s="159" t="s">
        <v>133</v>
      </c>
      <c r="B54" s="157"/>
      <c r="C54" s="88" t="s">
        <v>244</v>
      </c>
      <c r="D54" s="89">
        <v>1648000</v>
      </c>
      <c r="E54" s="160">
        <v>0</v>
      </c>
      <c r="F54" s="158"/>
      <c r="G54" s="157"/>
    </row>
    <row r="55" spans="1:7" x14ac:dyDescent="0.7">
      <c r="A55" s="161" t="s">
        <v>48</v>
      </c>
      <c r="B55" s="162"/>
      <c r="C55" s="163"/>
      <c r="D55" s="90">
        <v>65062261.479999997</v>
      </c>
      <c r="E55" s="164">
        <v>65062261.479999997</v>
      </c>
      <c r="F55" s="158"/>
      <c r="G55" s="157"/>
    </row>
    <row r="56" spans="1:7" ht="0" hidden="1" customHeight="1" x14ac:dyDescent="0.7"/>
  </sheetData>
  <mergeCells count="102">
    <mergeCell ref="A53:B53"/>
    <mergeCell ref="E53:G53"/>
    <mergeCell ref="A54:B54"/>
    <mergeCell ref="E54:G54"/>
    <mergeCell ref="A55:C55"/>
    <mergeCell ref="E55:G55"/>
    <mergeCell ref="A50:B50"/>
    <mergeCell ref="E50:G50"/>
    <mergeCell ref="A51:B51"/>
    <mergeCell ref="E51:G51"/>
    <mergeCell ref="A52:B52"/>
    <mergeCell ref="E52:G52"/>
    <mergeCell ref="A47:B47"/>
    <mergeCell ref="E47:G47"/>
    <mergeCell ref="A48:B48"/>
    <mergeCell ref="E48:G48"/>
    <mergeCell ref="A49:B49"/>
    <mergeCell ref="E49:G49"/>
    <mergeCell ref="A44:B44"/>
    <mergeCell ref="E44:G44"/>
    <mergeCell ref="A45:B45"/>
    <mergeCell ref="E45:G45"/>
    <mergeCell ref="A46:B46"/>
    <mergeCell ref="E46:G46"/>
    <mergeCell ref="A41:B41"/>
    <mergeCell ref="E41:G41"/>
    <mergeCell ref="A42:B42"/>
    <mergeCell ref="E42:G42"/>
    <mergeCell ref="A43:B43"/>
    <mergeCell ref="E43:G43"/>
    <mergeCell ref="A38:B38"/>
    <mergeCell ref="E38:G38"/>
    <mergeCell ref="A39:B39"/>
    <mergeCell ref="E39:G39"/>
    <mergeCell ref="A40:B40"/>
    <mergeCell ref="E40:G40"/>
    <mergeCell ref="A35:B35"/>
    <mergeCell ref="E35:G35"/>
    <mergeCell ref="A36:B36"/>
    <mergeCell ref="E36:G36"/>
    <mergeCell ref="A37:B37"/>
    <mergeCell ref="E37:G37"/>
    <mergeCell ref="A32:B32"/>
    <mergeCell ref="E32:G32"/>
    <mergeCell ref="A33:B33"/>
    <mergeCell ref="E33:G33"/>
    <mergeCell ref="A34:B34"/>
    <mergeCell ref="E34:G34"/>
    <mergeCell ref="A29:B29"/>
    <mergeCell ref="E29:G29"/>
    <mergeCell ref="A30:B30"/>
    <mergeCell ref="E30:G30"/>
    <mergeCell ref="A31:B31"/>
    <mergeCell ref="E31:G31"/>
    <mergeCell ref="A26:B26"/>
    <mergeCell ref="E26:G26"/>
    <mergeCell ref="A27:B27"/>
    <mergeCell ref="E27:G27"/>
    <mergeCell ref="A28:B28"/>
    <mergeCell ref="E28:G28"/>
    <mergeCell ref="A23:B23"/>
    <mergeCell ref="E23:G23"/>
    <mergeCell ref="A24:B24"/>
    <mergeCell ref="E24:G24"/>
    <mergeCell ref="A25:B25"/>
    <mergeCell ref="E25:G25"/>
    <mergeCell ref="A20:B20"/>
    <mergeCell ref="E20:G20"/>
    <mergeCell ref="A21:B21"/>
    <mergeCell ref="E21:G21"/>
    <mergeCell ref="A22:B22"/>
    <mergeCell ref="E22:G22"/>
    <mergeCell ref="A18:B18"/>
    <mergeCell ref="E18:G18"/>
    <mergeCell ref="A19:B19"/>
    <mergeCell ref="E19:G19"/>
    <mergeCell ref="A14:B14"/>
    <mergeCell ref="E14:G14"/>
    <mergeCell ref="A15:B15"/>
    <mergeCell ref="E15:G15"/>
    <mergeCell ref="A16:B16"/>
    <mergeCell ref="E16:G16"/>
    <mergeCell ref="A13:B13"/>
    <mergeCell ref="E13:G13"/>
    <mergeCell ref="A8:B8"/>
    <mergeCell ref="E8:G8"/>
    <mergeCell ref="A9:B9"/>
    <mergeCell ref="E9:G9"/>
    <mergeCell ref="A10:B10"/>
    <mergeCell ref="E10:G10"/>
    <mergeCell ref="A17:B17"/>
    <mergeCell ref="E17:G17"/>
    <mergeCell ref="A2:F2"/>
    <mergeCell ref="A3:F3"/>
    <mergeCell ref="A4:F4"/>
    <mergeCell ref="A5:F5"/>
    <mergeCell ref="A7:B7"/>
    <mergeCell ref="E7:G7"/>
    <mergeCell ref="A11:B11"/>
    <mergeCell ref="E11:G11"/>
    <mergeCell ref="A12:B12"/>
    <mergeCell ref="E12:G12"/>
  </mergeCells>
  <pageMargins left="0.28000000000000003" right="0.17" top="0.27" bottom="0.17" header="0.3" footer="0.27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4"/>
  <sheetViews>
    <sheetView topLeftCell="A68" workbookViewId="0">
      <pane xSplit="6" topLeftCell="G1" activePane="topRight" state="frozen"/>
      <selection activeCell="B68" sqref="B68"/>
      <selection pane="topRight" activeCell="B82" sqref="B82"/>
    </sheetView>
  </sheetViews>
  <sheetFormatPr defaultRowHeight="21" x14ac:dyDescent="0.55000000000000004"/>
  <cols>
    <col min="1" max="1" width="2.375" style="82" customWidth="1"/>
    <col min="2" max="2" width="45.25" style="83" customWidth="1"/>
    <col min="3" max="3" width="9" style="84"/>
    <col min="4" max="8" width="11.875" style="83" customWidth="1"/>
    <col min="9" max="9" width="11.125" style="22" bestFit="1" customWidth="1"/>
    <col min="10" max="17" width="9" style="22"/>
    <col min="18" max="18" width="9.875" style="22" bestFit="1" customWidth="1"/>
    <col min="19" max="19" width="9" style="22"/>
    <col min="20" max="20" width="10.625" style="23" customWidth="1"/>
    <col min="21" max="21" width="11.875" style="83" customWidth="1"/>
    <col min="22" max="22" width="11" style="22" customWidth="1"/>
    <col min="23" max="23" width="12.125" style="24" customWidth="1"/>
    <col min="24" max="53" width="9" style="22"/>
    <col min="54" max="55" width="9" style="83"/>
    <col min="56" max="57" width="11.875" style="83" customWidth="1"/>
    <col min="58" max="58" width="11.125" style="83" bestFit="1" customWidth="1"/>
    <col min="59" max="59" width="9" style="83"/>
    <col min="60" max="61" width="11.875" style="83" customWidth="1"/>
    <col min="62" max="62" width="12.375" style="83" customWidth="1"/>
    <col min="63" max="16384" width="9" style="83"/>
  </cols>
  <sheetData>
    <row r="1" spans="1:62" s="22" customFormat="1" x14ac:dyDescent="0.55000000000000004">
      <c r="A1" s="165" t="s">
        <v>0</v>
      </c>
      <c r="B1" s="165"/>
      <c r="C1" s="165"/>
      <c r="D1" s="165"/>
      <c r="E1" s="165"/>
      <c r="F1" s="165"/>
      <c r="T1" s="23"/>
      <c r="W1" s="24"/>
    </row>
    <row r="2" spans="1:62" s="22" customFormat="1" x14ac:dyDescent="0.55000000000000004">
      <c r="A2" s="165" t="s">
        <v>405</v>
      </c>
      <c r="B2" s="165"/>
      <c r="C2" s="165"/>
      <c r="D2" s="165"/>
      <c r="E2" s="165"/>
      <c r="F2" s="165"/>
      <c r="T2" s="23"/>
      <c r="W2" s="24"/>
    </row>
    <row r="3" spans="1:62" s="22" customFormat="1" x14ac:dyDescent="0.55000000000000004">
      <c r="A3" s="166" t="s">
        <v>169</v>
      </c>
      <c r="B3" s="166"/>
      <c r="C3" s="166"/>
      <c r="D3" s="166"/>
      <c r="E3" s="166"/>
      <c r="F3" s="166"/>
      <c r="T3" s="23"/>
      <c r="W3" s="24"/>
    </row>
    <row r="4" spans="1:62" s="22" customFormat="1" x14ac:dyDescent="0.55000000000000004">
      <c r="A4" s="25"/>
      <c r="B4" s="26"/>
      <c r="C4" s="26"/>
      <c r="D4" s="26"/>
      <c r="E4" s="26"/>
      <c r="F4" s="26"/>
      <c r="G4" s="26"/>
      <c r="H4" s="26"/>
      <c r="T4" s="23"/>
      <c r="U4" s="26"/>
      <c r="W4" s="24"/>
      <c r="BD4" s="26"/>
      <c r="BE4" s="26"/>
      <c r="BH4" s="26"/>
      <c r="BI4" s="26"/>
    </row>
    <row r="5" spans="1:62" s="22" customFormat="1" x14ac:dyDescent="0.55000000000000004">
      <c r="A5" s="27"/>
      <c r="B5" s="167" t="s">
        <v>4</v>
      </c>
      <c r="C5" s="168" t="s">
        <v>5</v>
      </c>
      <c r="D5" s="168" t="s">
        <v>406</v>
      </c>
      <c r="E5" s="28" t="s">
        <v>407</v>
      </c>
      <c r="F5" s="28" t="s">
        <v>3</v>
      </c>
      <c r="G5" s="28" t="s">
        <v>407</v>
      </c>
      <c r="H5" s="28" t="s">
        <v>3</v>
      </c>
      <c r="T5" s="23"/>
      <c r="U5" s="28" t="s">
        <v>3</v>
      </c>
      <c r="W5" s="24"/>
      <c r="BD5" s="28" t="s">
        <v>407</v>
      </c>
      <c r="BE5" s="28" t="s">
        <v>3</v>
      </c>
      <c r="BH5" s="28" t="s">
        <v>407</v>
      </c>
      <c r="BI5" s="28" t="s">
        <v>3</v>
      </c>
    </row>
    <row r="6" spans="1:62" s="22" customFormat="1" x14ac:dyDescent="0.55000000000000004">
      <c r="A6" s="29"/>
      <c r="B6" s="167"/>
      <c r="C6" s="169"/>
      <c r="D6" s="169"/>
      <c r="E6" s="30" t="s">
        <v>408</v>
      </c>
      <c r="F6" s="30" t="s">
        <v>408</v>
      </c>
      <c r="G6" s="30" t="s">
        <v>408</v>
      </c>
      <c r="H6" s="30" t="s">
        <v>408</v>
      </c>
      <c r="T6" s="23"/>
      <c r="U6" s="30" t="s">
        <v>408</v>
      </c>
      <c r="W6" s="24"/>
      <c r="BD6" s="30" t="s">
        <v>408</v>
      </c>
      <c r="BE6" s="30" t="s">
        <v>408</v>
      </c>
      <c r="BH6" s="30" t="s">
        <v>408</v>
      </c>
      <c r="BI6" s="30" t="s">
        <v>408</v>
      </c>
    </row>
    <row r="7" spans="1:62" s="22" customFormat="1" x14ac:dyDescent="0.55000000000000004">
      <c r="A7" s="31" t="s">
        <v>409</v>
      </c>
      <c r="B7" s="32"/>
      <c r="C7" s="33"/>
      <c r="D7" s="34"/>
      <c r="E7" s="35"/>
      <c r="F7" s="35"/>
      <c r="G7" s="35"/>
      <c r="H7" s="35"/>
      <c r="T7" s="23"/>
      <c r="U7" s="35"/>
      <c r="W7" s="24"/>
      <c r="BD7" s="35"/>
      <c r="BE7" s="35"/>
      <c r="BH7" s="35"/>
      <c r="BI7" s="35"/>
    </row>
    <row r="8" spans="1:62" s="22" customFormat="1" x14ac:dyDescent="0.55000000000000004">
      <c r="A8" s="36" t="s">
        <v>20</v>
      </c>
      <c r="B8" s="32"/>
      <c r="C8" s="37"/>
      <c r="D8" s="38"/>
      <c r="E8" s="39"/>
      <c r="F8" s="39"/>
      <c r="G8" s="39"/>
      <c r="H8" s="39"/>
      <c r="T8" s="23"/>
      <c r="U8" s="39"/>
      <c r="W8" s="24"/>
      <c r="BD8" s="39"/>
      <c r="BE8" s="39"/>
      <c r="BH8" s="39"/>
      <c r="BI8" s="39"/>
    </row>
    <row r="9" spans="1:62" s="22" customFormat="1" x14ac:dyDescent="0.55000000000000004">
      <c r="A9" s="40"/>
      <c r="B9" s="32" t="s">
        <v>191</v>
      </c>
      <c r="C9" s="37">
        <v>11043001</v>
      </c>
      <c r="D9" s="41">
        <v>100000</v>
      </c>
      <c r="E9" s="42"/>
      <c r="F9" s="42">
        <v>114029.33</v>
      </c>
      <c r="G9" s="42"/>
      <c r="H9" s="42">
        <v>114029.33</v>
      </c>
      <c r="I9" s="22">
        <f>SUM(G9:H9)</f>
        <v>114029.33</v>
      </c>
      <c r="T9" s="23">
        <f t="shared" ref="T9:T36" si="0">SUM(G9:S9)</f>
        <v>228058.66</v>
      </c>
      <c r="U9" s="42"/>
      <c r="V9" s="22">
        <f t="shared" ref="V9:V12" si="1">SUM(T9:U9)</f>
        <v>228058.66</v>
      </c>
      <c r="W9" s="24"/>
      <c r="BD9" s="42">
        <v>3750</v>
      </c>
      <c r="BE9" s="42"/>
      <c r="BF9" s="22">
        <f>SUM(BD9:BE9)</f>
        <v>3750</v>
      </c>
      <c r="BH9" s="42">
        <v>3750</v>
      </c>
      <c r="BI9" s="42"/>
      <c r="BJ9" s="22">
        <f>SUM(BH9:BI9)</f>
        <v>3750</v>
      </c>
    </row>
    <row r="10" spans="1:62" s="22" customFormat="1" x14ac:dyDescent="0.55000000000000004">
      <c r="A10" s="40"/>
      <c r="B10" s="32" t="s">
        <v>193</v>
      </c>
      <c r="C10" s="37">
        <v>11043002</v>
      </c>
      <c r="D10" s="41">
        <v>40000</v>
      </c>
      <c r="E10" s="42">
        <v>1542.9</v>
      </c>
      <c r="F10" s="42">
        <v>30978.9</v>
      </c>
      <c r="G10" s="42">
        <v>1542.9</v>
      </c>
      <c r="H10" s="42">
        <v>29436</v>
      </c>
      <c r="I10" s="22">
        <f t="shared" ref="I10:I12" si="2">SUM(G10:H10)</f>
        <v>30978.9</v>
      </c>
      <c r="T10" s="23">
        <f t="shared" si="0"/>
        <v>61957.8</v>
      </c>
      <c r="U10" s="42"/>
      <c r="V10" s="22">
        <f t="shared" si="1"/>
        <v>61957.8</v>
      </c>
      <c r="W10" s="24"/>
      <c r="BD10" s="42">
        <v>997.4</v>
      </c>
      <c r="BE10" s="42"/>
      <c r="BF10" s="22">
        <f t="shared" ref="BF10:BF73" si="3">SUM(BD10:BE10)</f>
        <v>997.4</v>
      </c>
      <c r="BH10" s="42">
        <v>997.4</v>
      </c>
      <c r="BI10" s="42"/>
      <c r="BJ10" s="22">
        <f t="shared" ref="BJ10:BJ73" si="4">SUM(BH10:BI10)</f>
        <v>997.4</v>
      </c>
    </row>
    <row r="11" spans="1:62" s="22" customFormat="1" x14ac:dyDescent="0.55000000000000004">
      <c r="A11" s="40"/>
      <c r="B11" s="32" t="s">
        <v>195</v>
      </c>
      <c r="C11" s="37">
        <v>11043003</v>
      </c>
      <c r="D11" s="41">
        <v>10000</v>
      </c>
      <c r="E11" s="42"/>
      <c r="F11" s="42">
        <v>13167</v>
      </c>
      <c r="G11" s="42"/>
      <c r="H11" s="42">
        <v>13167</v>
      </c>
      <c r="I11" s="22">
        <f t="shared" si="2"/>
        <v>13167</v>
      </c>
      <c r="T11" s="23">
        <f t="shared" si="0"/>
        <v>26334</v>
      </c>
      <c r="U11" s="42"/>
      <c r="V11" s="22">
        <f t="shared" si="1"/>
        <v>26334</v>
      </c>
      <c r="W11" s="24"/>
      <c r="BD11" s="42">
        <v>0</v>
      </c>
      <c r="BE11" s="42"/>
      <c r="BF11" s="22">
        <f t="shared" si="3"/>
        <v>0</v>
      </c>
      <c r="BH11" s="42">
        <v>0</v>
      </c>
      <c r="BI11" s="42"/>
      <c r="BJ11" s="22">
        <f t="shared" si="4"/>
        <v>0</v>
      </c>
    </row>
    <row r="12" spans="1:62" s="22" customFormat="1" x14ac:dyDescent="0.55000000000000004">
      <c r="A12" s="40"/>
      <c r="B12" s="32" t="s">
        <v>410</v>
      </c>
      <c r="C12" s="37"/>
      <c r="D12" s="41">
        <v>500</v>
      </c>
      <c r="E12" s="42">
        <v>0</v>
      </c>
      <c r="F12" s="42">
        <v>0</v>
      </c>
      <c r="G12" s="42">
        <v>0</v>
      </c>
      <c r="H12" s="42">
        <v>0</v>
      </c>
      <c r="I12" s="22">
        <f t="shared" si="2"/>
        <v>0</v>
      </c>
      <c r="T12" s="23">
        <f t="shared" si="0"/>
        <v>0</v>
      </c>
      <c r="U12" s="42"/>
      <c r="V12" s="22">
        <f t="shared" si="1"/>
        <v>0</v>
      </c>
      <c r="W12" s="24"/>
      <c r="BD12" s="42">
        <v>0</v>
      </c>
      <c r="BE12" s="42"/>
      <c r="BF12" s="22">
        <f t="shared" si="3"/>
        <v>0</v>
      </c>
      <c r="BH12" s="42">
        <v>0</v>
      </c>
      <c r="BI12" s="42"/>
      <c r="BJ12" s="22">
        <f t="shared" si="4"/>
        <v>0</v>
      </c>
    </row>
    <row r="13" spans="1:62" s="22" customFormat="1" x14ac:dyDescent="0.55000000000000004">
      <c r="A13" s="40"/>
      <c r="B13" s="43" t="s">
        <v>48</v>
      </c>
      <c r="C13" s="37"/>
      <c r="D13" s="44">
        <f>SUM(D9:D12)</f>
        <v>150500</v>
      </c>
      <c r="E13" s="45">
        <f>SUM(E9:E12)</f>
        <v>1542.9</v>
      </c>
      <c r="F13" s="45">
        <f>SUM(F8:F12)</f>
        <v>158175.23000000001</v>
      </c>
      <c r="G13" s="45">
        <f>SUM(G9:G12)</f>
        <v>1542.9</v>
      </c>
      <c r="H13" s="45">
        <f>SUM(H8:H12)</f>
        <v>156632.33000000002</v>
      </c>
      <c r="T13" s="23">
        <f t="shared" si="0"/>
        <v>158175.23000000001</v>
      </c>
      <c r="U13" s="45">
        <f>SUM(U8:U12)</f>
        <v>0</v>
      </c>
      <c r="V13" s="22">
        <f>SUM(V9:V12)</f>
        <v>316350.46000000002</v>
      </c>
      <c r="W13" s="24">
        <f>SUM(V9:V13)</f>
        <v>632700.92000000004</v>
      </c>
      <c r="BD13" s="45">
        <f>SUM(BD9:BD12)</f>
        <v>4747.3999999999996</v>
      </c>
      <c r="BE13" s="45">
        <f>SUM(BE8:BE12)</f>
        <v>0</v>
      </c>
      <c r="BF13" s="22">
        <f t="shared" si="3"/>
        <v>4747.3999999999996</v>
      </c>
      <c r="BH13" s="45">
        <f>SUM(BH9:BH12)</f>
        <v>4747.3999999999996</v>
      </c>
      <c r="BI13" s="45">
        <f>SUM(BI8:BI12)</f>
        <v>0</v>
      </c>
      <c r="BJ13" s="22">
        <f t="shared" si="4"/>
        <v>4747.3999999999996</v>
      </c>
    </row>
    <row r="14" spans="1:62" s="22" customFormat="1" x14ac:dyDescent="0.55000000000000004">
      <c r="A14" s="36" t="s">
        <v>411</v>
      </c>
      <c r="B14" s="32"/>
      <c r="C14" s="37"/>
      <c r="D14" s="38"/>
      <c r="E14" s="46"/>
      <c r="F14" s="46"/>
      <c r="G14" s="46"/>
      <c r="H14" s="46"/>
      <c r="T14" s="23">
        <f t="shared" si="0"/>
        <v>0</v>
      </c>
      <c r="U14" s="46"/>
      <c r="W14" s="24"/>
      <c r="BD14" s="46"/>
      <c r="BE14" s="46"/>
      <c r="BF14" s="22">
        <f t="shared" si="3"/>
        <v>0</v>
      </c>
      <c r="BH14" s="46"/>
      <c r="BI14" s="46"/>
      <c r="BJ14" s="22">
        <f t="shared" si="4"/>
        <v>0</v>
      </c>
    </row>
    <row r="15" spans="1:62" s="22" customFormat="1" x14ac:dyDescent="0.55000000000000004">
      <c r="A15" s="40"/>
      <c r="B15" s="32" t="s">
        <v>197</v>
      </c>
      <c r="C15" s="37">
        <v>41210004</v>
      </c>
      <c r="D15" s="41">
        <v>1000</v>
      </c>
      <c r="E15" s="42"/>
      <c r="F15" s="42">
        <v>1164</v>
      </c>
      <c r="G15" s="42"/>
      <c r="H15" s="42">
        <v>1164</v>
      </c>
      <c r="I15" s="22">
        <f t="shared" ref="I15:I22" si="5">SUM(G15:H15)</f>
        <v>1164</v>
      </c>
      <c r="T15" s="23">
        <f t="shared" si="0"/>
        <v>2328</v>
      </c>
      <c r="U15" s="42">
        <v>29.1</v>
      </c>
      <c r="V15" s="22">
        <f>SUM(T15:U15)</f>
        <v>2357.1</v>
      </c>
      <c r="W15" s="24"/>
      <c r="BD15" s="42">
        <v>232.8</v>
      </c>
      <c r="BE15" s="42">
        <v>29.1</v>
      </c>
      <c r="BF15" s="22">
        <f t="shared" si="3"/>
        <v>261.90000000000003</v>
      </c>
      <c r="BH15" s="42">
        <v>232.8</v>
      </c>
      <c r="BI15" s="42">
        <v>29.1</v>
      </c>
      <c r="BJ15" s="22">
        <f t="shared" si="4"/>
        <v>261.90000000000003</v>
      </c>
    </row>
    <row r="16" spans="1:62" s="22" customFormat="1" x14ac:dyDescent="0.55000000000000004">
      <c r="A16" s="40"/>
      <c r="B16" s="32" t="s">
        <v>412</v>
      </c>
      <c r="C16" s="37">
        <v>41210005</v>
      </c>
      <c r="D16" s="41">
        <v>500</v>
      </c>
      <c r="E16" s="42"/>
      <c r="F16" s="42">
        <v>0</v>
      </c>
      <c r="G16" s="42"/>
      <c r="H16" s="42">
        <v>0</v>
      </c>
      <c r="I16" s="22">
        <f t="shared" si="5"/>
        <v>0</v>
      </c>
      <c r="T16" s="23">
        <f t="shared" si="0"/>
        <v>0</v>
      </c>
      <c r="U16" s="42"/>
      <c r="V16" s="22">
        <f t="shared" ref="V16:V65" si="6">SUM(T16:U16)</f>
        <v>0</v>
      </c>
      <c r="W16" s="24"/>
      <c r="BD16" s="42"/>
      <c r="BE16" s="42"/>
      <c r="BF16" s="22">
        <f t="shared" si="3"/>
        <v>0</v>
      </c>
      <c r="BH16" s="42"/>
      <c r="BI16" s="42"/>
      <c r="BJ16" s="22">
        <f t="shared" si="4"/>
        <v>0</v>
      </c>
    </row>
    <row r="17" spans="1:62" s="22" customFormat="1" x14ac:dyDescent="0.55000000000000004">
      <c r="A17" s="40"/>
      <c r="B17" s="32" t="s">
        <v>413</v>
      </c>
      <c r="C17" s="37">
        <v>41210007</v>
      </c>
      <c r="D17" s="41">
        <v>500</v>
      </c>
      <c r="E17" s="42"/>
      <c r="F17" s="42">
        <v>0</v>
      </c>
      <c r="G17" s="42"/>
      <c r="H17" s="42">
        <v>0</v>
      </c>
      <c r="I17" s="22">
        <f t="shared" si="5"/>
        <v>0</v>
      </c>
      <c r="T17" s="23">
        <f t="shared" si="0"/>
        <v>0</v>
      </c>
      <c r="U17" s="42"/>
      <c r="V17" s="22">
        <f t="shared" si="6"/>
        <v>0</v>
      </c>
      <c r="W17" s="24"/>
      <c r="BD17" s="42"/>
      <c r="BE17" s="42"/>
      <c r="BF17" s="22">
        <f t="shared" si="3"/>
        <v>0</v>
      </c>
      <c r="BH17" s="42"/>
      <c r="BI17" s="42"/>
      <c r="BJ17" s="22">
        <f t="shared" si="4"/>
        <v>0</v>
      </c>
    </row>
    <row r="18" spans="1:62" s="22" customFormat="1" x14ac:dyDescent="0.55000000000000004">
      <c r="A18" s="40"/>
      <c r="B18" s="32" t="s">
        <v>414</v>
      </c>
      <c r="C18" s="37">
        <v>41210029</v>
      </c>
      <c r="D18" s="41">
        <v>500</v>
      </c>
      <c r="E18" s="42">
        <v>140</v>
      </c>
      <c r="F18" s="42">
        <v>1510</v>
      </c>
      <c r="G18" s="42">
        <v>140</v>
      </c>
      <c r="H18" s="42">
        <v>1370</v>
      </c>
      <c r="I18" s="22">
        <f t="shared" si="5"/>
        <v>1510</v>
      </c>
      <c r="S18" s="24"/>
      <c r="T18" s="23">
        <f t="shared" si="0"/>
        <v>3020</v>
      </c>
      <c r="U18" s="42">
        <v>130</v>
      </c>
      <c r="V18" s="22">
        <f t="shared" si="6"/>
        <v>3150</v>
      </c>
      <c r="W18" s="24"/>
      <c r="BD18" s="42">
        <v>380</v>
      </c>
      <c r="BE18" s="42">
        <v>230</v>
      </c>
      <c r="BF18" s="22">
        <f t="shared" si="3"/>
        <v>610</v>
      </c>
      <c r="BH18" s="42">
        <v>380</v>
      </c>
      <c r="BI18" s="42">
        <v>230</v>
      </c>
      <c r="BJ18" s="22">
        <f t="shared" si="4"/>
        <v>610</v>
      </c>
    </row>
    <row r="19" spans="1:62" s="22" customFormat="1" x14ac:dyDescent="0.55000000000000004">
      <c r="A19" s="40"/>
      <c r="B19" s="32" t="s">
        <v>415</v>
      </c>
      <c r="C19" s="37">
        <v>41219999</v>
      </c>
      <c r="D19" s="41">
        <v>10000</v>
      </c>
      <c r="E19" s="42">
        <v>33</v>
      </c>
      <c r="F19" s="42">
        <v>6573</v>
      </c>
      <c r="G19" s="42">
        <v>33</v>
      </c>
      <c r="H19" s="42">
        <v>6540</v>
      </c>
      <c r="I19" s="22">
        <f t="shared" si="5"/>
        <v>6573</v>
      </c>
      <c r="S19" s="24"/>
      <c r="T19" s="23">
        <f t="shared" si="0"/>
        <v>13146</v>
      </c>
      <c r="U19" s="42"/>
      <c r="V19" s="22">
        <f t="shared" si="6"/>
        <v>13146</v>
      </c>
      <c r="W19" s="24"/>
      <c r="BD19" s="42">
        <v>99</v>
      </c>
      <c r="BE19" s="42">
        <v>4972</v>
      </c>
      <c r="BF19" s="22">
        <f t="shared" si="3"/>
        <v>5071</v>
      </c>
      <c r="BH19" s="42">
        <v>99</v>
      </c>
      <c r="BI19" s="42">
        <v>4972</v>
      </c>
      <c r="BJ19" s="22">
        <f t="shared" si="4"/>
        <v>5071</v>
      </c>
    </row>
    <row r="20" spans="1:62" s="22" customFormat="1" x14ac:dyDescent="0.55000000000000004">
      <c r="A20" s="40"/>
      <c r="B20" s="32" t="s">
        <v>416</v>
      </c>
      <c r="C20" s="37">
        <v>41220002</v>
      </c>
      <c r="D20" s="41">
        <v>1000</v>
      </c>
      <c r="E20" s="42"/>
      <c r="F20" s="42">
        <v>0</v>
      </c>
      <c r="G20" s="42"/>
      <c r="H20" s="42">
        <v>0</v>
      </c>
      <c r="I20" s="22">
        <f t="shared" si="5"/>
        <v>0</v>
      </c>
      <c r="T20" s="23">
        <f t="shared" si="0"/>
        <v>0</v>
      </c>
      <c r="U20" s="42"/>
      <c r="V20" s="22">
        <f t="shared" si="6"/>
        <v>0</v>
      </c>
      <c r="W20" s="24"/>
      <c r="BD20" s="42"/>
      <c r="BE20" s="42"/>
      <c r="BF20" s="22">
        <f t="shared" si="3"/>
        <v>0</v>
      </c>
      <c r="BH20" s="42"/>
      <c r="BI20" s="42"/>
      <c r="BJ20" s="22">
        <f t="shared" si="4"/>
        <v>0</v>
      </c>
    </row>
    <row r="21" spans="1:62" s="22" customFormat="1" x14ac:dyDescent="0.55000000000000004">
      <c r="A21" s="40"/>
      <c r="B21" s="32" t="s">
        <v>203</v>
      </c>
      <c r="C21" s="37">
        <v>41220010</v>
      </c>
      <c r="D21" s="41">
        <v>80000</v>
      </c>
      <c r="E21" s="42">
        <v>21210</v>
      </c>
      <c r="F21" s="42">
        <v>65949.460000000006</v>
      </c>
      <c r="G21" s="42">
        <v>21210</v>
      </c>
      <c r="H21" s="42">
        <v>44739.46</v>
      </c>
      <c r="I21" s="22">
        <f t="shared" si="5"/>
        <v>65949.459999999992</v>
      </c>
      <c r="T21" s="23">
        <f t="shared" si="0"/>
        <v>131898.91999999998</v>
      </c>
      <c r="U21" s="42"/>
      <c r="V21" s="22">
        <f t="shared" si="6"/>
        <v>131898.91999999998</v>
      </c>
      <c r="W21" s="24"/>
      <c r="BD21" s="42">
        <v>1314.46</v>
      </c>
      <c r="BE21" s="42"/>
      <c r="BF21" s="22">
        <f t="shared" si="3"/>
        <v>1314.46</v>
      </c>
      <c r="BH21" s="42">
        <v>1314.46</v>
      </c>
      <c r="BI21" s="42"/>
      <c r="BJ21" s="22">
        <f t="shared" si="4"/>
        <v>1314.46</v>
      </c>
    </row>
    <row r="22" spans="1:62" s="22" customFormat="1" x14ac:dyDescent="0.55000000000000004">
      <c r="A22" s="40"/>
      <c r="B22" s="32" t="s">
        <v>205</v>
      </c>
      <c r="C22" s="37">
        <v>41239999</v>
      </c>
      <c r="D22" s="41">
        <v>500</v>
      </c>
      <c r="E22" s="42">
        <v>20</v>
      </c>
      <c r="F22" s="42">
        <v>440</v>
      </c>
      <c r="G22" s="42">
        <v>20</v>
      </c>
      <c r="H22" s="42">
        <v>420</v>
      </c>
      <c r="I22" s="22">
        <f t="shared" si="5"/>
        <v>440</v>
      </c>
      <c r="S22" s="24"/>
      <c r="T22" s="23">
        <f t="shared" si="0"/>
        <v>880</v>
      </c>
      <c r="U22" s="42"/>
      <c r="V22" s="22">
        <f t="shared" si="6"/>
        <v>880</v>
      </c>
      <c r="W22" s="24"/>
      <c r="BD22" s="42">
        <v>40</v>
      </c>
      <c r="BE22" s="42">
        <v>40</v>
      </c>
      <c r="BF22" s="22">
        <f t="shared" si="3"/>
        <v>80</v>
      </c>
      <c r="BH22" s="42">
        <v>40</v>
      </c>
      <c r="BI22" s="42">
        <v>40</v>
      </c>
      <c r="BJ22" s="22">
        <f t="shared" si="4"/>
        <v>80</v>
      </c>
    </row>
    <row r="23" spans="1:62" s="22" customFormat="1" x14ac:dyDescent="0.55000000000000004">
      <c r="A23" s="40"/>
      <c r="B23" s="43" t="s">
        <v>48</v>
      </c>
      <c r="C23" s="47"/>
      <c r="D23" s="44">
        <f>SUM(D15:D22)</f>
        <v>94000</v>
      </c>
      <c r="E23" s="48">
        <f>SUM(E15:E22)</f>
        <v>21403</v>
      </c>
      <c r="F23" s="48">
        <f>SUM(F15:F22)</f>
        <v>75636.460000000006</v>
      </c>
      <c r="G23" s="48">
        <f>SUM(G15:G22)</f>
        <v>21403</v>
      </c>
      <c r="H23" s="48">
        <f>SUM(H15:H22)</f>
        <v>54233.46</v>
      </c>
      <c r="T23" s="23">
        <f t="shared" si="0"/>
        <v>75636.459999999992</v>
      </c>
      <c r="U23" s="48">
        <f>SUM(U15:U22)</f>
        <v>159.1</v>
      </c>
      <c r="W23" s="24">
        <f>SUM(V15:V22)</f>
        <v>151432.01999999999</v>
      </c>
      <c r="BD23" s="48">
        <f>SUM(BD15:BD22)</f>
        <v>2066.2600000000002</v>
      </c>
      <c r="BE23" s="48">
        <f>SUM(BE15:BE22)</f>
        <v>5271.1</v>
      </c>
      <c r="BF23" s="22">
        <f t="shared" si="3"/>
        <v>7337.3600000000006</v>
      </c>
      <c r="BH23" s="48">
        <f>SUM(BH15:BH22)</f>
        <v>2066.2600000000002</v>
      </c>
      <c r="BI23" s="48">
        <f>SUM(BI15:BI22)</f>
        <v>5271.1</v>
      </c>
      <c r="BJ23" s="22">
        <f t="shared" si="4"/>
        <v>7337.3600000000006</v>
      </c>
    </row>
    <row r="24" spans="1:62" s="22" customFormat="1" x14ac:dyDescent="0.55000000000000004">
      <c r="A24" s="36" t="s">
        <v>417</v>
      </c>
      <c r="B24" s="32"/>
      <c r="C24" s="37"/>
      <c r="D24" s="41"/>
      <c r="E24" s="39"/>
      <c r="F24" s="39"/>
      <c r="G24" s="39"/>
      <c r="H24" s="39"/>
      <c r="T24" s="23">
        <f t="shared" si="0"/>
        <v>0</v>
      </c>
      <c r="U24" s="39"/>
      <c r="V24" s="22">
        <f t="shared" si="6"/>
        <v>0</v>
      </c>
      <c r="W24" s="24"/>
      <c r="BD24" s="39"/>
      <c r="BE24" s="39"/>
      <c r="BF24" s="22">
        <f t="shared" si="3"/>
        <v>0</v>
      </c>
      <c r="BH24" s="39"/>
      <c r="BI24" s="39"/>
      <c r="BJ24" s="22">
        <f t="shared" si="4"/>
        <v>0</v>
      </c>
    </row>
    <row r="25" spans="1:62" s="22" customFormat="1" x14ac:dyDescent="0.55000000000000004">
      <c r="A25" s="40"/>
      <c r="B25" s="32" t="s">
        <v>207</v>
      </c>
      <c r="C25" s="37">
        <v>41300003</v>
      </c>
      <c r="D25" s="41">
        <v>170000</v>
      </c>
      <c r="E25" s="42"/>
      <c r="F25" s="42">
        <v>103276.95</v>
      </c>
      <c r="G25" s="42">
        <v>0</v>
      </c>
      <c r="H25" s="42">
        <v>103276.95</v>
      </c>
      <c r="I25" s="22">
        <f t="shared" ref="I25:I26" si="7">SUM(G25:H25)</f>
        <v>103276.95</v>
      </c>
      <c r="S25" s="24"/>
      <c r="T25" s="23">
        <f t="shared" si="0"/>
        <v>206553.9</v>
      </c>
      <c r="U25" s="42"/>
      <c r="V25" s="22">
        <f t="shared" si="6"/>
        <v>206553.9</v>
      </c>
      <c r="W25" s="24"/>
      <c r="BD25" s="42">
        <v>29826.58</v>
      </c>
      <c r="BE25" s="42"/>
      <c r="BF25" s="22">
        <f t="shared" si="3"/>
        <v>29826.58</v>
      </c>
      <c r="BH25" s="42">
        <v>29826.58</v>
      </c>
      <c r="BI25" s="42"/>
      <c r="BJ25" s="22">
        <f t="shared" si="4"/>
        <v>29826.58</v>
      </c>
    </row>
    <row r="26" spans="1:62" s="22" customFormat="1" x14ac:dyDescent="0.55000000000000004">
      <c r="A26" s="40"/>
      <c r="B26" s="32" t="s">
        <v>418</v>
      </c>
      <c r="C26" s="37">
        <v>41300004</v>
      </c>
      <c r="D26" s="41">
        <v>500</v>
      </c>
      <c r="E26" s="42">
        <v>0</v>
      </c>
      <c r="F26" s="42">
        <v>0</v>
      </c>
      <c r="G26" s="42">
        <v>0</v>
      </c>
      <c r="H26" s="42">
        <v>0</v>
      </c>
      <c r="I26" s="22">
        <f t="shared" si="7"/>
        <v>0</v>
      </c>
      <c r="R26" s="24"/>
      <c r="T26" s="23">
        <f t="shared" si="0"/>
        <v>0</v>
      </c>
      <c r="U26" s="42"/>
      <c r="V26" s="22">
        <f t="shared" si="6"/>
        <v>0</v>
      </c>
      <c r="W26" s="24"/>
      <c r="BD26" s="42"/>
      <c r="BE26" s="42"/>
      <c r="BF26" s="22">
        <f t="shared" si="3"/>
        <v>0</v>
      </c>
      <c r="BH26" s="42"/>
      <c r="BI26" s="42"/>
      <c r="BJ26" s="22">
        <f t="shared" si="4"/>
        <v>0</v>
      </c>
    </row>
    <row r="27" spans="1:62" s="22" customFormat="1" x14ac:dyDescent="0.55000000000000004">
      <c r="A27" s="40"/>
      <c r="B27" s="43" t="s">
        <v>48</v>
      </c>
      <c r="C27" s="37"/>
      <c r="D27" s="44">
        <f>SUM(D25:D26)</f>
        <v>170500</v>
      </c>
      <c r="E27" s="48">
        <f>SUM(E25:E26)</f>
        <v>0</v>
      </c>
      <c r="F27" s="48">
        <f>SUM(F25:F26)</f>
        <v>103276.95</v>
      </c>
      <c r="G27" s="48">
        <f>SUM(G25:G26)</f>
        <v>0</v>
      </c>
      <c r="H27" s="48">
        <f>SUM(H25:H26)</f>
        <v>103276.95</v>
      </c>
      <c r="T27" s="23">
        <f t="shared" si="0"/>
        <v>103276.95</v>
      </c>
      <c r="U27" s="48">
        <f>SUM(U25:U26)</f>
        <v>0</v>
      </c>
      <c r="V27" s="22">
        <f>SUM(V25:V26)</f>
        <v>206553.9</v>
      </c>
      <c r="W27" s="24">
        <f>SUM(V24:V26)</f>
        <v>206553.9</v>
      </c>
      <c r="BD27" s="48">
        <f>SUM(BD25:BD26)</f>
        <v>29826.58</v>
      </c>
      <c r="BE27" s="48">
        <f>SUM(BE25:BE26)</f>
        <v>0</v>
      </c>
      <c r="BF27" s="22">
        <f t="shared" si="3"/>
        <v>29826.58</v>
      </c>
      <c r="BH27" s="48">
        <f>SUM(BH25:BH26)</f>
        <v>29826.58</v>
      </c>
      <c r="BI27" s="48">
        <f>SUM(BI25:BI26)</f>
        <v>0</v>
      </c>
      <c r="BJ27" s="22">
        <f t="shared" si="4"/>
        <v>29826.58</v>
      </c>
    </row>
    <row r="28" spans="1:62" s="22" customFormat="1" x14ac:dyDescent="0.55000000000000004">
      <c r="A28" s="36" t="s">
        <v>419</v>
      </c>
      <c r="B28" s="32"/>
      <c r="C28" s="37"/>
      <c r="D28" s="41"/>
      <c r="E28" s="46"/>
      <c r="F28" s="46"/>
      <c r="G28" s="46"/>
      <c r="H28" s="46"/>
      <c r="T28" s="23">
        <f t="shared" si="0"/>
        <v>0</v>
      </c>
      <c r="U28" s="46"/>
      <c r="V28" s="22">
        <f t="shared" si="6"/>
        <v>0</v>
      </c>
      <c r="W28" s="24"/>
      <c r="BD28" s="46"/>
      <c r="BE28" s="46"/>
      <c r="BF28" s="22">
        <f t="shared" si="3"/>
        <v>0</v>
      </c>
      <c r="BH28" s="46"/>
      <c r="BI28" s="46"/>
      <c r="BJ28" s="22">
        <f t="shared" si="4"/>
        <v>0</v>
      </c>
    </row>
    <row r="29" spans="1:62" s="22" customFormat="1" x14ac:dyDescent="0.55000000000000004">
      <c r="A29" s="36"/>
      <c r="B29" s="32"/>
      <c r="C29" s="37"/>
      <c r="D29" s="41">
        <v>0</v>
      </c>
      <c r="E29" s="39">
        <v>0</v>
      </c>
      <c r="F29" s="39">
        <v>0</v>
      </c>
      <c r="G29" s="39">
        <v>0</v>
      </c>
      <c r="H29" s="39">
        <v>0</v>
      </c>
      <c r="T29" s="23">
        <f t="shared" si="0"/>
        <v>0</v>
      </c>
      <c r="U29" s="39"/>
      <c r="V29" s="22">
        <f t="shared" si="6"/>
        <v>0</v>
      </c>
      <c r="W29" s="24"/>
      <c r="BD29" s="39">
        <v>0</v>
      </c>
      <c r="BE29" s="39"/>
      <c r="BF29" s="22">
        <f t="shared" si="3"/>
        <v>0</v>
      </c>
      <c r="BH29" s="39">
        <v>0</v>
      </c>
      <c r="BI29" s="39"/>
      <c r="BJ29" s="22">
        <f t="shared" si="4"/>
        <v>0</v>
      </c>
    </row>
    <row r="30" spans="1:62" s="22" customFormat="1" x14ac:dyDescent="0.55000000000000004">
      <c r="A30" s="36"/>
      <c r="B30" s="43" t="s">
        <v>48</v>
      </c>
      <c r="C30" s="37"/>
      <c r="D30" s="49">
        <f>SUM(D29)</f>
        <v>0</v>
      </c>
      <c r="E30" s="49">
        <f>SUM(E29)</f>
        <v>0</v>
      </c>
      <c r="F30" s="49">
        <f>SUM(F29)</f>
        <v>0</v>
      </c>
      <c r="G30" s="49">
        <f>SUM(G29)</f>
        <v>0</v>
      </c>
      <c r="H30" s="49">
        <f>SUM(H29)</f>
        <v>0</v>
      </c>
      <c r="T30" s="23">
        <f t="shared" si="0"/>
        <v>0</v>
      </c>
      <c r="U30" s="49">
        <f>SUM(U29)</f>
        <v>0</v>
      </c>
      <c r="V30" s="22">
        <f t="shared" si="6"/>
        <v>0</v>
      </c>
      <c r="W30" s="24">
        <f>SUM(V28)</f>
        <v>0</v>
      </c>
      <c r="BD30" s="49">
        <f>SUM(BD29)</f>
        <v>0</v>
      </c>
      <c r="BE30" s="49">
        <f>SUM(BE29)</f>
        <v>0</v>
      </c>
      <c r="BF30" s="22">
        <f t="shared" si="3"/>
        <v>0</v>
      </c>
      <c r="BH30" s="49">
        <f>SUM(BH29)</f>
        <v>0</v>
      </c>
      <c r="BI30" s="49">
        <f>SUM(BI29)</f>
        <v>0</v>
      </c>
      <c r="BJ30" s="22">
        <f t="shared" si="4"/>
        <v>0</v>
      </c>
    </row>
    <row r="31" spans="1:62" s="22" customFormat="1" x14ac:dyDescent="0.55000000000000004">
      <c r="A31" s="36" t="s">
        <v>420</v>
      </c>
      <c r="B31" s="32"/>
      <c r="C31" s="37"/>
      <c r="D31" s="41"/>
      <c r="E31" s="46"/>
      <c r="F31" s="46"/>
      <c r="G31" s="46"/>
      <c r="H31" s="46"/>
      <c r="T31" s="23">
        <f t="shared" si="0"/>
        <v>0</v>
      </c>
      <c r="U31" s="46"/>
      <c r="V31" s="22">
        <f t="shared" si="6"/>
        <v>0</v>
      </c>
      <c r="W31" s="24"/>
      <c r="BD31" s="46"/>
      <c r="BE31" s="46"/>
      <c r="BF31" s="22">
        <f t="shared" si="3"/>
        <v>0</v>
      </c>
      <c r="BH31" s="46"/>
      <c r="BI31" s="46"/>
      <c r="BJ31" s="22">
        <f t="shared" si="4"/>
        <v>0</v>
      </c>
    </row>
    <row r="32" spans="1:62" s="22" customFormat="1" x14ac:dyDescent="0.55000000000000004">
      <c r="A32" s="40"/>
      <c r="B32" s="32" t="s">
        <v>421</v>
      </c>
      <c r="C32" s="37">
        <v>41500004</v>
      </c>
      <c r="D32" s="41">
        <v>80000</v>
      </c>
      <c r="E32" s="42">
        <v>0</v>
      </c>
      <c r="F32" s="42">
        <v>0</v>
      </c>
      <c r="G32" s="42">
        <v>0</v>
      </c>
      <c r="H32" s="42">
        <v>0</v>
      </c>
      <c r="I32" s="22">
        <f t="shared" ref="I32:I33" si="8">SUM(G32:H32)</f>
        <v>0</v>
      </c>
      <c r="S32" s="24"/>
      <c r="T32" s="23">
        <f t="shared" si="0"/>
        <v>0</v>
      </c>
      <c r="U32" s="42"/>
      <c r="V32" s="22">
        <f t="shared" si="6"/>
        <v>0</v>
      </c>
      <c r="W32" s="24"/>
      <c r="BD32" s="42"/>
      <c r="BE32" s="42"/>
      <c r="BF32" s="22">
        <f t="shared" si="3"/>
        <v>0</v>
      </c>
      <c r="BH32" s="42"/>
      <c r="BI32" s="42"/>
      <c r="BJ32" s="22">
        <f t="shared" si="4"/>
        <v>0</v>
      </c>
    </row>
    <row r="33" spans="1:62" s="22" customFormat="1" x14ac:dyDescent="0.55000000000000004">
      <c r="A33" s="40"/>
      <c r="B33" s="32" t="s">
        <v>209</v>
      </c>
      <c r="C33" s="37">
        <v>41599999</v>
      </c>
      <c r="D33" s="41">
        <v>1500</v>
      </c>
      <c r="E33" s="42"/>
      <c r="F33" s="42">
        <v>300</v>
      </c>
      <c r="G33" s="42">
        <v>0</v>
      </c>
      <c r="H33" s="42">
        <v>300</v>
      </c>
      <c r="I33" s="22">
        <f t="shared" si="8"/>
        <v>300</v>
      </c>
      <c r="T33" s="23">
        <f t="shared" si="0"/>
        <v>600</v>
      </c>
      <c r="U33" s="42">
        <v>100</v>
      </c>
      <c r="V33" s="22">
        <f t="shared" si="6"/>
        <v>700</v>
      </c>
      <c r="W33" s="24"/>
      <c r="BD33" s="42"/>
      <c r="BE33" s="42">
        <v>200</v>
      </c>
      <c r="BF33" s="22">
        <f t="shared" si="3"/>
        <v>200</v>
      </c>
      <c r="BH33" s="42"/>
      <c r="BI33" s="42">
        <v>200</v>
      </c>
      <c r="BJ33" s="22">
        <f t="shared" si="4"/>
        <v>200</v>
      </c>
    </row>
    <row r="34" spans="1:62" s="22" customFormat="1" x14ac:dyDescent="0.55000000000000004">
      <c r="A34" s="29"/>
      <c r="B34" s="50" t="s">
        <v>48</v>
      </c>
      <c r="C34" s="51"/>
      <c r="D34" s="44">
        <f>SUM(D32:D33)</f>
        <v>81500</v>
      </c>
      <c r="E34" s="44">
        <f>SUM(E32:E33)</f>
        <v>0</v>
      </c>
      <c r="F34" s="44">
        <f>SUM(F32:F33)</f>
        <v>300</v>
      </c>
      <c r="G34" s="44">
        <f>SUM(G32:G33)</f>
        <v>0</v>
      </c>
      <c r="H34" s="44">
        <f>SUM(H32:H33)</f>
        <v>300</v>
      </c>
      <c r="T34" s="23">
        <f t="shared" si="0"/>
        <v>300</v>
      </c>
      <c r="U34" s="44">
        <f>SUM(U32:U33)</f>
        <v>100</v>
      </c>
      <c r="W34" s="24">
        <f>SUM(V32)</f>
        <v>0</v>
      </c>
      <c r="BD34" s="44">
        <f>SUM(BD32:BD33)</f>
        <v>0</v>
      </c>
      <c r="BE34" s="44">
        <f>SUM(BE32:BE33)</f>
        <v>200</v>
      </c>
      <c r="BF34" s="22">
        <f t="shared" si="3"/>
        <v>200</v>
      </c>
      <c r="BH34" s="44">
        <f>SUM(BH32:BH33)</f>
        <v>0</v>
      </c>
      <c r="BI34" s="44">
        <f>SUM(BI32:BI33)</f>
        <v>200</v>
      </c>
      <c r="BJ34" s="22">
        <f t="shared" si="4"/>
        <v>200</v>
      </c>
    </row>
    <row r="35" spans="1:62" s="22" customFormat="1" x14ac:dyDescent="0.55000000000000004">
      <c r="A35" s="52" t="s">
        <v>422</v>
      </c>
      <c r="B35" s="53"/>
      <c r="C35" s="35"/>
      <c r="D35" s="54">
        <v>0</v>
      </c>
      <c r="E35" s="46">
        <v>0</v>
      </c>
      <c r="F35" s="46">
        <v>0</v>
      </c>
      <c r="G35" s="46">
        <v>0</v>
      </c>
      <c r="H35" s="46">
        <v>0</v>
      </c>
      <c r="T35" s="23">
        <f t="shared" si="0"/>
        <v>0</v>
      </c>
      <c r="U35" s="46">
        <v>0</v>
      </c>
      <c r="V35" s="22">
        <f t="shared" si="6"/>
        <v>0</v>
      </c>
      <c r="W35" s="24"/>
      <c r="BD35" s="46">
        <v>0</v>
      </c>
      <c r="BE35" s="46">
        <v>0</v>
      </c>
      <c r="BF35" s="22">
        <f t="shared" si="3"/>
        <v>0</v>
      </c>
      <c r="BH35" s="46">
        <v>0</v>
      </c>
      <c r="BI35" s="46">
        <v>0</v>
      </c>
      <c r="BJ35" s="22">
        <f t="shared" si="4"/>
        <v>0</v>
      </c>
    </row>
    <row r="36" spans="1:62" s="22" customFormat="1" x14ac:dyDescent="0.55000000000000004">
      <c r="A36" s="55"/>
      <c r="B36" s="50" t="s">
        <v>48</v>
      </c>
      <c r="C36" s="51"/>
      <c r="D36" s="44">
        <f>SUM(D35)</f>
        <v>0</v>
      </c>
      <c r="E36" s="44">
        <f>SUM(E35)</f>
        <v>0</v>
      </c>
      <c r="F36" s="44">
        <f>SUM(F35)</f>
        <v>0</v>
      </c>
      <c r="G36" s="44">
        <f>SUM(G35)</f>
        <v>0</v>
      </c>
      <c r="H36" s="44">
        <f>SUM(H35)</f>
        <v>0</v>
      </c>
      <c r="T36" s="23">
        <f t="shared" si="0"/>
        <v>0</v>
      </c>
      <c r="U36" s="44">
        <f>SUM(U35)</f>
        <v>0</v>
      </c>
      <c r="V36" s="22">
        <f t="shared" si="6"/>
        <v>0</v>
      </c>
      <c r="W36" s="24"/>
      <c r="BD36" s="44">
        <f>SUM(BD35)</f>
        <v>0</v>
      </c>
      <c r="BE36" s="44">
        <f>SUM(BE35)</f>
        <v>0</v>
      </c>
      <c r="BF36" s="22">
        <f t="shared" si="3"/>
        <v>0</v>
      </c>
      <c r="BH36" s="44">
        <f>SUM(BH35)</f>
        <v>0</v>
      </c>
      <c r="BI36" s="44">
        <f>SUM(BI35)</f>
        <v>0</v>
      </c>
      <c r="BJ36" s="22">
        <f t="shared" si="4"/>
        <v>0</v>
      </c>
    </row>
    <row r="37" spans="1:62" s="22" customFormat="1" x14ac:dyDescent="0.55000000000000004">
      <c r="A37" s="56"/>
      <c r="B37" s="57"/>
      <c r="C37" s="58"/>
      <c r="D37" s="59"/>
      <c r="E37" s="59"/>
      <c r="F37" s="59"/>
      <c r="G37" s="59"/>
      <c r="H37" s="59"/>
      <c r="T37" s="23"/>
      <c r="U37" s="59"/>
      <c r="W37" s="24"/>
      <c r="BD37" s="59"/>
      <c r="BE37" s="59"/>
      <c r="BF37" s="22">
        <f t="shared" si="3"/>
        <v>0</v>
      </c>
      <c r="BH37" s="59"/>
      <c r="BI37" s="59"/>
      <c r="BJ37" s="22">
        <f t="shared" si="4"/>
        <v>0</v>
      </c>
    </row>
    <row r="38" spans="1:62" s="22" customFormat="1" x14ac:dyDescent="0.55000000000000004">
      <c r="A38" s="60"/>
      <c r="B38" s="61"/>
      <c r="C38" s="26"/>
      <c r="D38" s="62"/>
      <c r="E38" s="62"/>
      <c r="F38" s="62"/>
      <c r="G38" s="62"/>
      <c r="H38" s="62"/>
      <c r="T38" s="23"/>
      <c r="U38" s="62"/>
      <c r="W38" s="24"/>
      <c r="BD38" s="62"/>
      <c r="BE38" s="62"/>
      <c r="BF38" s="22">
        <f t="shared" si="3"/>
        <v>0</v>
      </c>
      <c r="BH38" s="62"/>
      <c r="BI38" s="62"/>
      <c r="BJ38" s="22">
        <f t="shared" si="4"/>
        <v>0</v>
      </c>
    </row>
    <row r="39" spans="1:62" s="22" customFormat="1" x14ac:dyDescent="0.55000000000000004">
      <c r="A39" s="52" t="s">
        <v>423</v>
      </c>
      <c r="B39" s="53"/>
      <c r="C39" s="35"/>
      <c r="D39" s="54"/>
      <c r="E39" s="46"/>
      <c r="F39" s="46"/>
      <c r="G39" s="46"/>
      <c r="H39" s="46"/>
      <c r="T39" s="23">
        <f t="shared" ref="T39:T63" si="9">SUM(G39:S39)</f>
        <v>0</v>
      </c>
      <c r="U39" s="46"/>
      <c r="V39" s="22">
        <f t="shared" si="6"/>
        <v>0</v>
      </c>
      <c r="W39" s="24"/>
      <c r="BD39" s="46"/>
      <c r="BE39" s="46"/>
      <c r="BF39" s="22">
        <f t="shared" si="3"/>
        <v>0</v>
      </c>
      <c r="BH39" s="46"/>
      <c r="BI39" s="46"/>
      <c r="BJ39" s="22">
        <f t="shared" si="4"/>
        <v>0</v>
      </c>
    </row>
    <row r="40" spans="1:62" s="22" customFormat="1" x14ac:dyDescent="0.55000000000000004">
      <c r="A40" s="36" t="s">
        <v>424</v>
      </c>
      <c r="B40" s="32"/>
      <c r="C40" s="37"/>
      <c r="D40" s="38"/>
      <c r="E40" s="39"/>
      <c r="F40" s="39"/>
      <c r="G40" s="39"/>
      <c r="H40" s="39"/>
      <c r="T40" s="23">
        <f t="shared" si="9"/>
        <v>0</v>
      </c>
      <c r="U40" s="39"/>
      <c r="V40" s="22">
        <f t="shared" si="6"/>
        <v>0</v>
      </c>
      <c r="W40" s="24"/>
      <c r="BD40" s="39"/>
      <c r="BE40" s="39"/>
      <c r="BF40" s="22">
        <f t="shared" si="3"/>
        <v>0</v>
      </c>
      <c r="BH40" s="39"/>
      <c r="BI40" s="39"/>
      <c r="BJ40" s="22">
        <f t="shared" si="4"/>
        <v>0</v>
      </c>
    </row>
    <row r="41" spans="1:62" s="22" customFormat="1" x14ac:dyDescent="0.55000000000000004">
      <c r="A41" s="40"/>
      <c r="B41" s="32" t="s">
        <v>425</v>
      </c>
      <c r="C41" s="37">
        <v>42100001</v>
      </c>
      <c r="D41" s="41">
        <v>360000</v>
      </c>
      <c r="E41" s="42">
        <v>42758.23</v>
      </c>
      <c r="F41" s="42">
        <v>433018.47</v>
      </c>
      <c r="G41" s="42">
        <v>42758.23</v>
      </c>
      <c r="H41" s="42">
        <v>390260.24</v>
      </c>
      <c r="I41" s="22">
        <f t="shared" ref="I41:I52" si="10">SUM(G41:H41)</f>
        <v>433018.47</v>
      </c>
      <c r="S41" s="24"/>
      <c r="T41" s="23">
        <f t="shared" si="9"/>
        <v>866036.94</v>
      </c>
      <c r="U41" s="42">
        <v>49887.63</v>
      </c>
      <c r="V41" s="22">
        <f t="shared" si="6"/>
        <v>915924.57</v>
      </c>
      <c r="W41" s="24"/>
      <c r="BD41" s="42">
        <v>31315.69</v>
      </c>
      <c r="BE41" s="42">
        <v>122353.02</v>
      </c>
      <c r="BF41" s="22">
        <f t="shared" si="3"/>
        <v>153668.71</v>
      </c>
      <c r="BH41" s="42">
        <v>31315.69</v>
      </c>
      <c r="BI41" s="42">
        <v>122353.02</v>
      </c>
      <c r="BJ41" s="22">
        <f t="shared" si="4"/>
        <v>153668.71</v>
      </c>
    </row>
    <row r="42" spans="1:62" s="22" customFormat="1" x14ac:dyDescent="0.55000000000000004">
      <c r="A42" s="40"/>
      <c r="B42" s="32" t="s">
        <v>426</v>
      </c>
      <c r="C42" s="37">
        <v>42100002</v>
      </c>
      <c r="D42" s="41">
        <v>7600000</v>
      </c>
      <c r="E42" s="42">
        <v>773053.55</v>
      </c>
      <c r="F42" s="42">
        <v>8178877</v>
      </c>
      <c r="G42" s="42">
        <v>773053.55</v>
      </c>
      <c r="H42" s="42">
        <v>7405823.4500000002</v>
      </c>
      <c r="I42" s="22">
        <f t="shared" si="10"/>
        <v>8178877</v>
      </c>
      <c r="S42" s="24"/>
      <c r="T42" s="23">
        <f t="shared" si="9"/>
        <v>16357754</v>
      </c>
      <c r="U42" s="42">
        <v>1341392.78</v>
      </c>
      <c r="V42" s="22">
        <f t="shared" si="6"/>
        <v>17699146.780000001</v>
      </c>
      <c r="W42" s="24"/>
      <c r="BD42" s="42">
        <v>777376.62</v>
      </c>
      <c r="BE42" s="42">
        <v>2102205.69</v>
      </c>
      <c r="BF42" s="22">
        <f t="shared" si="3"/>
        <v>2879582.31</v>
      </c>
      <c r="BH42" s="42">
        <v>777376.62</v>
      </c>
      <c r="BI42" s="42">
        <v>2102205.69</v>
      </c>
      <c r="BJ42" s="22">
        <f t="shared" si="4"/>
        <v>2879582.31</v>
      </c>
    </row>
    <row r="43" spans="1:62" s="22" customFormat="1" x14ac:dyDescent="0.55000000000000004">
      <c r="A43" s="40"/>
      <c r="B43" s="32" t="s">
        <v>215</v>
      </c>
      <c r="C43" s="37">
        <v>42100004</v>
      </c>
      <c r="D43" s="41">
        <v>2700000</v>
      </c>
      <c r="E43" s="42">
        <v>162437.65</v>
      </c>
      <c r="F43" s="42">
        <v>2425900.37</v>
      </c>
      <c r="G43" s="42">
        <v>162437.65</v>
      </c>
      <c r="H43" s="42">
        <v>2263462.7200000002</v>
      </c>
      <c r="I43" s="22">
        <f t="shared" si="10"/>
        <v>2425900.37</v>
      </c>
      <c r="P43" s="24"/>
      <c r="T43" s="23">
        <f t="shared" si="9"/>
        <v>4851800.74</v>
      </c>
      <c r="U43" s="42">
        <v>369376.24</v>
      </c>
      <c r="V43" s="22">
        <f t="shared" si="6"/>
        <v>5221176.9800000004</v>
      </c>
      <c r="W43" s="24"/>
      <c r="BD43" s="42">
        <v>188340.5</v>
      </c>
      <c r="BE43" s="42">
        <v>638553</v>
      </c>
      <c r="BF43" s="22">
        <f t="shared" si="3"/>
        <v>826893.5</v>
      </c>
      <c r="BH43" s="42">
        <v>188340.5</v>
      </c>
      <c r="BI43" s="42">
        <v>638553</v>
      </c>
      <c r="BJ43" s="22">
        <f t="shared" si="4"/>
        <v>826893.5</v>
      </c>
    </row>
    <row r="44" spans="1:62" s="22" customFormat="1" x14ac:dyDescent="0.55000000000000004">
      <c r="A44" s="40"/>
      <c r="B44" s="32" t="s">
        <v>217</v>
      </c>
      <c r="C44" s="37">
        <v>42100005</v>
      </c>
      <c r="D44" s="41">
        <v>200000</v>
      </c>
      <c r="E44" s="42"/>
      <c r="F44" s="42">
        <v>92727.72</v>
      </c>
      <c r="G44" s="42">
        <v>0</v>
      </c>
      <c r="H44" s="42">
        <v>92727.72</v>
      </c>
      <c r="I44" s="22">
        <f t="shared" si="10"/>
        <v>92727.72</v>
      </c>
      <c r="R44" s="24"/>
      <c r="T44" s="23">
        <f t="shared" si="9"/>
        <v>185455.44</v>
      </c>
      <c r="U44" s="42"/>
      <c r="V44" s="22">
        <f t="shared" si="6"/>
        <v>185455.44</v>
      </c>
      <c r="W44" s="24"/>
      <c r="BD44" s="42"/>
      <c r="BE44" s="42">
        <v>22943.64</v>
      </c>
      <c r="BF44" s="22">
        <f t="shared" si="3"/>
        <v>22943.64</v>
      </c>
      <c r="BH44" s="42"/>
      <c r="BI44" s="42">
        <v>22943.64</v>
      </c>
      <c r="BJ44" s="22">
        <f t="shared" si="4"/>
        <v>22943.64</v>
      </c>
    </row>
    <row r="45" spans="1:62" s="22" customFormat="1" x14ac:dyDescent="0.55000000000000004">
      <c r="A45" s="40"/>
      <c r="B45" s="32" t="s">
        <v>427</v>
      </c>
      <c r="C45" s="37">
        <v>42100006</v>
      </c>
      <c r="D45" s="41">
        <v>1500000</v>
      </c>
      <c r="E45" s="42"/>
      <c r="F45" s="42">
        <v>0</v>
      </c>
      <c r="G45" s="42"/>
      <c r="H45" s="42">
        <v>0</v>
      </c>
      <c r="I45" s="22">
        <f t="shared" si="10"/>
        <v>0</v>
      </c>
      <c r="P45" s="24"/>
      <c r="T45" s="23">
        <f t="shared" si="9"/>
        <v>0</v>
      </c>
      <c r="U45" s="42"/>
      <c r="V45" s="22">
        <f t="shared" si="6"/>
        <v>0</v>
      </c>
      <c r="W45" s="24"/>
      <c r="BD45" s="42"/>
      <c r="BE45" s="42"/>
      <c r="BF45" s="22">
        <f t="shared" si="3"/>
        <v>0</v>
      </c>
      <c r="BH45" s="42"/>
      <c r="BI45" s="42"/>
      <c r="BJ45" s="22">
        <f t="shared" si="4"/>
        <v>0</v>
      </c>
    </row>
    <row r="46" spans="1:62" s="22" customFormat="1" x14ac:dyDescent="0.55000000000000004">
      <c r="A46" s="40"/>
      <c r="B46" s="32" t="s">
        <v>219</v>
      </c>
      <c r="C46" s="37">
        <v>42100007</v>
      </c>
      <c r="D46" s="41">
        <v>3200000</v>
      </c>
      <c r="E46" s="42">
        <v>464135.01</v>
      </c>
      <c r="F46" s="42">
        <v>4858853.8099999996</v>
      </c>
      <c r="G46" s="42">
        <v>464135.01</v>
      </c>
      <c r="H46" s="42">
        <v>4394718.8</v>
      </c>
      <c r="I46" s="22">
        <f t="shared" si="10"/>
        <v>4858853.8099999996</v>
      </c>
      <c r="P46" s="24"/>
      <c r="T46" s="23">
        <f t="shared" si="9"/>
        <v>9717707.6199999992</v>
      </c>
      <c r="U46" s="42">
        <v>765113.62</v>
      </c>
      <c r="V46" s="22">
        <f t="shared" si="6"/>
        <v>10482821.239999998</v>
      </c>
      <c r="W46" s="24"/>
      <c r="BD46" s="42">
        <v>460496.03</v>
      </c>
      <c r="BE46" s="42">
        <v>1097645.8899999999</v>
      </c>
      <c r="BF46" s="22">
        <f t="shared" si="3"/>
        <v>1558141.92</v>
      </c>
      <c r="BH46" s="42">
        <v>460496.03</v>
      </c>
      <c r="BI46" s="42">
        <v>1097645.8899999999</v>
      </c>
      <c r="BJ46" s="22">
        <f t="shared" si="4"/>
        <v>1558141.92</v>
      </c>
    </row>
    <row r="47" spans="1:62" s="22" customFormat="1" x14ac:dyDescent="0.55000000000000004">
      <c r="A47" s="40"/>
      <c r="B47" s="32" t="s">
        <v>221</v>
      </c>
      <c r="C47" s="37">
        <v>42100011</v>
      </c>
      <c r="D47" s="41">
        <v>500</v>
      </c>
      <c r="E47" s="42"/>
      <c r="F47" s="42">
        <v>18</v>
      </c>
      <c r="G47" s="42"/>
      <c r="H47" s="42">
        <v>18</v>
      </c>
      <c r="I47" s="22">
        <f t="shared" si="10"/>
        <v>18</v>
      </c>
      <c r="T47" s="23">
        <f t="shared" si="9"/>
        <v>36</v>
      </c>
      <c r="U47" s="42">
        <v>6</v>
      </c>
      <c r="V47" s="22">
        <f t="shared" si="6"/>
        <v>42</v>
      </c>
      <c r="W47" s="24"/>
      <c r="BD47" s="42"/>
      <c r="BE47" s="42">
        <v>18</v>
      </c>
      <c r="BF47" s="22">
        <f t="shared" si="3"/>
        <v>18</v>
      </c>
      <c r="BH47" s="42"/>
      <c r="BI47" s="42">
        <v>18</v>
      </c>
      <c r="BJ47" s="22">
        <f t="shared" si="4"/>
        <v>18</v>
      </c>
    </row>
    <row r="48" spans="1:62" s="22" customFormat="1" x14ac:dyDescent="0.55000000000000004">
      <c r="A48" s="40"/>
      <c r="B48" s="32" t="s">
        <v>223</v>
      </c>
      <c r="C48" s="37">
        <v>42100012</v>
      </c>
      <c r="D48" s="41">
        <v>3000000</v>
      </c>
      <c r="E48" s="42"/>
      <c r="F48" s="42">
        <v>2947287.06</v>
      </c>
      <c r="G48" s="42">
        <v>0</v>
      </c>
      <c r="H48" s="42">
        <v>2947287.06</v>
      </c>
      <c r="I48" s="22">
        <f t="shared" si="10"/>
        <v>2947287.06</v>
      </c>
      <c r="T48" s="23">
        <f t="shared" si="9"/>
        <v>5894574.1200000001</v>
      </c>
      <c r="U48" s="42">
        <v>1218770.08</v>
      </c>
      <c r="V48" s="22">
        <f t="shared" si="6"/>
        <v>7113344.2000000002</v>
      </c>
      <c r="W48" s="24"/>
      <c r="BD48" s="42">
        <v>640502.64</v>
      </c>
      <c r="BE48" s="42">
        <v>1250009.06</v>
      </c>
      <c r="BF48" s="22">
        <f t="shared" si="3"/>
        <v>1890511.7000000002</v>
      </c>
      <c r="BH48" s="42">
        <v>640502.64</v>
      </c>
      <c r="BI48" s="42">
        <v>1250009.06</v>
      </c>
      <c r="BJ48" s="22">
        <f t="shared" si="4"/>
        <v>1890511.7000000002</v>
      </c>
    </row>
    <row r="49" spans="1:62" s="22" customFormat="1" x14ac:dyDescent="0.55000000000000004">
      <c r="A49" s="40"/>
      <c r="B49" s="32" t="s">
        <v>428</v>
      </c>
      <c r="C49" s="37">
        <v>42100013</v>
      </c>
      <c r="D49" s="41">
        <v>70000</v>
      </c>
      <c r="E49" s="42">
        <v>98110.67</v>
      </c>
      <c r="F49" s="42">
        <v>689365.58</v>
      </c>
      <c r="G49" s="42">
        <v>98110.67</v>
      </c>
      <c r="H49" s="42">
        <v>591254.91</v>
      </c>
      <c r="I49" s="22">
        <f t="shared" si="10"/>
        <v>689365.58000000007</v>
      </c>
      <c r="T49" s="23">
        <f t="shared" si="9"/>
        <v>1378731.1600000001</v>
      </c>
      <c r="U49" s="42">
        <v>8957.1299999999992</v>
      </c>
      <c r="V49" s="22">
        <f t="shared" si="6"/>
        <v>1387688.29</v>
      </c>
      <c r="W49" s="24"/>
      <c r="BD49" s="42">
        <v>0</v>
      </c>
      <c r="BE49" s="42">
        <v>8957.1299999999992</v>
      </c>
      <c r="BF49" s="22">
        <f t="shared" si="3"/>
        <v>8957.1299999999992</v>
      </c>
      <c r="BH49" s="42">
        <v>0</v>
      </c>
      <c r="BI49" s="42">
        <v>8957.1299999999992</v>
      </c>
      <c r="BJ49" s="22">
        <f t="shared" si="4"/>
        <v>8957.1299999999992</v>
      </c>
    </row>
    <row r="50" spans="1:62" s="22" customFormat="1" x14ac:dyDescent="0.55000000000000004">
      <c r="A50" s="40"/>
      <c r="B50" s="32" t="s">
        <v>227</v>
      </c>
      <c r="C50" s="37">
        <v>42100014</v>
      </c>
      <c r="D50" s="41">
        <v>3000</v>
      </c>
      <c r="E50" s="42">
        <v>1422.36</v>
      </c>
      <c r="F50" s="42">
        <v>2191</v>
      </c>
      <c r="G50" s="42">
        <v>1422.36</v>
      </c>
      <c r="H50" s="42">
        <v>768.64</v>
      </c>
      <c r="I50" s="22">
        <f t="shared" si="10"/>
        <v>2191</v>
      </c>
      <c r="T50" s="23">
        <f t="shared" si="9"/>
        <v>4382</v>
      </c>
      <c r="U50" s="42"/>
      <c r="V50" s="22">
        <f t="shared" si="6"/>
        <v>4382</v>
      </c>
      <c r="W50" s="24"/>
      <c r="BD50" s="42">
        <v>768.64</v>
      </c>
      <c r="BE50" s="42"/>
      <c r="BF50" s="22">
        <f t="shared" si="3"/>
        <v>768.64</v>
      </c>
      <c r="BH50" s="42">
        <v>768.64</v>
      </c>
      <c r="BI50" s="42"/>
      <c r="BJ50" s="22">
        <f t="shared" si="4"/>
        <v>768.64</v>
      </c>
    </row>
    <row r="51" spans="1:62" s="22" customFormat="1" x14ac:dyDescent="0.55000000000000004">
      <c r="A51" s="40"/>
      <c r="B51" s="32" t="s">
        <v>429</v>
      </c>
      <c r="C51" s="37">
        <v>42100015</v>
      </c>
      <c r="D51" s="41">
        <v>700000</v>
      </c>
      <c r="E51" s="63">
        <v>45931</v>
      </c>
      <c r="F51" s="63">
        <v>687458</v>
      </c>
      <c r="G51" s="63">
        <v>45931</v>
      </c>
      <c r="H51" s="63">
        <v>641527</v>
      </c>
      <c r="I51" s="22">
        <f t="shared" si="10"/>
        <v>687458</v>
      </c>
      <c r="R51" s="24"/>
      <c r="T51" s="23">
        <f t="shared" si="9"/>
        <v>1374916</v>
      </c>
      <c r="U51" s="63">
        <v>105595</v>
      </c>
      <c r="V51" s="22">
        <f t="shared" si="6"/>
        <v>1480511</v>
      </c>
      <c r="W51" s="24"/>
      <c r="BD51" s="63">
        <v>60383</v>
      </c>
      <c r="BE51" s="63">
        <v>144408</v>
      </c>
      <c r="BF51" s="22">
        <f t="shared" si="3"/>
        <v>204791</v>
      </c>
      <c r="BH51" s="63">
        <v>60383</v>
      </c>
      <c r="BI51" s="63">
        <v>144408</v>
      </c>
      <c r="BJ51" s="22">
        <f t="shared" si="4"/>
        <v>204791</v>
      </c>
    </row>
    <row r="52" spans="1:62" s="22" customFormat="1" x14ac:dyDescent="0.55000000000000004">
      <c r="A52" s="40"/>
      <c r="B52" s="32" t="s">
        <v>231</v>
      </c>
      <c r="C52" s="37"/>
      <c r="D52" s="41">
        <v>500</v>
      </c>
      <c r="E52" s="63"/>
      <c r="F52" s="63">
        <v>520</v>
      </c>
      <c r="G52" s="63"/>
      <c r="H52" s="63">
        <v>520</v>
      </c>
      <c r="I52" s="22">
        <f t="shared" si="10"/>
        <v>520</v>
      </c>
      <c r="T52" s="23">
        <f t="shared" si="9"/>
        <v>1040</v>
      </c>
      <c r="U52" s="63"/>
      <c r="V52" s="22">
        <f t="shared" si="6"/>
        <v>1040</v>
      </c>
      <c r="W52" s="24"/>
      <c r="BD52" s="63"/>
      <c r="BE52" s="63"/>
      <c r="BF52" s="22">
        <f t="shared" si="3"/>
        <v>0</v>
      </c>
      <c r="BH52" s="63"/>
      <c r="BI52" s="63"/>
      <c r="BJ52" s="22">
        <f t="shared" si="4"/>
        <v>0</v>
      </c>
    </row>
    <row r="53" spans="1:62" s="22" customFormat="1" x14ac:dyDescent="0.55000000000000004">
      <c r="A53" s="40"/>
      <c r="B53" s="43" t="s">
        <v>48</v>
      </c>
      <c r="C53" s="37"/>
      <c r="D53" s="64">
        <f>SUM(D41:D52)</f>
        <v>19334000</v>
      </c>
      <c r="E53" s="64">
        <f>SUM(E41:E52)</f>
        <v>1587848.47</v>
      </c>
      <c r="F53" s="64">
        <f>SUM(F41:F52)</f>
        <v>20316217.009999998</v>
      </c>
      <c r="G53" s="64">
        <f>SUM(G41:G52)</f>
        <v>1587848.47</v>
      </c>
      <c r="H53" s="64">
        <f>SUM(H41:H52)</f>
        <v>18728368.539999999</v>
      </c>
      <c r="T53" s="23">
        <f t="shared" si="9"/>
        <v>20316217.009999998</v>
      </c>
      <c r="U53" s="64">
        <f>SUM(U41:U52)</f>
        <v>3859098.48</v>
      </c>
      <c r="W53" s="24">
        <f>SUM(V39:V52)</f>
        <v>44491532.500000007</v>
      </c>
      <c r="BD53" s="64">
        <f>SUM(BD41:BD52)</f>
        <v>2159183.12</v>
      </c>
      <c r="BE53" s="64">
        <f>SUM(BE41:BE52)</f>
        <v>5387093.4300000006</v>
      </c>
      <c r="BF53" s="22">
        <f t="shared" si="3"/>
        <v>7546276.5500000007</v>
      </c>
      <c r="BH53" s="64">
        <f>SUM(BH41:BH52)</f>
        <v>2159183.12</v>
      </c>
      <c r="BI53" s="64">
        <f>SUM(BI41:BI52)</f>
        <v>5387093.4300000006</v>
      </c>
      <c r="BJ53" s="22">
        <f t="shared" si="4"/>
        <v>7546276.5500000007</v>
      </c>
    </row>
    <row r="54" spans="1:62" s="22" customFormat="1" x14ac:dyDescent="0.55000000000000004">
      <c r="A54" s="36" t="s">
        <v>430</v>
      </c>
      <c r="B54" s="32"/>
      <c r="C54" s="37"/>
      <c r="D54" s="65"/>
      <c r="E54" s="66"/>
      <c r="F54" s="66"/>
      <c r="G54" s="66"/>
      <c r="H54" s="66"/>
      <c r="T54" s="23">
        <f t="shared" si="9"/>
        <v>0</v>
      </c>
      <c r="U54" s="66"/>
      <c r="V54" s="22">
        <f t="shared" si="6"/>
        <v>0</v>
      </c>
      <c r="W54" s="24"/>
      <c r="BD54" s="66"/>
      <c r="BE54" s="66"/>
      <c r="BF54" s="22">
        <f t="shared" si="3"/>
        <v>0</v>
      </c>
      <c r="BH54" s="66"/>
      <c r="BI54" s="66"/>
      <c r="BJ54" s="22">
        <f t="shared" si="4"/>
        <v>0</v>
      </c>
    </row>
    <row r="55" spans="1:62" s="22" customFormat="1" x14ac:dyDescent="0.55000000000000004">
      <c r="A55" s="36" t="s">
        <v>431</v>
      </c>
      <c r="B55" s="32"/>
      <c r="C55" s="37"/>
      <c r="D55" s="67">
        <v>22869500</v>
      </c>
      <c r="E55" s="68"/>
      <c r="F55" s="68"/>
      <c r="G55" s="68"/>
      <c r="H55" s="68"/>
      <c r="T55" s="23">
        <f t="shared" si="9"/>
        <v>0</v>
      </c>
      <c r="U55" s="68"/>
      <c r="V55" s="22">
        <f t="shared" si="6"/>
        <v>0</v>
      </c>
      <c r="W55" s="24"/>
      <c r="BD55" s="68"/>
      <c r="BE55" s="68"/>
      <c r="BF55" s="22">
        <f t="shared" si="3"/>
        <v>0</v>
      </c>
      <c r="BH55" s="68"/>
      <c r="BI55" s="68"/>
      <c r="BJ55" s="22">
        <f t="shared" si="4"/>
        <v>0</v>
      </c>
    </row>
    <row r="56" spans="1:62" s="22" customFormat="1" x14ac:dyDescent="0.55000000000000004">
      <c r="A56" s="40"/>
      <c r="B56" s="32" t="s">
        <v>432</v>
      </c>
      <c r="C56" s="37">
        <v>43100002</v>
      </c>
      <c r="D56" s="65"/>
      <c r="E56" s="66">
        <v>0</v>
      </c>
      <c r="F56" s="66">
        <v>4322598</v>
      </c>
      <c r="G56" s="66">
        <v>0</v>
      </c>
      <c r="H56" s="66">
        <v>4322598</v>
      </c>
      <c r="I56" s="22">
        <f t="shared" ref="I56:I80" si="11">SUM(G56:H56)</f>
        <v>4322598</v>
      </c>
      <c r="T56" s="23">
        <f t="shared" si="9"/>
        <v>8645196</v>
      </c>
      <c r="U56" s="66">
        <v>2161299</v>
      </c>
      <c r="V56" s="22">
        <f t="shared" si="6"/>
        <v>10806495</v>
      </c>
      <c r="W56" s="24"/>
      <c r="BD56" s="66"/>
      <c r="BE56" s="66">
        <v>4322598</v>
      </c>
      <c r="BF56" s="22">
        <f t="shared" si="3"/>
        <v>4322598</v>
      </c>
      <c r="BH56" s="66"/>
      <c r="BI56" s="66">
        <v>4322598</v>
      </c>
      <c r="BJ56" s="22">
        <f t="shared" si="4"/>
        <v>4322598</v>
      </c>
    </row>
    <row r="57" spans="1:62" s="22" customFormat="1" x14ac:dyDescent="0.55000000000000004">
      <c r="A57" s="40"/>
      <c r="B57" s="32" t="s">
        <v>433</v>
      </c>
      <c r="C57" s="37"/>
      <c r="D57" s="65"/>
      <c r="E57" s="66"/>
      <c r="F57" s="66"/>
      <c r="G57" s="66"/>
      <c r="H57" s="66"/>
      <c r="I57" s="22">
        <f t="shared" si="11"/>
        <v>0</v>
      </c>
      <c r="T57" s="23">
        <f t="shared" si="9"/>
        <v>0</v>
      </c>
      <c r="U57" s="66"/>
      <c r="V57" s="22">
        <f t="shared" si="6"/>
        <v>0</v>
      </c>
      <c r="W57" s="24"/>
      <c r="BD57" s="66"/>
      <c r="BE57" s="66"/>
      <c r="BF57" s="22">
        <f t="shared" si="3"/>
        <v>0</v>
      </c>
      <c r="BH57" s="66"/>
      <c r="BI57" s="66"/>
      <c r="BJ57" s="22">
        <f t="shared" si="4"/>
        <v>0</v>
      </c>
    </row>
    <row r="58" spans="1:62" s="22" customFormat="1" x14ac:dyDescent="0.55000000000000004">
      <c r="A58" s="40"/>
      <c r="B58" s="32" t="s">
        <v>434</v>
      </c>
      <c r="C58" s="37">
        <v>43100002</v>
      </c>
      <c r="D58" s="65"/>
      <c r="E58" s="66"/>
      <c r="F58" s="66">
        <v>43058</v>
      </c>
      <c r="G58" s="66">
        <v>0</v>
      </c>
      <c r="H58" s="66">
        <v>43058</v>
      </c>
      <c r="I58" s="22">
        <f t="shared" si="11"/>
        <v>43058</v>
      </c>
      <c r="T58" s="23">
        <f t="shared" si="9"/>
        <v>86116</v>
      </c>
      <c r="U58" s="66">
        <v>10061</v>
      </c>
      <c r="V58" s="22">
        <f t="shared" si="6"/>
        <v>96177</v>
      </c>
      <c r="W58" s="24"/>
      <c r="BD58" s="66">
        <v>11018</v>
      </c>
      <c r="BE58" s="66">
        <v>10061</v>
      </c>
      <c r="BF58" s="22">
        <f t="shared" si="3"/>
        <v>21079</v>
      </c>
      <c r="BH58" s="66">
        <v>11018</v>
      </c>
      <c r="BI58" s="66">
        <v>10061</v>
      </c>
      <c r="BJ58" s="22">
        <f t="shared" si="4"/>
        <v>21079</v>
      </c>
    </row>
    <row r="59" spans="1:62" s="22" customFormat="1" x14ac:dyDescent="0.55000000000000004">
      <c r="A59" s="40"/>
      <c r="B59" s="32" t="s">
        <v>435</v>
      </c>
      <c r="C59" s="37">
        <v>43100002</v>
      </c>
      <c r="D59" s="65"/>
      <c r="E59" s="66"/>
      <c r="F59" s="66">
        <v>107800</v>
      </c>
      <c r="G59" s="66">
        <v>0</v>
      </c>
      <c r="H59" s="66">
        <v>107800</v>
      </c>
      <c r="I59" s="22">
        <f t="shared" si="11"/>
        <v>107800</v>
      </c>
      <c r="T59" s="23">
        <f t="shared" si="9"/>
        <v>215600</v>
      </c>
      <c r="U59" s="66">
        <v>27300</v>
      </c>
      <c r="V59" s="22">
        <f t="shared" si="6"/>
        <v>242900</v>
      </c>
      <c r="W59" s="24"/>
      <c r="BD59" s="66">
        <v>27700</v>
      </c>
      <c r="BE59" s="66">
        <v>27300</v>
      </c>
      <c r="BF59" s="22">
        <f t="shared" si="3"/>
        <v>55000</v>
      </c>
      <c r="BH59" s="66">
        <v>27700</v>
      </c>
      <c r="BI59" s="66">
        <v>27300</v>
      </c>
      <c r="BJ59" s="22">
        <f t="shared" si="4"/>
        <v>55000</v>
      </c>
    </row>
    <row r="60" spans="1:62" s="22" customFormat="1" x14ac:dyDescent="0.55000000000000004">
      <c r="A60" s="40"/>
      <c r="B60" s="32" t="s">
        <v>436</v>
      </c>
      <c r="C60" s="37">
        <v>43100002</v>
      </c>
      <c r="D60" s="65"/>
      <c r="E60" s="66">
        <v>8001</v>
      </c>
      <c r="F60" s="66">
        <v>781670</v>
      </c>
      <c r="G60" s="66">
        <v>8001</v>
      </c>
      <c r="H60" s="66">
        <v>773669</v>
      </c>
      <c r="I60" s="22">
        <f t="shared" si="11"/>
        <v>781670</v>
      </c>
      <c r="T60" s="23">
        <f t="shared" si="9"/>
        <v>1563340</v>
      </c>
      <c r="U60" s="66">
        <v>191140</v>
      </c>
      <c r="V60" s="22">
        <f t="shared" si="6"/>
        <v>1754480</v>
      </c>
      <c r="W60" s="24"/>
      <c r="BD60" s="66">
        <v>197368</v>
      </c>
      <c r="BE60" s="66">
        <v>191140</v>
      </c>
      <c r="BF60" s="22">
        <f t="shared" si="3"/>
        <v>388508</v>
      </c>
      <c r="BH60" s="66">
        <v>197368</v>
      </c>
      <c r="BI60" s="66">
        <v>191140</v>
      </c>
      <c r="BJ60" s="22">
        <f t="shared" si="4"/>
        <v>388508</v>
      </c>
    </row>
    <row r="61" spans="1:62" s="22" customFormat="1" x14ac:dyDescent="0.55000000000000004">
      <c r="A61" s="40"/>
      <c r="B61" s="32" t="s">
        <v>437</v>
      </c>
      <c r="C61" s="37">
        <v>43100002</v>
      </c>
      <c r="D61" s="65"/>
      <c r="E61" s="66">
        <v>18140</v>
      </c>
      <c r="F61" s="66">
        <v>1631000</v>
      </c>
      <c r="G61" s="66">
        <v>18140</v>
      </c>
      <c r="H61" s="66">
        <v>1612860</v>
      </c>
      <c r="I61" s="22">
        <f t="shared" si="11"/>
        <v>1631000</v>
      </c>
      <c r="T61" s="23">
        <f t="shared" si="9"/>
        <v>3262000</v>
      </c>
      <c r="U61" s="66">
        <v>399000</v>
      </c>
      <c r="V61" s="22">
        <f t="shared" si="6"/>
        <v>3661000</v>
      </c>
      <c r="W61" s="24"/>
      <c r="BD61" s="66">
        <v>412000</v>
      </c>
      <c r="BE61" s="66">
        <v>399000</v>
      </c>
      <c r="BF61" s="22">
        <f t="shared" si="3"/>
        <v>811000</v>
      </c>
      <c r="BH61" s="66">
        <v>412000</v>
      </c>
      <c r="BI61" s="66">
        <v>399000</v>
      </c>
      <c r="BJ61" s="22">
        <f t="shared" si="4"/>
        <v>811000</v>
      </c>
    </row>
    <row r="62" spans="1:62" s="22" customFormat="1" x14ac:dyDescent="0.55000000000000004">
      <c r="A62" s="40"/>
      <c r="B62" s="32" t="s">
        <v>438</v>
      </c>
      <c r="C62" s="37">
        <v>43100002</v>
      </c>
      <c r="D62" s="65"/>
      <c r="E62" s="66">
        <v>6840</v>
      </c>
      <c r="F62" s="66">
        <v>399840</v>
      </c>
      <c r="G62" s="66">
        <v>6840</v>
      </c>
      <c r="H62" s="66">
        <v>393000</v>
      </c>
      <c r="I62" s="22">
        <f t="shared" si="11"/>
        <v>399840</v>
      </c>
      <c r="T62" s="23">
        <f t="shared" si="9"/>
        <v>799680</v>
      </c>
      <c r="U62" s="66">
        <v>92790</v>
      </c>
      <c r="V62" s="22">
        <f t="shared" si="6"/>
        <v>892470</v>
      </c>
      <c r="W62" s="24"/>
      <c r="BD62" s="66"/>
      <c r="BE62" s="66">
        <v>195930</v>
      </c>
      <c r="BF62" s="22">
        <f t="shared" si="3"/>
        <v>195930</v>
      </c>
      <c r="BH62" s="66"/>
      <c r="BI62" s="66">
        <v>195930</v>
      </c>
      <c r="BJ62" s="22">
        <f t="shared" si="4"/>
        <v>195930</v>
      </c>
    </row>
    <row r="63" spans="1:62" s="22" customFormat="1" x14ac:dyDescent="0.55000000000000004">
      <c r="A63" s="40"/>
      <c r="B63" s="32" t="s">
        <v>439</v>
      </c>
      <c r="C63" s="37"/>
      <c r="D63" s="65"/>
      <c r="E63" s="66"/>
      <c r="F63" s="66"/>
      <c r="G63" s="66"/>
      <c r="H63" s="66"/>
      <c r="I63" s="22">
        <f t="shared" si="11"/>
        <v>0</v>
      </c>
      <c r="T63" s="23">
        <f t="shared" si="9"/>
        <v>0</v>
      </c>
      <c r="U63" s="66"/>
      <c r="V63" s="22">
        <f t="shared" si="6"/>
        <v>0</v>
      </c>
      <c r="W63" s="24"/>
      <c r="BD63" s="66"/>
      <c r="BE63" s="66"/>
      <c r="BF63" s="22">
        <f t="shared" si="3"/>
        <v>0</v>
      </c>
      <c r="BH63" s="66"/>
      <c r="BI63" s="66"/>
      <c r="BJ63" s="22">
        <f t="shared" si="4"/>
        <v>0</v>
      </c>
    </row>
    <row r="64" spans="1:62" s="22" customFormat="1" x14ac:dyDescent="0.55000000000000004">
      <c r="A64" s="40"/>
      <c r="B64" s="32" t="s">
        <v>440</v>
      </c>
      <c r="C64" s="37"/>
      <c r="D64" s="65"/>
      <c r="E64" s="66"/>
      <c r="F64" s="66"/>
      <c r="G64" s="66"/>
      <c r="H64" s="66"/>
      <c r="I64" s="22">
        <f t="shared" si="11"/>
        <v>0</v>
      </c>
      <c r="T64" s="23"/>
      <c r="U64" s="66"/>
      <c r="W64" s="24"/>
      <c r="BD64" s="66"/>
      <c r="BE64" s="66"/>
      <c r="BF64" s="22">
        <f t="shared" si="3"/>
        <v>0</v>
      </c>
      <c r="BH64" s="66"/>
      <c r="BI64" s="66"/>
      <c r="BJ64" s="22">
        <f t="shared" si="4"/>
        <v>0</v>
      </c>
    </row>
    <row r="65" spans="1:62" s="22" customFormat="1" x14ac:dyDescent="0.55000000000000004">
      <c r="A65" s="40"/>
      <c r="B65" s="32" t="s">
        <v>441</v>
      </c>
      <c r="C65" s="37">
        <v>43100002</v>
      </c>
      <c r="D65" s="65"/>
      <c r="E65" s="66"/>
      <c r="F65" s="66">
        <v>35700</v>
      </c>
      <c r="G65" s="66">
        <v>0</v>
      </c>
      <c r="H65" s="66">
        <v>35700</v>
      </c>
      <c r="I65" s="22">
        <f t="shared" si="11"/>
        <v>35700</v>
      </c>
      <c r="T65" s="23">
        <f>SUM(G65:S65)</f>
        <v>71400</v>
      </c>
      <c r="U65" s="66">
        <v>35700</v>
      </c>
      <c r="V65" s="22">
        <f t="shared" si="6"/>
        <v>107100</v>
      </c>
      <c r="W65" s="24"/>
      <c r="BD65" s="66"/>
      <c r="BE65" s="66">
        <v>35700</v>
      </c>
      <c r="BF65" s="22">
        <f t="shared" si="3"/>
        <v>35700</v>
      </c>
      <c r="BH65" s="66"/>
      <c r="BI65" s="66">
        <v>35700</v>
      </c>
      <c r="BJ65" s="22">
        <f t="shared" si="4"/>
        <v>35700</v>
      </c>
    </row>
    <row r="66" spans="1:62" s="22" customFormat="1" x14ac:dyDescent="0.55000000000000004">
      <c r="A66" s="40"/>
      <c r="B66" s="32" t="s">
        <v>442</v>
      </c>
      <c r="C66" s="37"/>
      <c r="D66" s="65"/>
      <c r="E66" s="66"/>
      <c r="F66" s="66"/>
      <c r="G66" s="66"/>
      <c r="H66" s="66"/>
      <c r="I66" s="22">
        <f t="shared" si="11"/>
        <v>0</v>
      </c>
      <c r="T66" s="23"/>
      <c r="U66" s="66"/>
      <c r="W66" s="24"/>
      <c r="BD66" s="66"/>
      <c r="BE66" s="66"/>
      <c r="BF66" s="22">
        <f t="shared" si="3"/>
        <v>0</v>
      </c>
      <c r="BH66" s="66"/>
      <c r="BI66" s="66"/>
      <c r="BJ66" s="22">
        <f t="shared" si="4"/>
        <v>0</v>
      </c>
    </row>
    <row r="67" spans="1:62" s="22" customFormat="1" x14ac:dyDescent="0.55000000000000004">
      <c r="A67" s="40"/>
      <c r="B67" s="32" t="s">
        <v>443</v>
      </c>
      <c r="C67" s="37">
        <v>43100002</v>
      </c>
      <c r="D67" s="65"/>
      <c r="E67" s="66"/>
      <c r="F67" s="66">
        <v>9766800</v>
      </c>
      <c r="G67" s="66">
        <v>0</v>
      </c>
      <c r="H67" s="66">
        <v>9766800</v>
      </c>
      <c r="I67" s="22">
        <f t="shared" si="11"/>
        <v>9766800</v>
      </c>
      <c r="T67" s="23">
        <f t="shared" ref="T67:T74" si="12">SUM(G67:S67)</f>
        <v>19533600</v>
      </c>
      <c r="U67" s="66">
        <v>2441700</v>
      </c>
      <c r="V67" s="22">
        <f t="shared" ref="V67:V74" si="13">SUM(T67:U67)</f>
        <v>21975300</v>
      </c>
      <c r="W67" s="24"/>
      <c r="BD67" s="66"/>
      <c r="BE67" s="66">
        <v>4883400</v>
      </c>
      <c r="BF67" s="22">
        <f t="shared" si="3"/>
        <v>4883400</v>
      </c>
      <c r="BH67" s="66"/>
      <c r="BI67" s="66">
        <v>4883400</v>
      </c>
      <c r="BJ67" s="22">
        <f t="shared" si="4"/>
        <v>4883400</v>
      </c>
    </row>
    <row r="68" spans="1:62" s="22" customFormat="1" x14ac:dyDescent="0.55000000000000004">
      <c r="A68" s="40"/>
      <c r="B68" s="32" t="s">
        <v>444</v>
      </c>
      <c r="C68" s="37"/>
      <c r="D68" s="65"/>
      <c r="E68" s="66"/>
      <c r="F68" s="66"/>
      <c r="G68" s="66"/>
      <c r="H68" s="66"/>
      <c r="I68" s="22">
        <f t="shared" si="11"/>
        <v>0</v>
      </c>
      <c r="T68" s="23">
        <f t="shared" si="12"/>
        <v>0</v>
      </c>
      <c r="U68" s="66"/>
      <c r="V68" s="22">
        <f t="shared" si="13"/>
        <v>0</v>
      </c>
      <c r="W68" s="24"/>
      <c r="BD68" s="66"/>
      <c r="BE68" s="66"/>
      <c r="BF68" s="22">
        <f t="shared" si="3"/>
        <v>0</v>
      </c>
      <c r="BH68" s="66"/>
      <c r="BI68" s="66"/>
      <c r="BJ68" s="22">
        <f t="shared" si="4"/>
        <v>0</v>
      </c>
    </row>
    <row r="69" spans="1:62" s="22" customFormat="1" x14ac:dyDescent="0.55000000000000004">
      <c r="A69" s="40"/>
      <c r="B69" s="32" t="s">
        <v>443</v>
      </c>
      <c r="C69" s="37">
        <v>43100002</v>
      </c>
      <c r="D69" s="65"/>
      <c r="E69" s="66"/>
      <c r="F69" s="66">
        <v>2601600</v>
      </c>
      <c r="G69" s="66">
        <v>0</v>
      </c>
      <c r="H69" s="66">
        <v>2601600</v>
      </c>
      <c r="I69" s="22">
        <f t="shared" si="11"/>
        <v>2601600</v>
      </c>
      <c r="T69" s="23">
        <f t="shared" si="12"/>
        <v>5203200</v>
      </c>
      <c r="U69" s="66">
        <v>650400</v>
      </c>
      <c r="V69" s="22">
        <f t="shared" si="13"/>
        <v>5853600</v>
      </c>
      <c r="W69" s="24"/>
      <c r="BD69" s="66"/>
      <c r="BE69" s="66">
        <v>1300800</v>
      </c>
      <c r="BF69" s="22">
        <f t="shared" si="3"/>
        <v>1300800</v>
      </c>
      <c r="BH69" s="66"/>
      <c r="BI69" s="66">
        <v>1300800</v>
      </c>
      <c r="BJ69" s="22">
        <f t="shared" si="4"/>
        <v>1300800</v>
      </c>
    </row>
    <row r="70" spans="1:62" s="22" customFormat="1" x14ac:dyDescent="0.55000000000000004">
      <c r="A70" s="40"/>
      <c r="B70" s="32" t="s">
        <v>445</v>
      </c>
      <c r="C70" s="37"/>
      <c r="D70" s="65"/>
      <c r="E70" s="66"/>
      <c r="F70" s="66"/>
      <c r="G70" s="66"/>
      <c r="H70" s="66"/>
      <c r="I70" s="22">
        <f t="shared" si="11"/>
        <v>0</v>
      </c>
      <c r="T70" s="23">
        <f t="shared" si="12"/>
        <v>0</v>
      </c>
      <c r="U70" s="66"/>
      <c r="V70" s="22">
        <f t="shared" si="13"/>
        <v>0</v>
      </c>
      <c r="W70" s="24"/>
      <c r="BD70" s="66"/>
      <c r="BE70" s="66"/>
      <c r="BF70" s="22">
        <f t="shared" si="3"/>
        <v>0</v>
      </c>
      <c r="BH70" s="66"/>
      <c r="BI70" s="66"/>
      <c r="BJ70" s="22">
        <f t="shared" si="4"/>
        <v>0</v>
      </c>
    </row>
    <row r="71" spans="1:62" s="22" customFormat="1" x14ac:dyDescent="0.55000000000000004">
      <c r="A71" s="40"/>
      <c r="B71" s="32" t="s">
        <v>446</v>
      </c>
      <c r="C71" s="37">
        <v>43100002</v>
      </c>
      <c r="D71" s="65"/>
      <c r="E71" s="66"/>
      <c r="F71" s="66">
        <v>24000</v>
      </c>
      <c r="G71" s="66">
        <v>0</v>
      </c>
      <c r="H71" s="66">
        <v>24000</v>
      </c>
      <c r="I71" s="22">
        <f t="shared" si="11"/>
        <v>24000</v>
      </c>
      <c r="T71" s="23">
        <f t="shared" si="12"/>
        <v>48000</v>
      </c>
      <c r="U71" s="66">
        <v>6000</v>
      </c>
      <c r="V71" s="22">
        <f t="shared" si="13"/>
        <v>54000</v>
      </c>
      <c r="W71" s="24"/>
      <c r="BD71" s="66">
        <v>6000</v>
      </c>
      <c r="BE71" s="66">
        <v>6000</v>
      </c>
      <c r="BF71" s="22">
        <f t="shared" si="3"/>
        <v>12000</v>
      </c>
      <c r="BH71" s="66">
        <v>6000</v>
      </c>
      <c r="BI71" s="66">
        <v>6000</v>
      </c>
      <c r="BJ71" s="22">
        <f t="shared" si="4"/>
        <v>12000</v>
      </c>
    </row>
    <row r="72" spans="1:62" s="22" customFormat="1" x14ac:dyDescent="0.55000000000000004">
      <c r="A72" s="40"/>
      <c r="B72" s="32" t="s">
        <v>447</v>
      </c>
      <c r="C72" s="37"/>
      <c r="D72" s="65"/>
      <c r="E72" s="66"/>
      <c r="F72" s="66"/>
      <c r="G72" s="66"/>
      <c r="H72" s="66"/>
      <c r="I72" s="22">
        <f t="shared" si="11"/>
        <v>0</v>
      </c>
      <c r="T72" s="23">
        <f t="shared" si="12"/>
        <v>0</v>
      </c>
      <c r="U72" s="66"/>
      <c r="V72" s="22">
        <f t="shared" si="13"/>
        <v>0</v>
      </c>
      <c r="W72" s="24"/>
      <c r="BD72" s="66"/>
      <c r="BE72" s="66"/>
      <c r="BF72" s="22">
        <f t="shared" si="3"/>
        <v>0</v>
      </c>
      <c r="BH72" s="66"/>
      <c r="BI72" s="66"/>
      <c r="BJ72" s="22">
        <f t="shared" si="4"/>
        <v>0</v>
      </c>
    </row>
    <row r="73" spans="1:62" s="22" customFormat="1" x14ac:dyDescent="0.55000000000000004">
      <c r="A73" s="40"/>
      <c r="B73" s="32" t="s">
        <v>448</v>
      </c>
      <c r="C73" s="37">
        <v>43100002</v>
      </c>
      <c r="D73" s="65"/>
      <c r="E73" s="66">
        <v>0</v>
      </c>
      <c r="F73" s="66">
        <v>220000</v>
      </c>
      <c r="G73" s="66">
        <v>0</v>
      </c>
      <c r="H73" s="66">
        <v>220000</v>
      </c>
      <c r="I73" s="22">
        <f t="shared" si="11"/>
        <v>220000</v>
      </c>
      <c r="T73" s="23">
        <f t="shared" si="12"/>
        <v>440000</v>
      </c>
      <c r="U73" s="66">
        <v>220000</v>
      </c>
      <c r="V73" s="22">
        <f t="shared" si="13"/>
        <v>660000</v>
      </c>
      <c r="W73" s="24"/>
      <c r="BD73" s="66"/>
      <c r="BE73" s="66">
        <v>220000</v>
      </c>
      <c r="BF73" s="22">
        <f t="shared" si="3"/>
        <v>220000</v>
      </c>
      <c r="BH73" s="66"/>
      <c r="BI73" s="66">
        <v>220000</v>
      </c>
      <c r="BJ73" s="22">
        <f t="shared" si="4"/>
        <v>220000</v>
      </c>
    </row>
    <row r="74" spans="1:62" s="22" customFormat="1" x14ac:dyDescent="0.55000000000000004">
      <c r="A74" s="40"/>
      <c r="B74" s="32" t="s">
        <v>449</v>
      </c>
      <c r="C74" s="37"/>
      <c r="D74" s="65"/>
      <c r="E74" s="66"/>
      <c r="F74" s="66"/>
      <c r="G74" s="66"/>
      <c r="H74" s="66"/>
      <c r="I74" s="22">
        <f t="shared" si="11"/>
        <v>0</v>
      </c>
      <c r="T74" s="23">
        <f t="shared" si="12"/>
        <v>0</v>
      </c>
      <c r="U74" s="66"/>
      <c r="V74" s="22">
        <f t="shared" si="13"/>
        <v>0</v>
      </c>
      <c r="W74" s="24"/>
      <c r="BD74" s="66"/>
      <c r="BE74" s="66"/>
      <c r="BF74" s="22">
        <f t="shared" ref="BF74:BF84" si="14">SUM(BD74:BE74)</f>
        <v>0</v>
      </c>
      <c r="BH74" s="66"/>
      <c r="BI74" s="66"/>
      <c r="BJ74" s="22">
        <f t="shared" ref="BJ74:BJ84" si="15">SUM(BH74:BI74)</f>
        <v>0</v>
      </c>
    </row>
    <row r="75" spans="1:62" s="22" customFormat="1" x14ac:dyDescent="0.55000000000000004">
      <c r="A75" s="40"/>
      <c r="B75" s="32" t="s">
        <v>450</v>
      </c>
      <c r="C75" s="37">
        <v>43100002</v>
      </c>
      <c r="D75" s="65"/>
      <c r="E75" s="66"/>
      <c r="F75" s="66">
        <v>3996</v>
      </c>
      <c r="G75" s="66"/>
      <c r="H75" s="66">
        <v>3996</v>
      </c>
      <c r="I75" s="22">
        <f t="shared" si="11"/>
        <v>3996</v>
      </c>
      <c r="T75" s="23"/>
      <c r="U75" s="66"/>
      <c r="W75" s="24"/>
      <c r="BD75" s="66">
        <v>963</v>
      </c>
      <c r="BE75" s="66"/>
      <c r="BF75" s="22">
        <f t="shared" si="14"/>
        <v>963</v>
      </c>
      <c r="BH75" s="66">
        <v>963</v>
      </c>
      <c r="BI75" s="66"/>
      <c r="BJ75" s="22">
        <f t="shared" si="15"/>
        <v>963</v>
      </c>
    </row>
    <row r="76" spans="1:62" s="22" customFormat="1" x14ac:dyDescent="0.55000000000000004">
      <c r="A76" s="29"/>
      <c r="B76" s="69" t="s">
        <v>451</v>
      </c>
      <c r="C76" s="51"/>
      <c r="D76" s="70"/>
      <c r="E76" s="71"/>
      <c r="F76" s="71"/>
      <c r="G76" s="71"/>
      <c r="H76" s="71"/>
      <c r="I76" s="22">
        <f t="shared" si="11"/>
        <v>0</v>
      </c>
      <c r="T76" s="23"/>
      <c r="U76" s="66"/>
      <c r="W76" s="24"/>
      <c r="BD76" s="66"/>
      <c r="BE76" s="66"/>
      <c r="BF76" s="22">
        <f t="shared" si="14"/>
        <v>0</v>
      </c>
      <c r="BH76" s="66"/>
      <c r="BI76" s="66"/>
      <c r="BJ76" s="22">
        <f t="shared" si="15"/>
        <v>0</v>
      </c>
    </row>
    <row r="77" spans="1:62" s="22" customFormat="1" x14ac:dyDescent="0.55000000000000004">
      <c r="A77" s="72"/>
      <c r="B77" s="72"/>
      <c r="C77" s="73"/>
      <c r="D77" s="74"/>
      <c r="E77" s="75"/>
      <c r="F77" s="75"/>
      <c r="G77" s="75"/>
      <c r="H77" s="75"/>
      <c r="T77" s="23"/>
      <c r="U77" s="66"/>
      <c r="W77" s="24"/>
      <c r="BD77" s="66"/>
      <c r="BE77" s="66"/>
      <c r="BH77" s="66"/>
      <c r="BI77" s="66"/>
    </row>
    <row r="78" spans="1:62" s="22" customFormat="1" x14ac:dyDescent="0.55000000000000004">
      <c r="A78" s="27"/>
      <c r="B78" s="53" t="s">
        <v>452</v>
      </c>
      <c r="C78" s="35"/>
      <c r="D78" s="76"/>
      <c r="E78" s="77"/>
      <c r="F78" s="77"/>
      <c r="G78" s="77"/>
      <c r="H78" s="77"/>
      <c r="I78" s="22">
        <f t="shared" si="11"/>
        <v>0</v>
      </c>
      <c r="T78" s="23"/>
      <c r="U78" s="66"/>
      <c r="W78" s="24"/>
      <c r="BD78" s="66"/>
      <c r="BE78" s="66"/>
      <c r="BF78" s="22">
        <f t="shared" si="14"/>
        <v>0</v>
      </c>
      <c r="BH78" s="66"/>
      <c r="BI78" s="66"/>
      <c r="BJ78" s="22">
        <f t="shared" si="15"/>
        <v>0</v>
      </c>
    </row>
    <row r="79" spans="1:62" s="22" customFormat="1" x14ac:dyDescent="0.55000000000000004">
      <c r="A79" s="40"/>
      <c r="B79" s="32" t="s">
        <v>453</v>
      </c>
      <c r="C79" s="37"/>
      <c r="D79" s="65"/>
      <c r="E79" s="66"/>
      <c r="F79" s="66"/>
      <c r="G79" s="66"/>
      <c r="H79" s="66"/>
      <c r="I79" s="22">
        <f t="shared" si="11"/>
        <v>0</v>
      </c>
      <c r="T79" s="23"/>
      <c r="U79" s="66"/>
      <c r="W79" s="24"/>
      <c r="BD79" s="66"/>
      <c r="BE79" s="66"/>
      <c r="BF79" s="22">
        <f t="shared" si="14"/>
        <v>0</v>
      </c>
      <c r="BH79" s="66"/>
      <c r="BI79" s="66"/>
      <c r="BJ79" s="22">
        <f t="shared" si="15"/>
        <v>0</v>
      </c>
    </row>
    <row r="80" spans="1:62" s="22" customFormat="1" x14ac:dyDescent="0.55000000000000004">
      <c r="A80" s="40"/>
      <c r="B80" s="32" t="s">
        <v>454</v>
      </c>
      <c r="C80" s="37">
        <v>43100002</v>
      </c>
      <c r="D80" s="65"/>
      <c r="E80" s="66"/>
      <c r="F80" s="66">
        <v>39960</v>
      </c>
      <c r="G80" s="66"/>
      <c r="H80" s="66">
        <v>39960</v>
      </c>
      <c r="I80" s="22">
        <f t="shared" si="11"/>
        <v>39960</v>
      </c>
      <c r="T80" s="23"/>
      <c r="U80" s="66"/>
      <c r="W80" s="24"/>
      <c r="BD80" s="66">
        <v>9630</v>
      </c>
      <c r="BE80" s="66"/>
      <c r="BF80" s="22">
        <f t="shared" si="14"/>
        <v>9630</v>
      </c>
      <c r="BH80" s="66">
        <v>9630</v>
      </c>
      <c r="BI80" s="66"/>
      <c r="BJ80" s="22">
        <f t="shared" si="15"/>
        <v>9630</v>
      </c>
    </row>
    <row r="81" spans="1:62" s="22" customFormat="1" x14ac:dyDescent="0.55000000000000004">
      <c r="A81" s="40"/>
      <c r="B81" s="32" t="s">
        <v>455</v>
      </c>
      <c r="C81" s="37"/>
      <c r="D81" s="65"/>
      <c r="E81" s="66"/>
      <c r="F81" s="66"/>
      <c r="G81" s="66"/>
      <c r="H81" s="66"/>
      <c r="T81" s="23"/>
      <c r="U81" s="66"/>
      <c r="W81" s="24"/>
      <c r="BD81" s="66"/>
      <c r="BE81" s="66"/>
      <c r="BF81" s="22">
        <f t="shared" si="14"/>
        <v>0</v>
      </c>
      <c r="BH81" s="66"/>
      <c r="BI81" s="66"/>
      <c r="BJ81" s="22">
        <f t="shared" si="15"/>
        <v>0</v>
      </c>
    </row>
    <row r="82" spans="1:62" s="22" customFormat="1" x14ac:dyDescent="0.55000000000000004">
      <c r="A82" s="40"/>
      <c r="B82" s="32" t="s">
        <v>456</v>
      </c>
      <c r="C82" s="37"/>
      <c r="D82" s="65"/>
      <c r="E82" s="66"/>
      <c r="F82" s="66"/>
      <c r="G82" s="66"/>
      <c r="H82" s="66"/>
      <c r="T82" s="23"/>
      <c r="U82" s="66"/>
      <c r="W82" s="24"/>
      <c r="BD82" s="66"/>
      <c r="BE82" s="66"/>
      <c r="BF82" s="22">
        <f t="shared" si="14"/>
        <v>0</v>
      </c>
      <c r="BH82" s="66"/>
      <c r="BI82" s="66"/>
      <c r="BJ82" s="22">
        <f t="shared" si="15"/>
        <v>0</v>
      </c>
    </row>
    <row r="83" spans="1:62" s="22" customFormat="1" x14ac:dyDescent="0.55000000000000004">
      <c r="A83" s="40"/>
      <c r="B83" s="43" t="s">
        <v>48</v>
      </c>
      <c r="C83" s="37"/>
      <c r="D83" s="64">
        <f>SUM(D55:D57)</f>
        <v>22869500</v>
      </c>
      <c r="E83" s="64">
        <f>SUM(E56:E82)</f>
        <v>32981</v>
      </c>
      <c r="F83" s="64">
        <f>SUM(F54:F82)</f>
        <v>19978022</v>
      </c>
      <c r="G83" s="64">
        <f>SUM(G56:G82)</f>
        <v>32981</v>
      </c>
      <c r="H83" s="64">
        <f>SUM(H54:H82)</f>
        <v>19945041</v>
      </c>
      <c r="T83" s="23">
        <f>SUM(G83:S83)</f>
        <v>19978022</v>
      </c>
      <c r="U83" s="64">
        <f>SUM(U54:U74)</f>
        <v>6235390</v>
      </c>
      <c r="W83" s="24">
        <f>SUM(V54:V74)</f>
        <v>46103522</v>
      </c>
      <c r="BD83" s="64">
        <f>SUM(BD56:BD82)</f>
        <v>664679</v>
      </c>
      <c r="BE83" s="64">
        <f>SUM(BE54:BE82)</f>
        <v>11591929</v>
      </c>
      <c r="BF83" s="22">
        <f t="shared" si="14"/>
        <v>12256608</v>
      </c>
      <c r="BH83" s="64">
        <f>SUM(BH56:BH82)</f>
        <v>664679</v>
      </c>
      <c r="BI83" s="64">
        <f>SUM(BI54:BI82)</f>
        <v>11591929</v>
      </c>
      <c r="BJ83" s="22">
        <f t="shared" si="15"/>
        <v>12256608</v>
      </c>
    </row>
    <row r="84" spans="1:62" s="22" customFormat="1" ht="27" customHeight="1" x14ac:dyDescent="0.55000000000000004">
      <c r="A84" s="78"/>
      <c r="B84" s="79" t="s">
        <v>457</v>
      </c>
      <c r="C84" s="80"/>
      <c r="D84" s="81">
        <f>SUM(D13,D23:D24,D27,D34,D53,D83)</f>
        <v>42700000</v>
      </c>
      <c r="E84" s="81">
        <f>SUM(E13,E23,E27,E30,E34,E36,E53,E83)</f>
        <v>1643775.3699999999</v>
      </c>
      <c r="F84" s="81">
        <f>SUM(F13,F23,F27,F30,F34,F36,F53,F83)</f>
        <v>40631627.649999999</v>
      </c>
      <c r="G84" s="81">
        <f>SUM(G13,G23,G27,G30,G34,G36,G53,G83)</f>
        <v>1643775.3699999999</v>
      </c>
      <c r="H84" s="81">
        <f>SUM(H13,H23,H27,H30,H34,H36,H53,H83)</f>
        <v>38987852.280000001</v>
      </c>
      <c r="I84" s="22">
        <f>SUM(I9:I83)</f>
        <v>40631627.649999999</v>
      </c>
      <c r="T84" s="23">
        <f>SUM(T9:T74)</f>
        <v>101828948.94999999</v>
      </c>
      <c r="U84" s="81">
        <f>SUM(U13,U23,U27,U30,U34,U36,U53,U83)</f>
        <v>10094747.58</v>
      </c>
      <c r="V84" s="22">
        <f>SUM(V9:V83)</f>
        <v>91792995.24000001</v>
      </c>
      <c r="W84" s="24">
        <f>SUM(T84+U84)</f>
        <v>111923696.52999999</v>
      </c>
      <c r="BD84" s="81">
        <f>SUM(BD13,BD23,BD27,BD30,BD34,BD36,BD53,BD83)</f>
        <v>2860502.3600000003</v>
      </c>
      <c r="BE84" s="81">
        <f>SUM(BE13,BE23,BE27,BE30,BE34,BE36,BE53,BE83)</f>
        <v>16984493.530000001</v>
      </c>
      <c r="BF84" s="22">
        <f t="shared" si="14"/>
        <v>19844995.890000001</v>
      </c>
      <c r="BH84" s="81">
        <f>SUM(BH13,BH23,BH27,BH30,BH34,BH36,BH53,BH83)</f>
        <v>2860502.3600000003</v>
      </c>
      <c r="BI84" s="81">
        <f>SUM(BI13,BI23,BI27,BI30,BI34,BI36,BI53,BI83)</f>
        <v>16984493.530000001</v>
      </c>
      <c r="BJ84" s="22">
        <f t="shared" si="15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B23" sqref="B23"/>
    </sheetView>
  </sheetViews>
  <sheetFormatPr defaultRowHeight="14.25" x14ac:dyDescent="0.2"/>
  <cols>
    <col min="1" max="1" width="0" style="17" hidden="1" customWidth="1"/>
    <col min="2" max="2" width="16.5" style="17" customWidth="1"/>
    <col min="3" max="3" width="19" style="17" customWidth="1"/>
    <col min="4" max="4" width="14.75" style="17" customWidth="1"/>
    <col min="5" max="5" width="6.375" style="17" customWidth="1"/>
    <col min="6" max="6" width="11" style="17" customWidth="1"/>
    <col min="7" max="7" width="23.875" style="17" customWidth="1"/>
    <col min="8" max="8" width="28" style="17" customWidth="1"/>
    <col min="9" max="9" width="14.375" style="17" customWidth="1"/>
    <col min="10" max="10" width="2.875" style="17" customWidth="1"/>
    <col min="11" max="16384" width="9" style="17"/>
  </cols>
  <sheetData>
    <row r="1" spans="2:13" ht="11.25" customHeight="1" x14ac:dyDescent="0.2">
      <c r="B1" s="175"/>
      <c r="C1" s="176"/>
      <c r="D1" s="176"/>
      <c r="E1" s="176"/>
    </row>
    <row r="2" spans="2:13" ht="3.6" customHeight="1" x14ac:dyDescent="0.2"/>
    <row r="3" spans="2:13" ht="19.899999999999999" customHeight="1" x14ac:dyDescent="0.2">
      <c r="B3" s="177" t="s">
        <v>0</v>
      </c>
      <c r="C3" s="176"/>
      <c r="D3" s="176"/>
      <c r="E3" s="176"/>
      <c r="F3" s="176"/>
      <c r="G3" s="176"/>
      <c r="H3" s="176"/>
      <c r="I3" s="176"/>
    </row>
    <row r="4" spans="2:13" ht="2.1" customHeight="1" x14ac:dyDescent="0.2"/>
    <row r="5" spans="2:13" ht="18" customHeight="1" x14ac:dyDescent="0.2">
      <c r="B5" s="177" t="s">
        <v>393</v>
      </c>
      <c r="C5" s="176"/>
      <c r="D5" s="176"/>
      <c r="E5" s="176"/>
      <c r="F5" s="176"/>
      <c r="G5" s="176"/>
      <c r="H5" s="176"/>
      <c r="I5" s="176"/>
    </row>
    <row r="6" spans="2:13" ht="1.35" customHeight="1" x14ac:dyDescent="0.2"/>
    <row r="7" spans="2:13" ht="18" customHeight="1" x14ac:dyDescent="0.2">
      <c r="B7" s="177" t="s">
        <v>501</v>
      </c>
      <c r="C7" s="176"/>
      <c r="D7" s="176"/>
      <c r="E7" s="176"/>
      <c r="F7" s="176"/>
      <c r="G7" s="176"/>
      <c r="H7" s="176"/>
      <c r="I7" s="176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18" t="s">
        <v>394</v>
      </c>
      <c r="C10" s="18" t="s">
        <v>395</v>
      </c>
      <c r="D10" s="18" t="s">
        <v>396</v>
      </c>
      <c r="E10" s="178" t="s">
        <v>397</v>
      </c>
      <c r="F10" s="174"/>
      <c r="G10" s="18" t="s">
        <v>398</v>
      </c>
      <c r="H10" s="18" t="s">
        <v>399</v>
      </c>
      <c r="I10" s="18" t="s">
        <v>6</v>
      </c>
    </row>
    <row r="11" spans="2:13" ht="39" customHeight="1" x14ac:dyDescent="0.2">
      <c r="B11" s="19" t="s">
        <v>292</v>
      </c>
      <c r="C11" s="19" t="s">
        <v>246</v>
      </c>
      <c r="D11" s="19" t="s">
        <v>263</v>
      </c>
      <c r="E11" s="170" t="s">
        <v>122</v>
      </c>
      <c r="F11" s="171"/>
      <c r="G11" s="19" t="s">
        <v>400</v>
      </c>
      <c r="H11" s="19" t="s">
        <v>401</v>
      </c>
      <c r="I11" s="20">
        <v>75000</v>
      </c>
    </row>
    <row r="12" spans="2:13" ht="33" customHeight="1" x14ac:dyDescent="0.2">
      <c r="B12" s="19" t="s">
        <v>292</v>
      </c>
      <c r="C12" s="19" t="s">
        <v>250</v>
      </c>
      <c r="D12" s="19" t="s">
        <v>270</v>
      </c>
      <c r="E12" s="170" t="s">
        <v>126</v>
      </c>
      <c r="F12" s="171"/>
      <c r="G12" s="19" t="s">
        <v>381</v>
      </c>
      <c r="H12" s="19" t="s">
        <v>402</v>
      </c>
      <c r="I12" s="20">
        <v>131500</v>
      </c>
    </row>
    <row r="13" spans="2:13" ht="45.75" customHeight="1" x14ac:dyDescent="0.2">
      <c r="B13" s="19" t="s">
        <v>403</v>
      </c>
      <c r="C13" s="19" t="s">
        <v>250</v>
      </c>
      <c r="D13" s="19" t="s">
        <v>270</v>
      </c>
      <c r="E13" s="170" t="s">
        <v>126</v>
      </c>
      <c r="F13" s="171"/>
      <c r="G13" s="19" t="s">
        <v>381</v>
      </c>
      <c r="H13" s="19" t="s">
        <v>404</v>
      </c>
      <c r="I13" s="20">
        <v>2024500</v>
      </c>
    </row>
    <row r="14" spans="2:13" ht="17.100000000000001" customHeight="1" x14ac:dyDescent="0.2">
      <c r="B14" s="172" t="s">
        <v>48</v>
      </c>
      <c r="C14" s="173"/>
      <c r="D14" s="173"/>
      <c r="E14" s="173"/>
      <c r="F14" s="173"/>
      <c r="G14" s="173"/>
      <c r="H14" s="174"/>
      <c r="I14" s="21">
        <f>SUM(I11:I13)</f>
        <v>2231000</v>
      </c>
      <c r="M14" s="17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0"/>
  <sheetViews>
    <sheetView showGridLines="0" zoomScale="150" zoomScaleNormal="150" workbookViewId="0">
      <pane ySplit="2" topLeftCell="A3" activePane="bottomLeft" state="frozen"/>
      <selection pane="bottomLeft" activeCell="E9" sqref="E9"/>
    </sheetView>
  </sheetViews>
  <sheetFormatPr defaultRowHeight="12.75" x14ac:dyDescent="0.2"/>
  <cols>
    <col min="1" max="1" width="8.125" style="107" customWidth="1"/>
    <col min="2" max="2" width="6.125" style="108" customWidth="1"/>
    <col min="3" max="3" width="0.375" style="96" customWidth="1"/>
    <col min="4" max="4" width="21.125" style="102" customWidth="1"/>
    <col min="5" max="5" width="7.375" style="96" customWidth="1"/>
    <col min="6" max="6" width="8.5" style="96" customWidth="1"/>
    <col min="7" max="7" width="8.375" style="96" customWidth="1"/>
    <col min="8" max="8" width="8.5" style="96" customWidth="1"/>
    <col min="9" max="9" width="7" style="96" customWidth="1"/>
    <col min="10" max="10" width="7.5" style="96" customWidth="1"/>
    <col min="11" max="11" width="8.375" style="96" customWidth="1"/>
    <col min="12" max="12" width="7.5" style="96" customWidth="1"/>
    <col min="13" max="13" width="8.375" style="96" customWidth="1"/>
    <col min="14" max="14" width="8.5" style="96" customWidth="1"/>
    <col min="15" max="16" width="7" style="96" customWidth="1"/>
    <col min="17" max="18" width="7.375" style="96" customWidth="1"/>
    <col min="19" max="19" width="9.375" style="96" customWidth="1"/>
    <col min="20" max="20" width="9.25" style="96" customWidth="1"/>
    <col min="21" max="21" width="9.5" style="117" bestFit="1" customWidth="1"/>
    <col min="22" max="16384" width="9" style="96"/>
  </cols>
  <sheetData>
    <row r="1" spans="1:20" ht="9.75" customHeight="1" x14ac:dyDescent="0.2">
      <c r="A1" s="181"/>
      <c r="B1" s="181"/>
      <c r="C1" s="181"/>
      <c r="D1" s="181"/>
      <c r="E1" s="181"/>
    </row>
    <row r="2" spans="1:20" ht="14.25" customHeight="1" x14ac:dyDescent="0.2">
      <c r="A2" s="194" t="s">
        <v>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</row>
    <row r="3" spans="1:20" ht="14.25" customHeight="1" x14ac:dyDescent="0.2">
      <c r="A3" s="181" t="s">
        <v>245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</row>
    <row r="4" spans="1:20" ht="14.25" customHeight="1" x14ac:dyDescent="0.2">
      <c r="A4" s="181" t="s">
        <v>459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</row>
    <row r="5" spans="1:20" ht="9.75" customHeight="1" x14ac:dyDescent="0.2">
      <c r="A5" s="181"/>
      <c r="B5" s="181"/>
      <c r="C5" s="181"/>
      <c r="D5" s="181"/>
      <c r="E5" s="181"/>
      <c r="F5" s="181"/>
      <c r="G5" s="181"/>
      <c r="H5" s="181"/>
      <c r="I5" s="181"/>
      <c r="J5" s="181"/>
    </row>
    <row r="6" spans="1:20" ht="55.5" customHeight="1" x14ac:dyDescent="0.2">
      <c r="A6" s="110"/>
      <c r="B6" s="92"/>
      <c r="C6" s="97"/>
      <c r="D6" s="103"/>
      <c r="E6" s="97"/>
      <c r="F6" s="192" t="s">
        <v>480</v>
      </c>
      <c r="G6" s="182" t="s">
        <v>246</v>
      </c>
      <c r="H6" s="183"/>
      <c r="I6" s="182" t="s">
        <v>247</v>
      </c>
      <c r="J6" s="182" t="s">
        <v>248</v>
      </c>
      <c r="K6" s="187"/>
      <c r="L6" s="182" t="s">
        <v>249</v>
      </c>
      <c r="M6" s="182" t="s">
        <v>250</v>
      </c>
      <c r="N6" s="187"/>
      <c r="O6" s="182" t="s">
        <v>251</v>
      </c>
      <c r="P6" s="182" t="s">
        <v>252</v>
      </c>
      <c r="Q6" s="183"/>
      <c r="R6" s="187"/>
      <c r="S6" s="182" t="s">
        <v>253</v>
      </c>
      <c r="T6" s="195" t="s">
        <v>48</v>
      </c>
    </row>
    <row r="7" spans="1:20" x14ac:dyDescent="0.2">
      <c r="A7" s="111"/>
      <c r="B7" s="93"/>
      <c r="C7" s="98"/>
      <c r="D7" s="104"/>
      <c r="E7" s="98"/>
      <c r="F7" s="193"/>
      <c r="G7" s="184"/>
      <c r="H7" s="185"/>
      <c r="I7" s="186"/>
      <c r="J7" s="184"/>
      <c r="K7" s="188"/>
      <c r="L7" s="186"/>
      <c r="M7" s="184"/>
      <c r="N7" s="188"/>
      <c r="O7" s="186"/>
      <c r="P7" s="184"/>
      <c r="Q7" s="185"/>
      <c r="R7" s="188"/>
      <c r="S7" s="186"/>
      <c r="T7" s="196"/>
    </row>
    <row r="8" spans="1:20" ht="16.5" x14ac:dyDescent="0.2">
      <c r="A8" s="111"/>
      <c r="B8" s="93"/>
      <c r="C8" s="98"/>
      <c r="D8" s="104"/>
      <c r="E8" s="98"/>
      <c r="F8" s="112"/>
      <c r="G8" s="189" t="s">
        <v>255</v>
      </c>
      <c r="H8" s="190"/>
      <c r="I8" s="94" t="s">
        <v>256</v>
      </c>
      <c r="J8" s="189" t="s">
        <v>257</v>
      </c>
      <c r="K8" s="191"/>
      <c r="L8" s="94" t="s">
        <v>258</v>
      </c>
      <c r="M8" s="189" t="s">
        <v>259</v>
      </c>
      <c r="N8" s="191"/>
      <c r="O8" s="94" t="s">
        <v>260</v>
      </c>
      <c r="P8" s="189" t="s">
        <v>261</v>
      </c>
      <c r="Q8" s="190"/>
      <c r="R8" s="191"/>
      <c r="S8" s="94" t="s">
        <v>262</v>
      </c>
      <c r="T8" s="196"/>
    </row>
    <row r="9" spans="1:20" ht="126.75" customHeight="1" x14ac:dyDescent="0.2">
      <c r="A9" s="111"/>
      <c r="B9" s="93"/>
      <c r="C9" s="98"/>
      <c r="D9" s="104"/>
      <c r="E9" s="98"/>
      <c r="F9" s="112"/>
      <c r="G9" s="109" t="s">
        <v>263</v>
      </c>
      <c r="H9" s="109" t="s">
        <v>264</v>
      </c>
      <c r="I9" s="109" t="s">
        <v>265</v>
      </c>
      <c r="J9" s="109" t="s">
        <v>266</v>
      </c>
      <c r="K9" s="109" t="s">
        <v>267</v>
      </c>
      <c r="L9" s="109" t="s">
        <v>268</v>
      </c>
      <c r="M9" s="109" t="s">
        <v>269</v>
      </c>
      <c r="N9" s="109" t="s">
        <v>270</v>
      </c>
      <c r="O9" s="109" t="s">
        <v>271</v>
      </c>
      <c r="P9" s="109" t="s">
        <v>272</v>
      </c>
      <c r="Q9" s="109" t="s">
        <v>273</v>
      </c>
      <c r="R9" s="109" t="s">
        <v>274</v>
      </c>
      <c r="S9" s="109" t="s">
        <v>87</v>
      </c>
      <c r="T9" s="196"/>
    </row>
    <row r="10" spans="1:20" ht="20.25" customHeight="1" x14ac:dyDescent="0.2">
      <c r="A10" s="204" t="s">
        <v>481</v>
      </c>
      <c r="B10" s="205"/>
      <c r="C10" s="99"/>
      <c r="D10" s="105"/>
      <c r="E10" s="99"/>
      <c r="F10" s="113"/>
      <c r="G10" s="95" t="s">
        <v>276</v>
      </c>
      <c r="H10" s="95" t="s">
        <v>277</v>
      </c>
      <c r="I10" s="95" t="s">
        <v>278</v>
      </c>
      <c r="J10" s="95" t="s">
        <v>279</v>
      </c>
      <c r="K10" s="95" t="s">
        <v>280</v>
      </c>
      <c r="L10" s="95" t="s">
        <v>281</v>
      </c>
      <c r="M10" s="95" t="s">
        <v>282</v>
      </c>
      <c r="N10" s="95" t="s">
        <v>283</v>
      </c>
      <c r="O10" s="95" t="s">
        <v>284</v>
      </c>
      <c r="P10" s="95" t="s">
        <v>285</v>
      </c>
      <c r="Q10" s="95" t="s">
        <v>286</v>
      </c>
      <c r="R10" s="95" t="s">
        <v>287</v>
      </c>
      <c r="S10" s="95" t="s">
        <v>288</v>
      </c>
      <c r="T10" s="197"/>
    </row>
    <row r="11" spans="1:20" ht="18.75" customHeight="1" x14ac:dyDescent="0.2">
      <c r="A11" s="198" t="s">
        <v>87</v>
      </c>
      <c r="B11" s="201" t="s">
        <v>289</v>
      </c>
      <c r="C11" s="100" t="s">
        <v>11</v>
      </c>
      <c r="D11" s="106" t="s">
        <v>290</v>
      </c>
      <c r="E11" s="101" t="s">
        <v>291</v>
      </c>
      <c r="F11" s="101" t="s">
        <v>292</v>
      </c>
      <c r="G11" s="114">
        <v>0</v>
      </c>
      <c r="H11" s="114">
        <v>0</v>
      </c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114">
        <v>0</v>
      </c>
      <c r="P11" s="114">
        <v>0</v>
      </c>
      <c r="Q11" s="114">
        <v>0</v>
      </c>
      <c r="R11" s="114">
        <v>0</v>
      </c>
      <c r="S11" s="114">
        <v>5478</v>
      </c>
      <c r="T11" s="114">
        <f>SUM(G11:S11)</f>
        <v>5478</v>
      </c>
    </row>
    <row r="12" spans="1:20" ht="18.75" customHeight="1" x14ac:dyDescent="0.2">
      <c r="A12" s="199"/>
      <c r="B12" s="202"/>
      <c r="C12" s="100" t="s">
        <v>11</v>
      </c>
      <c r="D12" s="106" t="s">
        <v>293</v>
      </c>
      <c r="E12" s="101" t="s">
        <v>294</v>
      </c>
      <c r="F12" s="101" t="s">
        <v>292</v>
      </c>
      <c r="G12" s="114">
        <v>0</v>
      </c>
      <c r="H12" s="114">
        <v>0</v>
      </c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  <c r="P12" s="114">
        <v>0</v>
      </c>
      <c r="Q12" s="114">
        <v>0</v>
      </c>
      <c r="R12" s="114">
        <v>0</v>
      </c>
      <c r="S12" s="114">
        <v>822300</v>
      </c>
      <c r="T12" s="114">
        <f t="shared" ref="T12:T17" si="0">SUM(G12:S12)</f>
        <v>822300</v>
      </c>
    </row>
    <row r="13" spans="1:20" ht="18.75" customHeight="1" x14ac:dyDescent="0.2">
      <c r="A13" s="199"/>
      <c r="B13" s="202"/>
      <c r="C13" s="100" t="s">
        <v>11</v>
      </c>
      <c r="D13" s="106" t="s">
        <v>295</v>
      </c>
      <c r="E13" s="101" t="s">
        <v>296</v>
      </c>
      <c r="F13" s="101" t="s">
        <v>292</v>
      </c>
      <c r="G13" s="114">
        <v>0</v>
      </c>
      <c r="H13" s="114">
        <v>0</v>
      </c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v>0</v>
      </c>
      <c r="Q13" s="114">
        <v>0</v>
      </c>
      <c r="R13" s="114">
        <v>0</v>
      </c>
      <c r="S13" s="114">
        <v>244800</v>
      </c>
      <c r="T13" s="114">
        <f t="shared" si="0"/>
        <v>244800</v>
      </c>
    </row>
    <row r="14" spans="1:20" ht="18.75" customHeight="1" x14ac:dyDescent="0.2">
      <c r="A14" s="199"/>
      <c r="B14" s="202"/>
      <c r="C14" s="100" t="s">
        <v>11</v>
      </c>
      <c r="D14" s="106" t="s">
        <v>297</v>
      </c>
      <c r="E14" s="101" t="s">
        <v>298</v>
      </c>
      <c r="F14" s="101" t="s">
        <v>292</v>
      </c>
      <c r="G14" s="114">
        <v>0</v>
      </c>
      <c r="H14" s="114">
        <v>0</v>
      </c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14">
        <v>0</v>
      </c>
      <c r="R14" s="114">
        <v>0</v>
      </c>
      <c r="S14" s="114">
        <v>2000</v>
      </c>
      <c r="T14" s="114">
        <f t="shared" si="0"/>
        <v>2000</v>
      </c>
    </row>
    <row r="15" spans="1:20" ht="18.75" customHeight="1" x14ac:dyDescent="0.2">
      <c r="A15" s="199"/>
      <c r="B15" s="202"/>
      <c r="C15" s="100" t="s">
        <v>11</v>
      </c>
      <c r="D15" s="106" t="s">
        <v>299</v>
      </c>
      <c r="E15" s="101" t="s">
        <v>300</v>
      </c>
      <c r="F15" s="101" t="s">
        <v>292</v>
      </c>
      <c r="G15" s="114">
        <v>0</v>
      </c>
      <c r="H15" s="114">
        <v>0</v>
      </c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  <c r="P15" s="114">
        <v>0</v>
      </c>
      <c r="Q15" s="114">
        <v>0</v>
      </c>
      <c r="R15" s="114">
        <v>0</v>
      </c>
      <c r="S15" s="114">
        <v>0</v>
      </c>
      <c r="T15" s="114">
        <f t="shared" si="0"/>
        <v>0</v>
      </c>
    </row>
    <row r="16" spans="1:20" ht="18.75" customHeight="1" x14ac:dyDescent="0.2">
      <c r="A16" s="199"/>
      <c r="B16" s="202"/>
      <c r="C16" s="100" t="s">
        <v>11</v>
      </c>
      <c r="D16" s="106" t="s">
        <v>301</v>
      </c>
      <c r="E16" s="101" t="s">
        <v>302</v>
      </c>
      <c r="F16" s="101" t="s">
        <v>292</v>
      </c>
      <c r="G16" s="114">
        <v>0</v>
      </c>
      <c r="H16" s="114">
        <v>0</v>
      </c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  <c r="P16" s="114">
        <v>0</v>
      </c>
      <c r="Q16" s="114">
        <v>0</v>
      </c>
      <c r="R16" s="114">
        <v>0</v>
      </c>
      <c r="S16" s="114">
        <v>0</v>
      </c>
      <c r="T16" s="114">
        <f t="shared" si="0"/>
        <v>0</v>
      </c>
    </row>
    <row r="17" spans="1:21" ht="30.75" customHeight="1" x14ac:dyDescent="0.2">
      <c r="A17" s="199"/>
      <c r="B17" s="202"/>
      <c r="C17" s="100" t="s">
        <v>11</v>
      </c>
      <c r="D17" s="106" t="s">
        <v>303</v>
      </c>
      <c r="E17" s="101" t="s">
        <v>304</v>
      </c>
      <c r="F17" s="101" t="s">
        <v>292</v>
      </c>
      <c r="G17" s="114">
        <v>0</v>
      </c>
      <c r="H17" s="114">
        <v>0</v>
      </c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  <c r="S17" s="114">
        <v>0</v>
      </c>
      <c r="T17" s="114">
        <f t="shared" si="0"/>
        <v>0</v>
      </c>
    </row>
    <row r="18" spans="1:21" ht="16.5" customHeight="1" x14ac:dyDescent="0.2">
      <c r="A18" s="200"/>
      <c r="B18" s="203"/>
      <c r="C18" s="179" t="s">
        <v>305</v>
      </c>
      <c r="D18" s="180"/>
      <c r="E18" s="180"/>
      <c r="F18" s="180"/>
      <c r="G18" s="115">
        <f>SUM(G11:G17)</f>
        <v>0</v>
      </c>
      <c r="H18" s="115">
        <f t="shared" ref="H18:S18" si="1">SUM(H11:H17)</f>
        <v>0</v>
      </c>
      <c r="I18" s="115">
        <f t="shared" si="1"/>
        <v>0</v>
      </c>
      <c r="J18" s="115">
        <f t="shared" si="1"/>
        <v>0</v>
      </c>
      <c r="K18" s="115">
        <f t="shared" si="1"/>
        <v>0</v>
      </c>
      <c r="L18" s="115">
        <f t="shared" si="1"/>
        <v>0</v>
      </c>
      <c r="M18" s="115">
        <f t="shared" si="1"/>
        <v>0</v>
      </c>
      <c r="N18" s="115">
        <f t="shared" si="1"/>
        <v>0</v>
      </c>
      <c r="O18" s="115">
        <f t="shared" si="1"/>
        <v>0</v>
      </c>
      <c r="P18" s="115">
        <f t="shared" si="1"/>
        <v>0</v>
      </c>
      <c r="Q18" s="115">
        <f t="shared" si="1"/>
        <v>0</v>
      </c>
      <c r="R18" s="115">
        <f t="shared" si="1"/>
        <v>0</v>
      </c>
      <c r="S18" s="115">
        <f t="shared" si="1"/>
        <v>1074578</v>
      </c>
      <c r="T18" s="115">
        <f>SUM(T11:T17)</f>
        <v>1074578</v>
      </c>
      <c r="U18" s="118">
        <f>SUM(G18:S18)</f>
        <v>1074578</v>
      </c>
    </row>
    <row r="19" spans="1:21" ht="15" customHeight="1" x14ac:dyDescent="0.2">
      <c r="A19" s="179" t="s">
        <v>306</v>
      </c>
      <c r="B19" s="180"/>
      <c r="C19" s="180"/>
      <c r="D19" s="180"/>
      <c r="E19" s="180"/>
      <c r="F19" s="180"/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115">
        <v>0</v>
      </c>
      <c r="O19" s="115">
        <v>0</v>
      </c>
      <c r="P19" s="115">
        <v>0</v>
      </c>
      <c r="Q19" s="115">
        <v>0</v>
      </c>
      <c r="R19" s="115">
        <v>0</v>
      </c>
      <c r="S19" s="115">
        <v>12545386</v>
      </c>
      <c r="T19" s="115">
        <v>12545386</v>
      </c>
    </row>
    <row r="20" spans="1:21" ht="18.75" customHeight="1" x14ac:dyDescent="0.2">
      <c r="A20" s="198" t="s">
        <v>92</v>
      </c>
      <c r="B20" s="201" t="s">
        <v>307</v>
      </c>
      <c r="C20" s="100" t="s">
        <v>11</v>
      </c>
      <c r="D20" s="106" t="s">
        <v>308</v>
      </c>
      <c r="E20" s="101" t="s">
        <v>309</v>
      </c>
      <c r="F20" s="101" t="s">
        <v>292</v>
      </c>
      <c r="G20" s="114">
        <v>42840</v>
      </c>
      <c r="H20" s="114">
        <v>0</v>
      </c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  <c r="P20" s="114">
        <v>0</v>
      </c>
      <c r="Q20" s="114">
        <v>0</v>
      </c>
      <c r="R20" s="114">
        <v>0</v>
      </c>
      <c r="S20" s="114">
        <v>0</v>
      </c>
      <c r="T20" s="114">
        <f t="shared" ref="T20:T24" si="2">SUM(G20:S20)</f>
        <v>42840</v>
      </c>
    </row>
    <row r="21" spans="1:21" ht="42" customHeight="1" x14ac:dyDescent="0.2">
      <c r="A21" s="199"/>
      <c r="B21" s="202"/>
      <c r="C21" s="100" t="s">
        <v>11</v>
      </c>
      <c r="D21" s="106" t="s">
        <v>310</v>
      </c>
      <c r="E21" s="101" t="s">
        <v>311</v>
      </c>
      <c r="F21" s="101" t="s">
        <v>292</v>
      </c>
      <c r="G21" s="114">
        <v>3510</v>
      </c>
      <c r="H21" s="114">
        <v>0</v>
      </c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  <c r="P21" s="114">
        <v>0</v>
      </c>
      <c r="Q21" s="114">
        <v>0</v>
      </c>
      <c r="R21" s="114">
        <v>0</v>
      </c>
      <c r="S21" s="114">
        <v>0</v>
      </c>
      <c r="T21" s="114">
        <f t="shared" si="2"/>
        <v>3510</v>
      </c>
    </row>
    <row r="22" spans="1:21" ht="22.5" customHeight="1" x14ac:dyDescent="0.2">
      <c r="A22" s="199"/>
      <c r="B22" s="202"/>
      <c r="C22" s="100" t="s">
        <v>11</v>
      </c>
      <c r="D22" s="106" t="s">
        <v>312</v>
      </c>
      <c r="E22" s="101" t="s">
        <v>313</v>
      </c>
      <c r="F22" s="101" t="s">
        <v>292</v>
      </c>
      <c r="G22" s="114">
        <v>3510</v>
      </c>
      <c r="H22" s="114">
        <v>0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  <c r="P22" s="114">
        <v>0</v>
      </c>
      <c r="Q22" s="114">
        <v>0</v>
      </c>
      <c r="R22" s="114">
        <v>0</v>
      </c>
      <c r="S22" s="114">
        <v>0</v>
      </c>
      <c r="T22" s="114">
        <f t="shared" si="2"/>
        <v>3510</v>
      </c>
    </row>
    <row r="23" spans="1:21" ht="48" customHeight="1" x14ac:dyDescent="0.2">
      <c r="A23" s="199"/>
      <c r="B23" s="202"/>
      <c r="C23" s="100" t="s">
        <v>11</v>
      </c>
      <c r="D23" s="106" t="s">
        <v>314</v>
      </c>
      <c r="E23" s="101" t="s">
        <v>315</v>
      </c>
      <c r="F23" s="101" t="s">
        <v>292</v>
      </c>
      <c r="G23" s="114">
        <v>7200</v>
      </c>
      <c r="H23" s="114">
        <v>0</v>
      </c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  <c r="S23" s="114">
        <v>0</v>
      </c>
      <c r="T23" s="114">
        <f t="shared" si="2"/>
        <v>7200</v>
      </c>
    </row>
    <row r="24" spans="1:21" ht="35.25" customHeight="1" x14ac:dyDescent="0.2">
      <c r="A24" s="199"/>
      <c r="B24" s="202"/>
      <c r="C24" s="100" t="s">
        <v>11</v>
      </c>
      <c r="D24" s="106" t="s">
        <v>316</v>
      </c>
      <c r="E24" s="101" t="s">
        <v>317</v>
      </c>
      <c r="F24" s="101" t="s">
        <v>292</v>
      </c>
      <c r="G24" s="114">
        <v>157200</v>
      </c>
      <c r="H24" s="114">
        <v>0</v>
      </c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  <c r="P24" s="114">
        <v>0</v>
      </c>
      <c r="Q24" s="114">
        <v>0</v>
      </c>
      <c r="R24" s="114">
        <v>0</v>
      </c>
      <c r="S24" s="114">
        <v>0</v>
      </c>
      <c r="T24" s="114">
        <f t="shared" si="2"/>
        <v>157200</v>
      </c>
    </row>
    <row r="25" spans="1:21" ht="19.5" customHeight="1" x14ac:dyDescent="0.2">
      <c r="A25" s="200"/>
      <c r="B25" s="203"/>
      <c r="C25" s="179" t="s">
        <v>305</v>
      </c>
      <c r="D25" s="180"/>
      <c r="E25" s="180"/>
      <c r="F25" s="180"/>
      <c r="G25" s="115">
        <f>SUM(G20:G24)</f>
        <v>214260</v>
      </c>
      <c r="H25" s="115">
        <f t="shared" ref="H25:S25" si="3">SUM(H20:H24)</f>
        <v>0</v>
      </c>
      <c r="I25" s="115">
        <f t="shared" si="3"/>
        <v>0</v>
      </c>
      <c r="J25" s="115">
        <f t="shared" si="3"/>
        <v>0</v>
      </c>
      <c r="K25" s="115">
        <f t="shared" si="3"/>
        <v>0</v>
      </c>
      <c r="L25" s="115">
        <f t="shared" si="3"/>
        <v>0</v>
      </c>
      <c r="M25" s="115">
        <f t="shared" si="3"/>
        <v>0</v>
      </c>
      <c r="N25" s="115">
        <f t="shared" si="3"/>
        <v>0</v>
      </c>
      <c r="O25" s="115">
        <f t="shared" si="3"/>
        <v>0</v>
      </c>
      <c r="P25" s="115">
        <f t="shared" si="3"/>
        <v>0</v>
      </c>
      <c r="Q25" s="115">
        <f t="shared" si="3"/>
        <v>0</v>
      </c>
      <c r="R25" s="115">
        <f t="shared" si="3"/>
        <v>0</v>
      </c>
      <c r="S25" s="115">
        <f t="shared" si="3"/>
        <v>0</v>
      </c>
      <c r="T25" s="115">
        <f>SUM(T20:T24)</f>
        <v>214260</v>
      </c>
      <c r="U25" s="118">
        <f>SUM(G25:S25)</f>
        <v>214260</v>
      </c>
    </row>
    <row r="26" spans="1:21" ht="19.5" customHeight="1" x14ac:dyDescent="0.2">
      <c r="A26" s="179" t="s">
        <v>306</v>
      </c>
      <c r="B26" s="180"/>
      <c r="C26" s="180"/>
      <c r="D26" s="180"/>
      <c r="E26" s="180"/>
      <c r="F26" s="180"/>
      <c r="G26" s="115">
        <v>2356860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>
        <v>0</v>
      </c>
      <c r="O26" s="115">
        <v>0</v>
      </c>
      <c r="P26" s="115">
        <v>0</v>
      </c>
      <c r="Q26" s="115">
        <v>0</v>
      </c>
      <c r="R26" s="115">
        <v>0</v>
      </c>
      <c r="S26" s="115">
        <v>0</v>
      </c>
      <c r="T26" s="115">
        <f>SUM(G26:S26)</f>
        <v>2356860</v>
      </c>
    </row>
    <row r="27" spans="1:21" ht="15.75" customHeight="1" x14ac:dyDescent="0.2">
      <c r="A27" s="198" t="s">
        <v>97</v>
      </c>
      <c r="B27" s="201" t="s">
        <v>318</v>
      </c>
      <c r="C27" s="100" t="s">
        <v>11</v>
      </c>
      <c r="D27" s="106" t="s">
        <v>319</v>
      </c>
      <c r="E27" s="101" t="s">
        <v>320</v>
      </c>
      <c r="F27" s="101" t="s">
        <v>292</v>
      </c>
      <c r="G27" s="114">
        <v>190330</v>
      </c>
      <c r="H27" s="114">
        <v>118870</v>
      </c>
      <c r="I27" s="114">
        <v>0</v>
      </c>
      <c r="J27" s="114">
        <v>17910</v>
      </c>
      <c r="K27" s="114">
        <v>0</v>
      </c>
      <c r="L27" s="114">
        <v>0</v>
      </c>
      <c r="M27" s="114">
        <v>49270</v>
      </c>
      <c r="N27" s="114">
        <v>0</v>
      </c>
      <c r="O27" s="114">
        <v>0</v>
      </c>
      <c r="P27" s="114">
        <v>0</v>
      </c>
      <c r="Q27" s="114">
        <v>0</v>
      </c>
      <c r="R27" s="114">
        <v>0</v>
      </c>
      <c r="S27" s="114">
        <v>0</v>
      </c>
      <c r="T27" s="114">
        <f t="shared" ref="T27:T31" si="4">SUM(G27:S27)</f>
        <v>376380</v>
      </c>
    </row>
    <row r="28" spans="1:21" ht="15.75" customHeight="1" x14ac:dyDescent="0.2">
      <c r="A28" s="199"/>
      <c r="B28" s="202"/>
      <c r="C28" s="100" t="s">
        <v>11</v>
      </c>
      <c r="D28" s="106" t="s">
        <v>321</v>
      </c>
      <c r="E28" s="101" t="s">
        <v>322</v>
      </c>
      <c r="F28" s="101" t="s">
        <v>292</v>
      </c>
      <c r="G28" s="114">
        <v>0</v>
      </c>
      <c r="H28" s="114">
        <v>0</v>
      </c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  <c r="P28" s="114">
        <v>0</v>
      </c>
      <c r="Q28" s="114">
        <v>0</v>
      </c>
      <c r="R28" s="114">
        <v>0</v>
      </c>
      <c r="S28" s="114">
        <v>0</v>
      </c>
      <c r="T28" s="114">
        <f t="shared" si="4"/>
        <v>0</v>
      </c>
    </row>
    <row r="29" spans="1:21" ht="15.75" customHeight="1" x14ac:dyDescent="0.2">
      <c r="A29" s="199"/>
      <c r="B29" s="202"/>
      <c r="C29" s="100" t="s">
        <v>11</v>
      </c>
      <c r="D29" s="106" t="s">
        <v>323</v>
      </c>
      <c r="E29" s="101" t="s">
        <v>324</v>
      </c>
      <c r="F29" s="101" t="s">
        <v>292</v>
      </c>
      <c r="G29" s="114">
        <v>17500</v>
      </c>
      <c r="H29" s="114">
        <v>3500</v>
      </c>
      <c r="I29" s="114">
        <v>0</v>
      </c>
      <c r="J29" s="114">
        <v>0</v>
      </c>
      <c r="K29" s="114">
        <v>0</v>
      </c>
      <c r="L29" s="114">
        <v>0</v>
      </c>
      <c r="M29" s="114">
        <v>3500</v>
      </c>
      <c r="N29" s="114">
        <v>0</v>
      </c>
      <c r="O29" s="114">
        <v>0</v>
      </c>
      <c r="P29" s="114">
        <v>0</v>
      </c>
      <c r="Q29" s="114">
        <v>0</v>
      </c>
      <c r="R29" s="114">
        <v>0</v>
      </c>
      <c r="S29" s="114">
        <v>0</v>
      </c>
      <c r="T29" s="114">
        <f t="shared" si="4"/>
        <v>24500</v>
      </c>
    </row>
    <row r="30" spans="1:21" ht="15.75" customHeight="1" x14ac:dyDescent="0.2">
      <c r="A30" s="199"/>
      <c r="B30" s="202"/>
      <c r="C30" s="100" t="s">
        <v>11</v>
      </c>
      <c r="D30" s="106" t="s">
        <v>325</v>
      </c>
      <c r="E30" s="101" t="s">
        <v>326</v>
      </c>
      <c r="F30" s="101" t="s">
        <v>292</v>
      </c>
      <c r="G30" s="114">
        <v>39690</v>
      </c>
      <c r="H30" s="114">
        <v>26710</v>
      </c>
      <c r="I30" s="114">
        <v>0</v>
      </c>
      <c r="J30" s="114">
        <v>11880</v>
      </c>
      <c r="K30" s="114">
        <v>0</v>
      </c>
      <c r="L30" s="114">
        <v>0</v>
      </c>
      <c r="M30" s="114">
        <v>20960</v>
      </c>
      <c r="N30" s="114">
        <v>0</v>
      </c>
      <c r="O30" s="114">
        <v>0</v>
      </c>
      <c r="P30" s="114">
        <v>0</v>
      </c>
      <c r="Q30" s="114">
        <v>0</v>
      </c>
      <c r="R30" s="114">
        <v>0</v>
      </c>
      <c r="S30" s="114">
        <v>0</v>
      </c>
      <c r="T30" s="114">
        <f t="shared" si="4"/>
        <v>99240</v>
      </c>
    </row>
    <row r="31" spans="1:21" ht="15.75" customHeight="1" x14ac:dyDescent="0.2">
      <c r="A31" s="199"/>
      <c r="B31" s="202"/>
      <c r="C31" s="100" t="s">
        <v>11</v>
      </c>
      <c r="D31" s="106" t="s">
        <v>327</v>
      </c>
      <c r="E31" s="101" t="s">
        <v>328</v>
      </c>
      <c r="F31" s="101" t="s">
        <v>292</v>
      </c>
      <c r="G31" s="114">
        <v>5325</v>
      </c>
      <c r="H31" s="114">
        <v>1265</v>
      </c>
      <c r="I31" s="114">
        <v>0</v>
      </c>
      <c r="J31" s="114">
        <v>1405</v>
      </c>
      <c r="K31" s="114">
        <v>0</v>
      </c>
      <c r="L31" s="114">
        <v>0</v>
      </c>
      <c r="M31" s="114">
        <v>2325</v>
      </c>
      <c r="N31" s="114">
        <v>0</v>
      </c>
      <c r="O31" s="114">
        <v>0</v>
      </c>
      <c r="P31" s="114">
        <v>0</v>
      </c>
      <c r="Q31" s="114">
        <v>0</v>
      </c>
      <c r="R31" s="114">
        <v>0</v>
      </c>
      <c r="S31" s="114">
        <v>0</v>
      </c>
      <c r="T31" s="114">
        <f t="shared" si="4"/>
        <v>10320</v>
      </c>
    </row>
    <row r="32" spans="1:21" ht="15.75" customHeight="1" x14ac:dyDescent="0.2">
      <c r="A32" s="200"/>
      <c r="B32" s="203"/>
      <c r="C32" s="179" t="s">
        <v>305</v>
      </c>
      <c r="D32" s="180"/>
      <c r="E32" s="180"/>
      <c r="F32" s="180"/>
      <c r="G32" s="115">
        <f>SUM(G27:G31)</f>
        <v>252845</v>
      </c>
      <c r="H32" s="115">
        <f t="shared" ref="H32:S32" si="5">SUM(H27:H31)</f>
        <v>150345</v>
      </c>
      <c r="I32" s="115">
        <f t="shared" si="5"/>
        <v>0</v>
      </c>
      <c r="J32" s="115">
        <f t="shared" si="5"/>
        <v>31195</v>
      </c>
      <c r="K32" s="115">
        <f t="shared" si="5"/>
        <v>0</v>
      </c>
      <c r="L32" s="115">
        <f t="shared" si="5"/>
        <v>0</v>
      </c>
      <c r="M32" s="115">
        <f t="shared" si="5"/>
        <v>76055</v>
      </c>
      <c r="N32" s="115">
        <f t="shared" si="5"/>
        <v>0</v>
      </c>
      <c r="O32" s="115">
        <f t="shared" si="5"/>
        <v>0</v>
      </c>
      <c r="P32" s="115">
        <f t="shared" si="5"/>
        <v>0</v>
      </c>
      <c r="Q32" s="115">
        <f t="shared" si="5"/>
        <v>0</v>
      </c>
      <c r="R32" s="115">
        <f t="shared" si="5"/>
        <v>0</v>
      </c>
      <c r="S32" s="115">
        <f t="shared" si="5"/>
        <v>0</v>
      </c>
      <c r="T32" s="115">
        <f>SUM(T27:T31)</f>
        <v>510440</v>
      </c>
      <c r="U32" s="118">
        <f>SUM(G32:S32)</f>
        <v>510440</v>
      </c>
    </row>
    <row r="33" spans="1:21" ht="15.75" customHeight="1" x14ac:dyDescent="0.2">
      <c r="A33" s="179" t="s">
        <v>306</v>
      </c>
      <c r="B33" s="180"/>
      <c r="C33" s="180"/>
      <c r="D33" s="180"/>
      <c r="E33" s="180"/>
      <c r="F33" s="180"/>
      <c r="G33" s="115">
        <v>2745989</v>
      </c>
      <c r="H33" s="115">
        <v>1640235</v>
      </c>
      <c r="I33" s="115">
        <v>0</v>
      </c>
      <c r="J33" s="115">
        <v>340625</v>
      </c>
      <c r="K33" s="115">
        <v>0</v>
      </c>
      <c r="L33" s="115">
        <v>0</v>
      </c>
      <c r="M33" s="115">
        <v>808775</v>
      </c>
      <c r="N33" s="115">
        <v>0</v>
      </c>
      <c r="O33" s="115">
        <v>0</v>
      </c>
      <c r="P33" s="115">
        <v>0</v>
      </c>
      <c r="Q33" s="115">
        <v>0</v>
      </c>
      <c r="R33" s="115">
        <v>0</v>
      </c>
      <c r="S33" s="115">
        <v>0</v>
      </c>
      <c r="T33" s="115">
        <f>SUM(G33:S33)</f>
        <v>5535624</v>
      </c>
    </row>
    <row r="34" spans="1:21" ht="38.25" customHeight="1" x14ac:dyDescent="0.2">
      <c r="A34" s="198" t="s">
        <v>102</v>
      </c>
      <c r="B34" s="201" t="s">
        <v>329</v>
      </c>
      <c r="C34" s="100" t="s">
        <v>11</v>
      </c>
      <c r="D34" s="106" t="s">
        <v>330</v>
      </c>
      <c r="E34" s="101" t="s">
        <v>331</v>
      </c>
      <c r="F34" s="101" t="s">
        <v>292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114">
        <v>0</v>
      </c>
      <c r="Q34" s="114">
        <v>0</v>
      </c>
      <c r="R34" s="114">
        <v>0</v>
      </c>
      <c r="S34" s="114">
        <v>0</v>
      </c>
      <c r="T34" s="114">
        <f t="shared" ref="T34:T37" si="6">SUM(G34:S34)</f>
        <v>0</v>
      </c>
    </row>
    <row r="35" spans="1:21" ht="32.25" customHeight="1" x14ac:dyDescent="0.2">
      <c r="A35" s="199"/>
      <c r="B35" s="202"/>
      <c r="C35" s="100" t="s">
        <v>11</v>
      </c>
      <c r="D35" s="106" t="s">
        <v>332</v>
      </c>
      <c r="E35" s="101" t="s">
        <v>333</v>
      </c>
      <c r="F35" s="101" t="s">
        <v>292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  <c r="P35" s="114">
        <v>0</v>
      </c>
      <c r="Q35" s="114">
        <v>0</v>
      </c>
      <c r="R35" s="114">
        <v>0</v>
      </c>
      <c r="S35" s="114">
        <v>0</v>
      </c>
      <c r="T35" s="114">
        <f t="shared" si="6"/>
        <v>0</v>
      </c>
    </row>
    <row r="36" spans="1:21" ht="15" customHeight="1" x14ac:dyDescent="0.2">
      <c r="A36" s="199"/>
      <c r="B36" s="202"/>
      <c r="C36" s="100" t="s">
        <v>11</v>
      </c>
      <c r="D36" s="106" t="s">
        <v>334</v>
      </c>
      <c r="E36" s="101" t="s">
        <v>335</v>
      </c>
      <c r="F36" s="101" t="s">
        <v>292</v>
      </c>
      <c r="G36" s="114">
        <v>0</v>
      </c>
      <c r="H36" s="114">
        <v>2200</v>
      </c>
      <c r="I36" s="114">
        <v>0</v>
      </c>
      <c r="J36" s="114">
        <v>0</v>
      </c>
      <c r="K36" s="114">
        <v>0</v>
      </c>
      <c r="L36" s="114">
        <v>0</v>
      </c>
      <c r="M36" s="114">
        <v>3500</v>
      </c>
      <c r="N36" s="114">
        <v>0</v>
      </c>
      <c r="O36" s="114">
        <v>0</v>
      </c>
      <c r="P36" s="114">
        <v>0</v>
      </c>
      <c r="Q36" s="114">
        <v>0</v>
      </c>
      <c r="R36" s="114">
        <v>0</v>
      </c>
      <c r="S36" s="114">
        <v>0</v>
      </c>
      <c r="T36" s="114">
        <f t="shared" si="6"/>
        <v>5700</v>
      </c>
    </row>
    <row r="37" spans="1:21" ht="15" customHeight="1" x14ac:dyDescent="0.2">
      <c r="A37" s="199"/>
      <c r="B37" s="202"/>
      <c r="C37" s="100" t="s">
        <v>11</v>
      </c>
      <c r="D37" s="106" t="s">
        <v>336</v>
      </c>
      <c r="E37" s="101" t="s">
        <v>337</v>
      </c>
      <c r="F37" s="101" t="s">
        <v>292</v>
      </c>
      <c r="G37" s="114">
        <v>1600</v>
      </c>
      <c r="H37" s="114">
        <v>5700</v>
      </c>
      <c r="I37" s="114">
        <v>0</v>
      </c>
      <c r="J37" s="114">
        <v>0</v>
      </c>
      <c r="K37" s="114">
        <v>0</v>
      </c>
      <c r="L37" s="114">
        <v>0</v>
      </c>
      <c r="M37" s="114">
        <v>0</v>
      </c>
      <c r="N37" s="114">
        <v>0</v>
      </c>
      <c r="O37" s="114">
        <v>0</v>
      </c>
      <c r="P37" s="114">
        <v>0</v>
      </c>
      <c r="Q37" s="114">
        <v>0</v>
      </c>
      <c r="R37" s="114">
        <v>0</v>
      </c>
      <c r="S37" s="114">
        <v>0</v>
      </c>
      <c r="T37" s="114">
        <f t="shared" si="6"/>
        <v>7300</v>
      </c>
    </row>
    <row r="38" spans="1:21" ht="17.25" customHeight="1" x14ac:dyDescent="0.2">
      <c r="A38" s="200"/>
      <c r="B38" s="203"/>
      <c r="C38" s="179" t="s">
        <v>305</v>
      </c>
      <c r="D38" s="180"/>
      <c r="E38" s="180"/>
      <c r="F38" s="180"/>
      <c r="G38" s="115">
        <f>SUM(G34:G37)</f>
        <v>1600</v>
      </c>
      <c r="H38" s="115">
        <f t="shared" ref="H38:S38" si="7">SUM(H34:H37)</f>
        <v>7900</v>
      </c>
      <c r="I38" s="115">
        <f t="shared" si="7"/>
        <v>0</v>
      </c>
      <c r="J38" s="115">
        <f t="shared" si="7"/>
        <v>0</v>
      </c>
      <c r="K38" s="115">
        <f t="shared" si="7"/>
        <v>0</v>
      </c>
      <c r="L38" s="115">
        <f t="shared" si="7"/>
        <v>0</v>
      </c>
      <c r="M38" s="115">
        <f t="shared" si="7"/>
        <v>3500</v>
      </c>
      <c r="N38" s="115">
        <f t="shared" si="7"/>
        <v>0</v>
      </c>
      <c r="O38" s="115">
        <f t="shared" si="7"/>
        <v>0</v>
      </c>
      <c r="P38" s="115">
        <f t="shared" si="7"/>
        <v>0</v>
      </c>
      <c r="Q38" s="115">
        <f t="shared" si="7"/>
        <v>0</v>
      </c>
      <c r="R38" s="115">
        <f t="shared" si="7"/>
        <v>0</v>
      </c>
      <c r="S38" s="115">
        <f t="shared" si="7"/>
        <v>0</v>
      </c>
      <c r="T38" s="115">
        <f>SUM(T34:T37)</f>
        <v>13000</v>
      </c>
      <c r="U38" s="118">
        <f>SUM(G38:S38)</f>
        <v>13000</v>
      </c>
    </row>
    <row r="39" spans="1:21" ht="17.25" customHeight="1" x14ac:dyDescent="0.2">
      <c r="A39" s="179" t="s">
        <v>306</v>
      </c>
      <c r="B39" s="180"/>
      <c r="C39" s="180"/>
      <c r="D39" s="180"/>
      <c r="E39" s="180"/>
      <c r="F39" s="180"/>
      <c r="G39" s="115">
        <v>41800</v>
      </c>
      <c r="H39" s="115">
        <v>44200</v>
      </c>
      <c r="I39" s="115">
        <v>2000</v>
      </c>
      <c r="J39" s="115">
        <v>0</v>
      </c>
      <c r="K39" s="115">
        <v>0</v>
      </c>
      <c r="L39" s="115">
        <v>0</v>
      </c>
      <c r="M39" s="115">
        <v>150070</v>
      </c>
      <c r="N39" s="115">
        <v>0</v>
      </c>
      <c r="O39" s="115">
        <v>0</v>
      </c>
      <c r="P39" s="115">
        <v>0</v>
      </c>
      <c r="Q39" s="115">
        <v>0</v>
      </c>
      <c r="R39" s="115">
        <v>0</v>
      </c>
      <c r="S39" s="115">
        <v>0</v>
      </c>
      <c r="T39" s="115">
        <f>SUM(G39:S39)</f>
        <v>238070</v>
      </c>
    </row>
    <row r="40" spans="1:21" ht="16.5" customHeight="1" x14ac:dyDescent="0.2">
      <c r="A40" s="198" t="s">
        <v>107</v>
      </c>
      <c r="B40" s="201" t="s">
        <v>338</v>
      </c>
      <c r="C40" s="100" t="s">
        <v>11</v>
      </c>
      <c r="D40" s="106" t="s">
        <v>339</v>
      </c>
      <c r="E40" s="101" t="s">
        <v>340</v>
      </c>
      <c r="F40" s="101" t="s">
        <v>292</v>
      </c>
      <c r="G40" s="114">
        <v>49839</v>
      </c>
      <c r="H40" s="114">
        <v>0</v>
      </c>
      <c r="I40" s="114">
        <v>0</v>
      </c>
      <c r="J40" s="114">
        <v>0</v>
      </c>
      <c r="K40" s="114">
        <v>0</v>
      </c>
      <c r="L40" s="114">
        <v>0</v>
      </c>
      <c r="M40" s="114">
        <v>0</v>
      </c>
      <c r="N40" s="114">
        <v>0</v>
      </c>
      <c r="O40" s="114">
        <v>0</v>
      </c>
      <c r="P40" s="114">
        <v>0</v>
      </c>
      <c r="Q40" s="114">
        <v>0</v>
      </c>
      <c r="R40" s="114">
        <v>0</v>
      </c>
      <c r="S40" s="114">
        <v>0</v>
      </c>
      <c r="T40" s="114">
        <f t="shared" ref="T40:T43" si="8">SUM(G40:S40)</f>
        <v>49839</v>
      </c>
    </row>
    <row r="41" spans="1:21" ht="17.25" customHeight="1" x14ac:dyDescent="0.2">
      <c r="A41" s="199"/>
      <c r="B41" s="202"/>
      <c r="C41" s="100" t="s">
        <v>11</v>
      </c>
      <c r="D41" s="106" t="s">
        <v>341</v>
      </c>
      <c r="E41" s="101" t="s">
        <v>342</v>
      </c>
      <c r="F41" s="101" t="s">
        <v>292</v>
      </c>
      <c r="G41" s="114">
        <v>0</v>
      </c>
      <c r="H41" s="114">
        <v>0</v>
      </c>
      <c r="I41" s="114">
        <v>0</v>
      </c>
      <c r="J41" s="114">
        <v>0</v>
      </c>
      <c r="K41" s="114">
        <v>0</v>
      </c>
      <c r="L41" s="114">
        <v>0</v>
      </c>
      <c r="M41" s="114">
        <v>0</v>
      </c>
      <c r="N41" s="114">
        <v>0</v>
      </c>
      <c r="O41" s="114">
        <v>0</v>
      </c>
      <c r="P41" s="114">
        <v>0</v>
      </c>
      <c r="Q41" s="114">
        <v>0</v>
      </c>
      <c r="R41" s="114">
        <v>0</v>
      </c>
      <c r="S41" s="114">
        <v>0</v>
      </c>
      <c r="T41" s="114">
        <f t="shared" si="8"/>
        <v>0</v>
      </c>
    </row>
    <row r="42" spans="1:21" ht="33" customHeight="1" x14ac:dyDescent="0.2">
      <c r="A42" s="199"/>
      <c r="B42" s="202"/>
      <c r="C42" s="100" t="s">
        <v>11</v>
      </c>
      <c r="D42" s="106" t="s">
        <v>343</v>
      </c>
      <c r="E42" s="101" t="s">
        <v>344</v>
      </c>
      <c r="F42" s="101" t="s">
        <v>292</v>
      </c>
      <c r="G42" s="114">
        <v>15558</v>
      </c>
      <c r="H42" s="114">
        <v>55456</v>
      </c>
      <c r="I42" s="114">
        <v>0</v>
      </c>
      <c r="J42" s="114">
        <v>0</v>
      </c>
      <c r="K42" s="114">
        <v>0</v>
      </c>
      <c r="L42" s="114">
        <v>0</v>
      </c>
      <c r="M42" s="114">
        <v>0</v>
      </c>
      <c r="N42" s="114">
        <v>0</v>
      </c>
      <c r="O42" s="114">
        <v>0</v>
      </c>
      <c r="P42" s="114">
        <v>0</v>
      </c>
      <c r="Q42" s="114">
        <v>44940</v>
      </c>
      <c r="R42" s="114">
        <v>0</v>
      </c>
      <c r="S42" s="114">
        <v>0</v>
      </c>
      <c r="T42" s="114">
        <f t="shared" si="8"/>
        <v>115954</v>
      </c>
    </row>
    <row r="43" spans="1:21" ht="16.5" customHeight="1" x14ac:dyDescent="0.2">
      <c r="A43" s="199"/>
      <c r="B43" s="202"/>
      <c r="C43" s="100" t="s">
        <v>11</v>
      </c>
      <c r="D43" s="106" t="s">
        <v>345</v>
      </c>
      <c r="E43" s="101" t="s">
        <v>346</v>
      </c>
      <c r="F43" s="101" t="s">
        <v>292</v>
      </c>
      <c r="G43" s="114">
        <v>3550</v>
      </c>
      <c r="H43" s="114">
        <v>0</v>
      </c>
      <c r="I43" s="114">
        <v>0</v>
      </c>
      <c r="J43" s="114">
        <v>0</v>
      </c>
      <c r="K43" s="114">
        <v>0</v>
      </c>
      <c r="L43" s="114">
        <v>0</v>
      </c>
      <c r="M43" s="114">
        <v>0</v>
      </c>
      <c r="N43" s="114">
        <v>0</v>
      </c>
      <c r="O43" s="114">
        <v>0</v>
      </c>
      <c r="P43" s="114">
        <v>0</v>
      </c>
      <c r="Q43" s="114">
        <v>0</v>
      </c>
      <c r="R43" s="114">
        <v>0</v>
      </c>
      <c r="S43" s="114">
        <v>0</v>
      </c>
      <c r="T43" s="114">
        <f t="shared" si="8"/>
        <v>3550</v>
      </c>
    </row>
    <row r="44" spans="1:21" ht="15.75" customHeight="1" x14ac:dyDescent="0.2">
      <c r="A44" s="200"/>
      <c r="B44" s="203"/>
      <c r="C44" s="179" t="s">
        <v>305</v>
      </c>
      <c r="D44" s="180"/>
      <c r="E44" s="180"/>
      <c r="F44" s="180"/>
      <c r="G44" s="115">
        <f>SUM(G40:G43)</f>
        <v>68947</v>
      </c>
      <c r="H44" s="115">
        <f t="shared" ref="H44:S44" si="9">SUM(H40:H43)</f>
        <v>55456</v>
      </c>
      <c r="I44" s="115">
        <f t="shared" si="9"/>
        <v>0</v>
      </c>
      <c r="J44" s="115">
        <f t="shared" si="9"/>
        <v>0</v>
      </c>
      <c r="K44" s="115">
        <f t="shared" si="9"/>
        <v>0</v>
      </c>
      <c r="L44" s="115">
        <f t="shared" si="9"/>
        <v>0</v>
      </c>
      <c r="M44" s="115">
        <f t="shared" si="9"/>
        <v>0</v>
      </c>
      <c r="N44" s="115">
        <f t="shared" si="9"/>
        <v>0</v>
      </c>
      <c r="O44" s="115">
        <f t="shared" si="9"/>
        <v>0</v>
      </c>
      <c r="P44" s="115">
        <f t="shared" si="9"/>
        <v>0</v>
      </c>
      <c r="Q44" s="115">
        <f t="shared" si="9"/>
        <v>44940</v>
      </c>
      <c r="R44" s="115">
        <f t="shared" si="9"/>
        <v>0</v>
      </c>
      <c r="S44" s="115">
        <f t="shared" si="9"/>
        <v>0</v>
      </c>
      <c r="T44" s="115">
        <f>SUM(T40:T43)</f>
        <v>169343</v>
      </c>
      <c r="U44" s="118">
        <f>SUM(G44:S44)</f>
        <v>169343</v>
      </c>
    </row>
    <row r="45" spans="1:21" ht="15.75" customHeight="1" x14ac:dyDescent="0.2">
      <c r="A45" s="179" t="s">
        <v>306</v>
      </c>
      <c r="B45" s="180"/>
      <c r="C45" s="180"/>
      <c r="D45" s="180"/>
      <c r="E45" s="180"/>
      <c r="F45" s="180"/>
      <c r="G45" s="115">
        <v>446906.75</v>
      </c>
      <c r="H45" s="115">
        <v>192606</v>
      </c>
      <c r="I45" s="115">
        <v>0</v>
      </c>
      <c r="J45" s="115">
        <v>0</v>
      </c>
      <c r="K45" s="115">
        <v>266591</v>
      </c>
      <c r="L45" s="115">
        <v>0</v>
      </c>
      <c r="M45" s="115">
        <v>514225.8</v>
      </c>
      <c r="N45" s="115">
        <v>0</v>
      </c>
      <c r="O45" s="115">
        <v>1134.7</v>
      </c>
      <c r="P45" s="115">
        <v>0</v>
      </c>
      <c r="Q45" s="115">
        <v>504497</v>
      </c>
      <c r="R45" s="115">
        <v>250170</v>
      </c>
      <c r="S45" s="115">
        <v>0</v>
      </c>
      <c r="T45" s="115">
        <f>SUM(G45:S45)</f>
        <v>2176131.25</v>
      </c>
    </row>
    <row r="46" spans="1:21" ht="17.25" customHeight="1" x14ac:dyDescent="0.2">
      <c r="A46" s="198" t="s">
        <v>112</v>
      </c>
      <c r="B46" s="201" t="s">
        <v>347</v>
      </c>
      <c r="C46" s="100" t="s">
        <v>11</v>
      </c>
      <c r="D46" s="106" t="s">
        <v>348</v>
      </c>
      <c r="E46" s="101" t="s">
        <v>349</v>
      </c>
      <c r="F46" s="101" t="s">
        <v>292</v>
      </c>
      <c r="G46" s="114">
        <v>4664</v>
      </c>
      <c r="H46" s="114">
        <v>0</v>
      </c>
      <c r="I46" s="114">
        <v>0</v>
      </c>
      <c r="J46" s="114">
        <v>0</v>
      </c>
      <c r="K46" s="114">
        <v>0</v>
      </c>
      <c r="L46" s="114">
        <v>0</v>
      </c>
      <c r="M46" s="114">
        <v>0</v>
      </c>
      <c r="N46" s="114">
        <v>0</v>
      </c>
      <c r="O46" s="114">
        <v>0</v>
      </c>
      <c r="P46" s="114">
        <v>0</v>
      </c>
      <c r="Q46" s="114">
        <v>0</v>
      </c>
      <c r="R46" s="114">
        <v>0</v>
      </c>
      <c r="S46" s="114">
        <v>0</v>
      </c>
      <c r="T46" s="114">
        <f t="shared" ref="T46:T53" si="10">SUM(G46:S46)</f>
        <v>4664</v>
      </c>
    </row>
    <row r="47" spans="1:21" ht="17.25" customHeight="1" x14ac:dyDescent="0.2">
      <c r="A47" s="199"/>
      <c r="B47" s="202"/>
      <c r="C47" s="100" t="s">
        <v>11</v>
      </c>
      <c r="D47" s="106" t="s">
        <v>350</v>
      </c>
      <c r="E47" s="101" t="s">
        <v>351</v>
      </c>
      <c r="F47" s="101" t="s">
        <v>292</v>
      </c>
      <c r="G47" s="114">
        <v>0</v>
      </c>
      <c r="H47" s="114">
        <v>0</v>
      </c>
      <c r="I47" s="114">
        <v>0</v>
      </c>
      <c r="J47" s="114">
        <v>0</v>
      </c>
      <c r="K47" s="114">
        <v>0</v>
      </c>
      <c r="L47" s="114">
        <v>0</v>
      </c>
      <c r="M47" s="114">
        <v>0</v>
      </c>
      <c r="N47" s="114">
        <v>0</v>
      </c>
      <c r="O47" s="114">
        <v>0</v>
      </c>
      <c r="P47" s="114">
        <v>0</v>
      </c>
      <c r="Q47" s="114">
        <v>0</v>
      </c>
      <c r="R47" s="114">
        <v>0</v>
      </c>
      <c r="S47" s="114">
        <v>0</v>
      </c>
      <c r="T47" s="114">
        <f t="shared" si="10"/>
        <v>0</v>
      </c>
    </row>
    <row r="48" spans="1:21" ht="17.25" customHeight="1" x14ac:dyDescent="0.2">
      <c r="A48" s="199"/>
      <c r="B48" s="202"/>
      <c r="C48" s="100" t="s">
        <v>11</v>
      </c>
      <c r="D48" s="106" t="s">
        <v>352</v>
      </c>
      <c r="E48" s="101" t="s">
        <v>353</v>
      </c>
      <c r="F48" s="101" t="s">
        <v>292</v>
      </c>
      <c r="G48" s="114">
        <v>0</v>
      </c>
      <c r="H48" s="114">
        <v>0</v>
      </c>
      <c r="I48" s="114">
        <v>0</v>
      </c>
      <c r="J48" s="114">
        <v>0</v>
      </c>
      <c r="K48" s="114">
        <v>0</v>
      </c>
      <c r="L48" s="114">
        <v>0</v>
      </c>
      <c r="M48" s="114">
        <v>0</v>
      </c>
      <c r="N48" s="114">
        <v>0</v>
      </c>
      <c r="O48" s="114">
        <v>0</v>
      </c>
      <c r="P48" s="114">
        <v>0</v>
      </c>
      <c r="Q48" s="114">
        <v>0</v>
      </c>
      <c r="R48" s="114">
        <v>0</v>
      </c>
      <c r="S48" s="114">
        <v>0</v>
      </c>
      <c r="T48" s="114">
        <f t="shared" si="10"/>
        <v>0</v>
      </c>
    </row>
    <row r="49" spans="1:21" ht="17.25" customHeight="1" x14ac:dyDescent="0.2">
      <c r="A49" s="199"/>
      <c r="B49" s="202"/>
      <c r="C49" s="100" t="s">
        <v>11</v>
      </c>
      <c r="D49" s="106" t="s">
        <v>354</v>
      </c>
      <c r="E49" s="101" t="s">
        <v>355</v>
      </c>
      <c r="F49" s="101" t="s">
        <v>292</v>
      </c>
      <c r="G49" s="114">
        <v>0</v>
      </c>
      <c r="H49" s="114">
        <v>0</v>
      </c>
      <c r="I49" s="114">
        <v>0</v>
      </c>
      <c r="J49" s="114">
        <v>0</v>
      </c>
      <c r="K49" s="114">
        <v>0</v>
      </c>
      <c r="L49" s="114">
        <v>0</v>
      </c>
      <c r="M49" s="114">
        <v>0</v>
      </c>
      <c r="N49" s="114">
        <v>0</v>
      </c>
      <c r="O49" s="114">
        <v>0</v>
      </c>
      <c r="P49" s="114">
        <v>0</v>
      </c>
      <c r="Q49" s="114">
        <v>0</v>
      </c>
      <c r="R49" s="114">
        <v>0</v>
      </c>
      <c r="S49" s="114">
        <v>0</v>
      </c>
      <c r="T49" s="114">
        <f t="shared" si="10"/>
        <v>0</v>
      </c>
    </row>
    <row r="50" spans="1:21" ht="17.25" customHeight="1" x14ac:dyDescent="0.2">
      <c r="A50" s="199"/>
      <c r="B50" s="202"/>
      <c r="C50" s="100" t="s">
        <v>11</v>
      </c>
      <c r="D50" s="106" t="s">
        <v>356</v>
      </c>
      <c r="E50" s="101" t="s">
        <v>357</v>
      </c>
      <c r="F50" s="101" t="s">
        <v>292</v>
      </c>
      <c r="G50" s="114">
        <v>0</v>
      </c>
      <c r="H50" s="114">
        <v>0</v>
      </c>
      <c r="I50" s="114">
        <v>0</v>
      </c>
      <c r="J50" s="114">
        <v>0</v>
      </c>
      <c r="K50" s="114">
        <v>0</v>
      </c>
      <c r="L50" s="114">
        <v>0</v>
      </c>
      <c r="M50" s="114">
        <v>0</v>
      </c>
      <c r="N50" s="114">
        <v>0</v>
      </c>
      <c r="O50" s="114">
        <v>0</v>
      </c>
      <c r="P50" s="114">
        <v>0</v>
      </c>
      <c r="Q50" s="114">
        <v>0</v>
      </c>
      <c r="R50" s="114">
        <v>0</v>
      </c>
      <c r="S50" s="114">
        <v>0</v>
      </c>
      <c r="T50" s="114">
        <f t="shared" si="10"/>
        <v>0</v>
      </c>
    </row>
    <row r="51" spans="1:21" ht="17.25" customHeight="1" x14ac:dyDescent="0.2">
      <c r="A51" s="199"/>
      <c r="B51" s="202"/>
      <c r="C51" s="100" t="s">
        <v>11</v>
      </c>
      <c r="D51" s="106" t="s">
        <v>358</v>
      </c>
      <c r="E51" s="101" t="s">
        <v>359</v>
      </c>
      <c r="F51" s="101" t="s">
        <v>292</v>
      </c>
      <c r="G51" s="114">
        <v>8365</v>
      </c>
      <c r="H51" s="114">
        <v>0</v>
      </c>
      <c r="I51" s="114">
        <v>0</v>
      </c>
      <c r="J51" s="114">
        <v>0</v>
      </c>
      <c r="K51" s="114">
        <v>0</v>
      </c>
      <c r="L51" s="114">
        <v>0</v>
      </c>
      <c r="M51" s="114">
        <v>15000</v>
      </c>
      <c r="N51" s="114">
        <v>0</v>
      </c>
      <c r="O51" s="114">
        <v>0</v>
      </c>
      <c r="P51" s="114">
        <v>0</v>
      </c>
      <c r="Q51" s="114">
        <v>0</v>
      </c>
      <c r="R51" s="114">
        <v>0</v>
      </c>
      <c r="S51" s="114">
        <v>0</v>
      </c>
      <c r="T51" s="114">
        <f t="shared" si="10"/>
        <v>23365</v>
      </c>
    </row>
    <row r="52" spans="1:21" ht="17.25" customHeight="1" x14ac:dyDescent="0.2">
      <c r="A52" s="199"/>
      <c r="B52" s="202"/>
      <c r="C52" s="100" t="s">
        <v>11</v>
      </c>
      <c r="D52" s="106" t="s">
        <v>360</v>
      </c>
      <c r="E52" s="101" t="s">
        <v>361</v>
      </c>
      <c r="F52" s="101" t="s">
        <v>292</v>
      </c>
      <c r="G52" s="114">
        <v>0</v>
      </c>
      <c r="H52" s="114">
        <v>0</v>
      </c>
      <c r="I52" s="114">
        <v>0</v>
      </c>
      <c r="J52" s="114">
        <v>0</v>
      </c>
      <c r="K52" s="114">
        <v>0</v>
      </c>
      <c r="L52" s="114">
        <v>0</v>
      </c>
      <c r="M52" s="114">
        <v>0</v>
      </c>
      <c r="N52" s="114">
        <v>0</v>
      </c>
      <c r="O52" s="114">
        <v>0</v>
      </c>
      <c r="P52" s="114">
        <v>0</v>
      </c>
      <c r="Q52" s="114">
        <v>0</v>
      </c>
      <c r="R52" s="114">
        <v>0</v>
      </c>
      <c r="S52" s="114">
        <v>0</v>
      </c>
      <c r="T52" s="114">
        <f t="shared" si="10"/>
        <v>0</v>
      </c>
    </row>
    <row r="53" spans="1:21" ht="17.25" customHeight="1" x14ac:dyDescent="0.2">
      <c r="A53" s="199"/>
      <c r="B53" s="202"/>
      <c r="C53" s="100" t="s">
        <v>11</v>
      </c>
      <c r="D53" s="106" t="s">
        <v>362</v>
      </c>
      <c r="E53" s="101" t="s">
        <v>363</v>
      </c>
      <c r="F53" s="101" t="s">
        <v>292</v>
      </c>
      <c r="G53" s="114">
        <v>0</v>
      </c>
      <c r="H53" s="114">
        <v>0</v>
      </c>
      <c r="I53" s="114">
        <v>0</v>
      </c>
      <c r="J53" s="114">
        <v>0</v>
      </c>
      <c r="K53" s="114">
        <v>0</v>
      </c>
      <c r="L53" s="114">
        <v>0</v>
      </c>
      <c r="M53" s="114">
        <v>0</v>
      </c>
      <c r="N53" s="114">
        <v>0</v>
      </c>
      <c r="O53" s="114">
        <v>0</v>
      </c>
      <c r="P53" s="114">
        <v>0</v>
      </c>
      <c r="Q53" s="114">
        <v>0</v>
      </c>
      <c r="R53" s="114">
        <v>0</v>
      </c>
      <c r="S53" s="114">
        <v>0</v>
      </c>
      <c r="T53" s="114">
        <f t="shared" si="10"/>
        <v>0</v>
      </c>
    </row>
    <row r="54" spans="1:21" ht="15.75" customHeight="1" x14ac:dyDescent="0.2">
      <c r="A54" s="200"/>
      <c r="B54" s="203"/>
      <c r="C54" s="179" t="s">
        <v>305</v>
      </c>
      <c r="D54" s="180"/>
      <c r="E54" s="180"/>
      <c r="F54" s="180"/>
      <c r="G54" s="115">
        <f>SUM(G46:G53)</f>
        <v>13029</v>
      </c>
      <c r="H54" s="115">
        <f t="shared" ref="H54:S54" si="11">SUM(H46:H53)</f>
        <v>0</v>
      </c>
      <c r="I54" s="115">
        <f t="shared" si="11"/>
        <v>0</v>
      </c>
      <c r="J54" s="115">
        <f t="shared" si="11"/>
        <v>0</v>
      </c>
      <c r="K54" s="115">
        <f t="shared" si="11"/>
        <v>0</v>
      </c>
      <c r="L54" s="115">
        <f t="shared" si="11"/>
        <v>0</v>
      </c>
      <c r="M54" s="115">
        <f t="shared" si="11"/>
        <v>15000</v>
      </c>
      <c r="N54" s="115">
        <f t="shared" si="11"/>
        <v>0</v>
      </c>
      <c r="O54" s="115">
        <f t="shared" si="11"/>
        <v>0</v>
      </c>
      <c r="P54" s="115">
        <f t="shared" si="11"/>
        <v>0</v>
      </c>
      <c r="Q54" s="115">
        <f t="shared" si="11"/>
        <v>0</v>
      </c>
      <c r="R54" s="115">
        <f t="shared" si="11"/>
        <v>0</v>
      </c>
      <c r="S54" s="115">
        <f t="shared" si="11"/>
        <v>0</v>
      </c>
      <c r="T54" s="115">
        <f>SUM(T46:T53)</f>
        <v>28029</v>
      </c>
      <c r="U54" s="118">
        <f>SUM(G54:S54)</f>
        <v>28029</v>
      </c>
    </row>
    <row r="55" spans="1:21" ht="15.75" customHeight="1" x14ac:dyDescent="0.2">
      <c r="A55" s="179" t="s">
        <v>306</v>
      </c>
      <c r="B55" s="180"/>
      <c r="C55" s="180"/>
      <c r="D55" s="180"/>
      <c r="E55" s="180"/>
      <c r="F55" s="180"/>
      <c r="G55" s="115">
        <v>181431.36</v>
      </c>
      <c r="H55" s="115">
        <v>40204</v>
      </c>
      <c r="I55" s="115">
        <v>0</v>
      </c>
      <c r="J55" s="115">
        <v>0</v>
      </c>
      <c r="K55" s="115">
        <v>382032.8</v>
      </c>
      <c r="L55" s="115">
        <v>113200</v>
      </c>
      <c r="M55" s="115">
        <v>912496.8</v>
      </c>
      <c r="N55" s="115">
        <v>0</v>
      </c>
      <c r="O55" s="115">
        <v>0</v>
      </c>
      <c r="P55" s="115">
        <v>0</v>
      </c>
      <c r="Q55" s="115">
        <v>0</v>
      </c>
      <c r="R55" s="115">
        <v>0</v>
      </c>
      <c r="S55" s="115">
        <v>0</v>
      </c>
      <c r="T55" s="115">
        <f>SUM(G55:S55)</f>
        <v>1629364.96</v>
      </c>
    </row>
    <row r="56" spans="1:21" ht="15" customHeight="1" x14ac:dyDescent="0.2">
      <c r="A56" s="198" t="s">
        <v>117</v>
      </c>
      <c r="B56" s="201" t="s">
        <v>364</v>
      </c>
      <c r="C56" s="100" t="s">
        <v>11</v>
      </c>
      <c r="D56" s="106" t="s">
        <v>365</v>
      </c>
      <c r="E56" s="101" t="s">
        <v>366</v>
      </c>
      <c r="F56" s="101" t="s">
        <v>292</v>
      </c>
      <c r="G56" s="114">
        <v>18318.18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0</v>
      </c>
      <c r="Q56" s="114">
        <v>0</v>
      </c>
      <c r="R56" s="114">
        <v>0</v>
      </c>
      <c r="S56" s="114">
        <v>0</v>
      </c>
      <c r="T56" s="114">
        <f t="shared" ref="T56:T60" si="12">SUM(G56:S56)</f>
        <v>18318.18</v>
      </c>
    </row>
    <row r="57" spans="1:21" ht="15" customHeight="1" x14ac:dyDescent="0.2">
      <c r="A57" s="199"/>
      <c r="B57" s="202"/>
      <c r="C57" s="100" t="s">
        <v>11</v>
      </c>
      <c r="D57" s="106" t="s">
        <v>367</v>
      </c>
      <c r="E57" s="101" t="s">
        <v>368</v>
      </c>
      <c r="F57" s="101" t="s">
        <v>292</v>
      </c>
      <c r="G57" s="114">
        <v>0</v>
      </c>
      <c r="H57" s="114">
        <v>0</v>
      </c>
      <c r="I57" s="114">
        <v>0</v>
      </c>
      <c r="J57" s="114">
        <v>0</v>
      </c>
      <c r="K57" s="114">
        <v>0</v>
      </c>
      <c r="L57" s="114">
        <v>0</v>
      </c>
      <c r="M57" s="114">
        <v>0</v>
      </c>
      <c r="N57" s="114">
        <v>0</v>
      </c>
      <c r="O57" s="114">
        <v>0</v>
      </c>
      <c r="P57" s="114">
        <v>0</v>
      </c>
      <c r="Q57" s="114">
        <v>0</v>
      </c>
      <c r="R57" s="114">
        <v>0</v>
      </c>
      <c r="S57" s="114">
        <v>0</v>
      </c>
      <c r="T57" s="114">
        <f t="shared" si="12"/>
        <v>0</v>
      </c>
    </row>
    <row r="58" spans="1:21" ht="15" customHeight="1" x14ac:dyDescent="0.2">
      <c r="A58" s="199"/>
      <c r="B58" s="202"/>
      <c r="C58" s="100" t="s">
        <v>11</v>
      </c>
      <c r="D58" s="106" t="s">
        <v>369</v>
      </c>
      <c r="E58" s="101" t="s">
        <v>370</v>
      </c>
      <c r="F58" s="101" t="s">
        <v>292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0</v>
      </c>
      <c r="N58" s="114">
        <v>0</v>
      </c>
      <c r="O58" s="114">
        <v>0</v>
      </c>
      <c r="P58" s="114">
        <v>0</v>
      </c>
      <c r="Q58" s="114">
        <v>0</v>
      </c>
      <c r="R58" s="114">
        <v>0</v>
      </c>
      <c r="S58" s="114">
        <v>0</v>
      </c>
      <c r="T58" s="114">
        <f t="shared" si="12"/>
        <v>0</v>
      </c>
    </row>
    <row r="59" spans="1:21" ht="15" customHeight="1" x14ac:dyDescent="0.2">
      <c r="A59" s="199"/>
      <c r="B59" s="202"/>
      <c r="C59" s="100" t="s">
        <v>11</v>
      </c>
      <c r="D59" s="106" t="s">
        <v>371</v>
      </c>
      <c r="E59" s="101" t="s">
        <v>372</v>
      </c>
      <c r="F59" s="101" t="s">
        <v>292</v>
      </c>
      <c r="G59" s="114">
        <v>0</v>
      </c>
      <c r="H59" s="114">
        <v>0</v>
      </c>
      <c r="I59" s="114">
        <v>0</v>
      </c>
      <c r="J59" s="114">
        <v>0</v>
      </c>
      <c r="K59" s="114">
        <v>0</v>
      </c>
      <c r="L59" s="114">
        <v>0</v>
      </c>
      <c r="M59" s="114">
        <v>0</v>
      </c>
      <c r="N59" s="114">
        <v>0</v>
      </c>
      <c r="O59" s="114">
        <v>0</v>
      </c>
      <c r="P59" s="114">
        <v>0</v>
      </c>
      <c r="Q59" s="114">
        <v>0</v>
      </c>
      <c r="R59" s="114">
        <v>0</v>
      </c>
      <c r="S59" s="114">
        <v>0</v>
      </c>
      <c r="T59" s="114">
        <f t="shared" si="12"/>
        <v>0</v>
      </c>
    </row>
    <row r="60" spans="1:21" ht="15" customHeight="1" x14ac:dyDescent="0.2">
      <c r="A60" s="199"/>
      <c r="B60" s="202"/>
      <c r="C60" s="100" t="s">
        <v>11</v>
      </c>
      <c r="D60" s="106" t="s">
        <v>373</v>
      </c>
      <c r="E60" s="101" t="s">
        <v>374</v>
      </c>
      <c r="F60" s="101" t="s">
        <v>292</v>
      </c>
      <c r="G60" s="114">
        <v>5210.8999999999996</v>
      </c>
      <c r="H60" s="114">
        <v>0</v>
      </c>
      <c r="I60" s="114">
        <v>0</v>
      </c>
      <c r="J60" s="114">
        <v>0</v>
      </c>
      <c r="K60" s="114">
        <v>0</v>
      </c>
      <c r="L60" s="114">
        <v>0</v>
      </c>
      <c r="M60" s="114">
        <v>0</v>
      </c>
      <c r="N60" s="114">
        <v>0</v>
      </c>
      <c r="O60" s="114">
        <v>0</v>
      </c>
      <c r="P60" s="114">
        <v>0</v>
      </c>
      <c r="Q60" s="114">
        <v>0</v>
      </c>
      <c r="R60" s="114">
        <v>0</v>
      </c>
      <c r="S60" s="114">
        <v>0</v>
      </c>
      <c r="T60" s="114">
        <f t="shared" si="12"/>
        <v>5210.8999999999996</v>
      </c>
    </row>
    <row r="61" spans="1:21" ht="15.75" customHeight="1" x14ac:dyDescent="0.2">
      <c r="A61" s="200"/>
      <c r="B61" s="203"/>
      <c r="C61" s="179" t="s">
        <v>305</v>
      </c>
      <c r="D61" s="180"/>
      <c r="E61" s="180"/>
      <c r="F61" s="180"/>
      <c r="G61" s="115">
        <f>SUM(G56:G60)</f>
        <v>23529.08</v>
      </c>
      <c r="H61" s="115">
        <f t="shared" ref="H61:S61" si="13">SUM(H56:H60)</f>
        <v>0</v>
      </c>
      <c r="I61" s="115">
        <f t="shared" si="13"/>
        <v>0</v>
      </c>
      <c r="J61" s="115">
        <f t="shared" si="13"/>
        <v>0</v>
      </c>
      <c r="K61" s="115">
        <f t="shared" si="13"/>
        <v>0</v>
      </c>
      <c r="L61" s="115">
        <f t="shared" si="13"/>
        <v>0</v>
      </c>
      <c r="M61" s="115">
        <f t="shared" si="13"/>
        <v>0</v>
      </c>
      <c r="N61" s="115">
        <f t="shared" si="13"/>
        <v>0</v>
      </c>
      <c r="O61" s="115">
        <f t="shared" si="13"/>
        <v>0</v>
      </c>
      <c r="P61" s="115">
        <f t="shared" si="13"/>
        <v>0</v>
      </c>
      <c r="Q61" s="115">
        <f t="shared" si="13"/>
        <v>0</v>
      </c>
      <c r="R61" s="115">
        <f t="shared" si="13"/>
        <v>0</v>
      </c>
      <c r="S61" s="115">
        <f t="shared" si="13"/>
        <v>0</v>
      </c>
      <c r="T61" s="115">
        <f>SUM(T56:T60)</f>
        <v>23529.08</v>
      </c>
      <c r="U61" s="118">
        <f>SUM(G61:S61)</f>
        <v>23529.08</v>
      </c>
    </row>
    <row r="62" spans="1:21" ht="15.75" customHeight="1" x14ac:dyDescent="0.2">
      <c r="A62" s="179" t="s">
        <v>306</v>
      </c>
      <c r="B62" s="180"/>
      <c r="C62" s="180"/>
      <c r="D62" s="180"/>
      <c r="E62" s="180"/>
      <c r="F62" s="180"/>
      <c r="G62" s="115">
        <v>263325.62</v>
      </c>
      <c r="H62" s="115">
        <v>0</v>
      </c>
      <c r="I62" s="115">
        <v>0</v>
      </c>
      <c r="J62" s="115">
        <v>0</v>
      </c>
      <c r="K62" s="115">
        <v>0</v>
      </c>
      <c r="L62" s="115">
        <v>0</v>
      </c>
      <c r="M62" s="115">
        <v>0</v>
      </c>
      <c r="N62" s="115">
        <v>0</v>
      </c>
      <c r="O62" s="115">
        <v>0</v>
      </c>
      <c r="P62" s="115">
        <v>0</v>
      </c>
      <c r="Q62" s="115">
        <v>0</v>
      </c>
      <c r="R62" s="115">
        <v>0</v>
      </c>
      <c r="S62" s="115">
        <v>0</v>
      </c>
      <c r="T62" s="115">
        <f>SUM(G62:S62)</f>
        <v>263325.62</v>
      </c>
    </row>
    <row r="63" spans="1:21" ht="16.5" customHeight="1" x14ac:dyDescent="0.2">
      <c r="A63" s="198" t="s">
        <v>122</v>
      </c>
      <c r="B63" s="201" t="s">
        <v>375</v>
      </c>
      <c r="C63" s="100" t="s">
        <v>11</v>
      </c>
      <c r="D63" s="106" t="s">
        <v>376</v>
      </c>
      <c r="E63" s="101" t="s">
        <v>377</v>
      </c>
      <c r="F63" s="101" t="s">
        <v>292</v>
      </c>
      <c r="G63" s="114">
        <v>36950</v>
      </c>
      <c r="H63" s="114">
        <v>21650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0</v>
      </c>
      <c r="S63" s="114">
        <v>0</v>
      </c>
      <c r="T63" s="114">
        <f t="shared" ref="T63:T64" si="14">SUM(G63:S63)</f>
        <v>58600</v>
      </c>
    </row>
    <row r="64" spans="1:21" ht="16.5" customHeight="1" x14ac:dyDescent="0.2">
      <c r="A64" s="199"/>
      <c r="B64" s="202"/>
      <c r="C64" s="100" t="s">
        <v>11</v>
      </c>
      <c r="D64" s="106" t="s">
        <v>378</v>
      </c>
      <c r="E64" s="101" t="s">
        <v>379</v>
      </c>
      <c r="F64" s="101" t="s">
        <v>292</v>
      </c>
      <c r="G64" s="114">
        <v>0</v>
      </c>
      <c r="H64" s="114">
        <v>0</v>
      </c>
      <c r="I64" s="114">
        <v>0</v>
      </c>
      <c r="J64" s="114">
        <v>0</v>
      </c>
      <c r="K64" s="114">
        <v>0</v>
      </c>
      <c r="L64" s="114">
        <v>0</v>
      </c>
      <c r="M64" s="114">
        <v>40066.400000000001</v>
      </c>
      <c r="N64" s="114">
        <v>0</v>
      </c>
      <c r="O64" s="114">
        <v>0</v>
      </c>
      <c r="P64" s="114">
        <v>0</v>
      </c>
      <c r="Q64" s="114">
        <v>0</v>
      </c>
      <c r="R64" s="114">
        <v>0</v>
      </c>
      <c r="S64" s="114">
        <v>0</v>
      </c>
      <c r="T64" s="114">
        <f t="shared" si="14"/>
        <v>40066.400000000001</v>
      </c>
    </row>
    <row r="65" spans="1:21" ht="13.5" customHeight="1" x14ac:dyDescent="0.2">
      <c r="A65" s="200"/>
      <c r="B65" s="203"/>
      <c r="C65" s="179" t="s">
        <v>305</v>
      </c>
      <c r="D65" s="180"/>
      <c r="E65" s="180"/>
      <c r="F65" s="180"/>
      <c r="G65" s="115">
        <f>SUM(G63:G64)</f>
        <v>36950</v>
      </c>
      <c r="H65" s="115">
        <f t="shared" ref="H65:S65" si="15">SUM(H63:H64)</f>
        <v>21650</v>
      </c>
      <c r="I65" s="115">
        <f t="shared" si="15"/>
        <v>0</v>
      </c>
      <c r="J65" s="115">
        <f t="shared" si="15"/>
        <v>0</v>
      </c>
      <c r="K65" s="115">
        <f t="shared" si="15"/>
        <v>0</v>
      </c>
      <c r="L65" s="115">
        <f t="shared" si="15"/>
        <v>0</v>
      </c>
      <c r="M65" s="115">
        <f t="shared" si="15"/>
        <v>40066.400000000001</v>
      </c>
      <c r="N65" s="115">
        <f t="shared" si="15"/>
        <v>0</v>
      </c>
      <c r="O65" s="115">
        <f t="shared" si="15"/>
        <v>0</v>
      </c>
      <c r="P65" s="115">
        <f t="shared" si="15"/>
        <v>0</v>
      </c>
      <c r="Q65" s="115">
        <f t="shared" si="15"/>
        <v>0</v>
      </c>
      <c r="R65" s="115">
        <f t="shared" si="15"/>
        <v>0</v>
      </c>
      <c r="S65" s="115">
        <f t="shared" si="15"/>
        <v>0</v>
      </c>
      <c r="T65" s="115">
        <f>SUM(T63:T64)</f>
        <v>98666.4</v>
      </c>
      <c r="U65" s="118">
        <f>SUM(G65:S65)</f>
        <v>98666.4</v>
      </c>
    </row>
    <row r="66" spans="1:21" ht="13.5" customHeight="1" x14ac:dyDescent="0.2">
      <c r="A66" s="179" t="s">
        <v>306</v>
      </c>
      <c r="B66" s="180"/>
      <c r="C66" s="180"/>
      <c r="D66" s="180"/>
      <c r="E66" s="180"/>
      <c r="F66" s="180"/>
      <c r="G66" s="115">
        <v>36950</v>
      </c>
      <c r="H66" s="115">
        <v>21650</v>
      </c>
      <c r="I66" s="115">
        <v>0</v>
      </c>
      <c r="J66" s="115">
        <v>0</v>
      </c>
      <c r="K66" s="115">
        <v>0</v>
      </c>
      <c r="L66" s="115">
        <v>0</v>
      </c>
      <c r="M66" s="115">
        <v>40066.400000000001</v>
      </c>
      <c r="N66" s="115">
        <v>0</v>
      </c>
      <c r="O66" s="115">
        <v>0</v>
      </c>
      <c r="P66" s="115">
        <v>0</v>
      </c>
      <c r="Q66" s="115">
        <v>0</v>
      </c>
      <c r="R66" s="115">
        <v>0</v>
      </c>
      <c r="S66" s="115">
        <v>0</v>
      </c>
      <c r="T66" s="115">
        <f>SUM(G66:S66)</f>
        <v>98666.4</v>
      </c>
    </row>
    <row r="67" spans="1:21" ht="18" customHeight="1" x14ac:dyDescent="0.2">
      <c r="A67" s="198" t="s">
        <v>126</v>
      </c>
      <c r="B67" s="201" t="s">
        <v>380</v>
      </c>
      <c r="C67" s="100" t="s">
        <v>11</v>
      </c>
      <c r="D67" s="106" t="s">
        <v>381</v>
      </c>
      <c r="E67" s="101" t="s">
        <v>382</v>
      </c>
      <c r="F67" s="101" t="s">
        <v>292</v>
      </c>
      <c r="G67" s="114">
        <v>0</v>
      </c>
      <c r="H67" s="114">
        <v>0</v>
      </c>
      <c r="I67" s="114">
        <v>0</v>
      </c>
      <c r="J67" s="114">
        <v>0</v>
      </c>
      <c r="K67" s="114">
        <v>0</v>
      </c>
      <c r="L67" s="114">
        <v>0</v>
      </c>
      <c r="M67" s="114">
        <v>0</v>
      </c>
      <c r="N67" s="114">
        <v>0</v>
      </c>
      <c r="O67" s="114">
        <v>0</v>
      </c>
      <c r="P67" s="114">
        <v>0</v>
      </c>
      <c r="Q67" s="114">
        <v>0</v>
      </c>
      <c r="R67" s="114">
        <v>0</v>
      </c>
      <c r="S67" s="114">
        <v>0</v>
      </c>
      <c r="T67" s="114">
        <f t="shared" ref="T67" si="16">SUM(G67:S67)</f>
        <v>0</v>
      </c>
    </row>
    <row r="68" spans="1:21" ht="13.5" customHeight="1" x14ac:dyDescent="0.2">
      <c r="A68" s="200"/>
      <c r="B68" s="203"/>
      <c r="C68" s="179" t="s">
        <v>305</v>
      </c>
      <c r="D68" s="180"/>
      <c r="E68" s="180"/>
      <c r="F68" s="180"/>
      <c r="G68" s="115">
        <f>SUM(G67)</f>
        <v>0</v>
      </c>
      <c r="H68" s="115">
        <f t="shared" ref="H68:S68" si="17">SUM(H67)</f>
        <v>0</v>
      </c>
      <c r="I68" s="115">
        <f t="shared" si="17"/>
        <v>0</v>
      </c>
      <c r="J68" s="115">
        <f t="shared" si="17"/>
        <v>0</v>
      </c>
      <c r="K68" s="115">
        <f t="shared" si="17"/>
        <v>0</v>
      </c>
      <c r="L68" s="115">
        <f t="shared" si="17"/>
        <v>0</v>
      </c>
      <c r="M68" s="115">
        <f t="shared" si="17"/>
        <v>0</v>
      </c>
      <c r="N68" s="115">
        <f t="shared" si="17"/>
        <v>0</v>
      </c>
      <c r="O68" s="115">
        <f t="shared" si="17"/>
        <v>0</v>
      </c>
      <c r="P68" s="115">
        <f t="shared" si="17"/>
        <v>0</v>
      </c>
      <c r="Q68" s="115">
        <f t="shared" si="17"/>
        <v>0</v>
      </c>
      <c r="R68" s="115">
        <f t="shared" si="17"/>
        <v>0</v>
      </c>
      <c r="S68" s="115">
        <f t="shared" si="17"/>
        <v>0</v>
      </c>
      <c r="T68" s="114">
        <f>SUM(T67)</f>
        <v>0</v>
      </c>
      <c r="U68" s="118">
        <f>SUM(G68:S68)</f>
        <v>0</v>
      </c>
    </row>
    <row r="69" spans="1:21" ht="13.5" customHeight="1" x14ac:dyDescent="0.2">
      <c r="A69" s="179" t="s">
        <v>306</v>
      </c>
      <c r="B69" s="180"/>
      <c r="C69" s="180"/>
      <c r="D69" s="180"/>
      <c r="E69" s="180"/>
      <c r="F69" s="180"/>
      <c r="G69" s="115">
        <v>0</v>
      </c>
      <c r="H69" s="115">
        <v>0</v>
      </c>
      <c r="I69" s="115">
        <v>0</v>
      </c>
      <c r="J69" s="115">
        <v>0</v>
      </c>
      <c r="K69" s="115">
        <v>0</v>
      </c>
      <c r="L69" s="115">
        <v>0</v>
      </c>
      <c r="M69" s="115">
        <v>0</v>
      </c>
      <c r="N69" s="115">
        <v>1639000</v>
      </c>
      <c r="O69" s="115">
        <v>0</v>
      </c>
      <c r="P69" s="115">
        <v>0</v>
      </c>
      <c r="Q69" s="115">
        <v>0</v>
      </c>
      <c r="R69" s="115">
        <v>0</v>
      </c>
      <c r="S69" s="115">
        <v>0</v>
      </c>
      <c r="T69" s="115">
        <f>SUM(G69:S69)</f>
        <v>1639000</v>
      </c>
    </row>
    <row r="70" spans="1:21" ht="20.25" customHeight="1" x14ac:dyDescent="0.2">
      <c r="A70" s="198" t="s">
        <v>133</v>
      </c>
      <c r="B70" s="201" t="s">
        <v>383</v>
      </c>
      <c r="C70" s="100" t="s">
        <v>11</v>
      </c>
      <c r="D70" s="106" t="s">
        <v>384</v>
      </c>
      <c r="E70" s="101" t="s">
        <v>385</v>
      </c>
      <c r="F70" s="101" t="s">
        <v>292</v>
      </c>
      <c r="G70" s="114">
        <v>0</v>
      </c>
      <c r="H70" s="114">
        <v>0</v>
      </c>
      <c r="I70" s="114">
        <v>0</v>
      </c>
      <c r="J70" s="114">
        <v>0</v>
      </c>
      <c r="K70" s="114">
        <v>0</v>
      </c>
      <c r="L70" s="114">
        <v>0</v>
      </c>
      <c r="M70" s="114">
        <v>0</v>
      </c>
      <c r="N70" s="114">
        <v>0</v>
      </c>
      <c r="O70" s="114">
        <v>0</v>
      </c>
      <c r="P70" s="114">
        <v>0</v>
      </c>
      <c r="Q70" s="114">
        <v>0</v>
      </c>
      <c r="R70" s="114">
        <v>0</v>
      </c>
      <c r="S70" s="114">
        <v>0</v>
      </c>
      <c r="T70" s="114">
        <f t="shared" ref="T70:T72" si="18">SUM(G70:S70)</f>
        <v>0</v>
      </c>
    </row>
    <row r="71" spans="1:21" ht="16.5" customHeight="1" x14ac:dyDescent="0.2">
      <c r="A71" s="199"/>
      <c r="B71" s="202"/>
      <c r="C71" s="100" t="s">
        <v>11</v>
      </c>
      <c r="D71" s="106" t="s">
        <v>386</v>
      </c>
      <c r="E71" s="101" t="s">
        <v>387</v>
      </c>
      <c r="F71" s="101" t="s">
        <v>292</v>
      </c>
      <c r="G71" s="114">
        <v>0</v>
      </c>
      <c r="H71" s="114">
        <v>0</v>
      </c>
      <c r="I71" s="114">
        <v>0</v>
      </c>
      <c r="J71" s="114">
        <v>0</v>
      </c>
      <c r="K71" s="114">
        <v>365000</v>
      </c>
      <c r="L71" s="114">
        <v>0</v>
      </c>
      <c r="M71" s="114">
        <v>0</v>
      </c>
      <c r="N71" s="114">
        <v>0</v>
      </c>
      <c r="O71" s="114">
        <v>0</v>
      </c>
      <c r="P71" s="114">
        <v>10000</v>
      </c>
      <c r="Q71" s="114">
        <v>0</v>
      </c>
      <c r="R71" s="114">
        <v>0</v>
      </c>
      <c r="S71" s="114">
        <v>0</v>
      </c>
      <c r="T71" s="114">
        <f t="shared" si="18"/>
        <v>375000</v>
      </c>
    </row>
    <row r="72" spans="1:21" ht="31.5" customHeight="1" x14ac:dyDescent="0.2">
      <c r="A72" s="199"/>
      <c r="B72" s="202"/>
      <c r="C72" s="100" t="s">
        <v>11</v>
      </c>
      <c r="D72" s="106" t="s">
        <v>388</v>
      </c>
      <c r="E72" s="101" t="s">
        <v>389</v>
      </c>
      <c r="F72" s="101" t="s">
        <v>292</v>
      </c>
      <c r="G72" s="114">
        <v>0</v>
      </c>
      <c r="H72" s="114">
        <v>0</v>
      </c>
      <c r="I72" s="114">
        <v>0</v>
      </c>
      <c r="J72" s="114">
        <v>0</v>
      </c>
      <c r="K72" s="114">
        <v>0</v>
      </c>
      <c r="L72" s="114">
        <v>20000</v>
      </c>
      <c r="M72" s="114">
        <v>0</v>
      </c>
      <c r="N72" s="114">
        <v>0</v>
      </c>
      <c r="O72" s="114">
        <v>0</v>
      </c>
      <c r="P72" s="114">
        <v>0</v>
      </c>
      <c r="Q72" s="114">
        <v>0</v>
      </c>
      <c r="R72" s="114">
        <v>0</v>
      </c>
      <c r="S72" s="114">
        <v>0</v>
      </c>
      <c r="T72" s="114">
        <f t="shared" si="18"/>
        <v>20000</v>
      </c>
    </row>
    <row r="73" spans="1:21" ht="13.5" customHeight="1" x14ac:dyDescent="0.2">
      <c r="A73" s="200"/>
      <c r="B73" s="203"/>
      <c r="C73" s="179" t="s">
        <v>305</v>
      </c>
      <c r="D73" s="180"/>
      <c r="E73" s="180"/>
      <c r="F73" s="180"/>
      <c r="G73" s="115">
        <f>SUM(G70:G72)</f>
        <v>0</v>
      </c>
      <c r="H73" s="115">
        <f t="shared" ref="H73:S73" si="19">SUM(H70:H72)</f>
        <v>0</v>
      </c>
      <c r="I73" s="115">
        <f t="shared" si="19"/>
        <v>0</v>
      </c>
      <c r="J73" s="115">
        <f t="shared" si="19"/>
        <v>0</v>
      </c>
      <c r="K73" s="115">
        <f t="shared" si="19"/>
        <v>365000</v>
      </c>
      <c r="L73" s="115">
        <f t="shared" si="19"/>
        <v>20000</v>
      </c>
      <c r="M73" s="115">
        <f t="shared" si="19"/>
        <v>0</v>
      </c>
      <c r="N73" s="115">
        <f t="shared" si="19"/>
        <v>0</v>
      </c>
      <c r="O73" s="115">
        <f t="shared" si="19"/>
        <v>0</v>
      </c>
      <c r="P73" s="115">
        <f t="shared" si="19"/>
        <v>10000</v>
      </c>
      <c r="Q73" s="115">
        <f t="shared" si="19"/>
        <v>0</v>
      </c>
      <c r="R73" s="115">
        <f t="shared" si="19"/>
        <v>0</v>
      </c>
      <c r="S73" s="115">
        <f t="shared" si="19"/>
        <v>0</v>
      </c>
      <c r="T73" s="115">
        <f>SUM(T70:T72)</f>
        <v>395000</v>
      </c>
      <c r="U73" s="118">
        <f>SUM(G73:S73)</f>
        <v>395000</v>
      </c>
    </row>
    <row r="74" spans="1:21" ht="13.5" customHeight="1" x14ac:dyDescent="0.2">
      <c r="A74" s="179" t="s">
        <v>306</v>
      </c>
      <c r="B74" s="180"/>
      <c r="C74" s="180"/>
      <c r="D74" s="180"/>
      <c r="E74" s="180"/>
      <c r="F74" s="180"/>
      <c r="G74" s="115">
        <v>30000</v>
      </c>
      <c r="H74" s="115">
        <v>0</v>
      </c>
      <c r="I74" s="115">
        <v>0</v>
      </c>
      <c r="J74" s="115">
        <v>0</v>
      </c>
      <c r="K74" s="115">
        <v>1574000</v>
      </c>
      <c r="L74" s="115">
        <v>20000</v>
      </c>
      <c r="M74" s="115">
        <v>0</v>
      </c>
      <c r="N74" s="115">
        <v>0</v>
      </c>
      <c r="O74" s="115">
        <v>0</v>
      </c>
      <c r="P74" s="115">
        <v>21000</v>
      </c>
      <c r="Q74" s="115">
        <v>0</v>
      </c>
      <c r="R74" s="115">
        <v>3000</v>
      </c>
      <c r="S74" s="115">
        <v>0</v>
      </c>
      <c r="T74" s="115">
        <f>SUM(G74:S74)</f>
        <v>1648000</v>
      </c>
    </row>
    <row r="75" spans="1:21" ht="19.5" customHeight="1" x14ac:dyDescent="0.2">
      <c r="A75" s="179" t="s">
        <v>390</v>
      </c>
      <c r="B75" s="180"/>
      <c r="C75" s="180"/>
      <c r="D75" s="180"/>
      <c r="E75" s="180"/>
      <c r="F75" s="180"/>
      <c r="G75" s="115">
        <f>SUM(G18,G25,G32,G38,G44,G54,G61,G65,G68,G73)</f>
        <v>611160.07999999996</v>
      </c>
      <c r="H75" s="115">
        <f t="shared" ref="H75:S75" si="20">SUM(H18,H25,H32,H38,H44,H54,H61,H65,H68,H73)</f>
        <v>235351</v>
      </c>
      <c r="I75" s="115">
        <f t="shared" si="20"/>
        <v>0</v>
      </c>
      <c r="J75" s="115">
        <f t="shared" si="20"/>
        <v>31195</v>
      </c>
      <c r="K75" s="115">
        <f t="shared" si="20"/>
        <v>365000</v>
      </c>
      <c r="L75" s="115">
        <f t="shared" si="20"/>
        <v>20000</v>
      </c>
      <c r="M75" s="115">
        <f t="shared" si="20"/>
        <v>134621.4</v>
      </c>
      <c r="N75" s="115">
        <f t="shared" si="20"/>
        <v>0</v>
      </c>
      <c r="O75" s="115">
        <f t="shared" si="20"/>
        <v>0</v>
      </c>
      <c r="P75" s="115">
        <f t="shared" si="20"/>
        <v>10000</v>
      </c>
      <c r="Q75" s="115">
        <f t="shared" si="20"/>
        <v>44940</v>
      </c>
      <c r="R75" s="115">
        <f t="shared" si="20"/>
        <v>0</v>
      </c>
      <c r="S75" s="115">
        <f t="shared" si="20"/>
        <v>1074578</v>
      </c>
      <c r="T75" s="115">
        <f>SUM(T18,T25,T32,T38,T44,T54,T61,T65,T68,T73)</f>
        <v>2526845.48</v>
      </c>
      <c r="U75" s="118">
        <f>SUM(G75:S75)</f>
        <v>2526845.48</v>
      </c>
    </row>
    <row r="76" spans="1:21" ht="19.5" customHeight="1" x14ac:dyDescent="0.2">
      <c r="A76" s="179" t="s">
        <v>391</v>
      </c>
      <c r="B76" s="180"/>
      <c r="C76" s="180"/>
      <c r="D76" s="180"/>
      <c r="E76" s="180"/>
      <c r="F76" s="180"/>
      <c r="G76" s="115">
        <f>SUM(G19,G26,G33,G39,G45,G55,G62,G66,G69,G74)</f>
        <v>6103262.7300000004</v>
      </c>
      <c r="H76" s="115">
        <f t="shared" ref="H76:S76" si="21">SUM(H19,H26,H33,H39,H45,H55,H62,H66,H69,H74)</f>
        <v>1938895</v>
      </c>
      <c r="I76" s="115">
        <f t="shared" si="21"/>
        <v>2000</v>
      </c>
      <c r="J76" s="115">
        <f t="shared" si="21"/>
        <v>340625</v>
      </c>
      <c r="K76" s="115">
        <f t="shared" si="21"/>
        <v>2222623.7999999998</v>
      </c>
      <c r="L76" s="115">
        <f t="shared" si="21"/>
        <v>133200</v>
      </c>
      <c r="M76" s="115">
        <f t="shared" si="21"/>
        <v>2425634</v>
      </c>
      <c r="N76" s="115">
        <f t="shared" si="21"/>
        <v>1639000</v>
      </c>
      <c r="O76" s="115">
        <f t="shared" si="21"/>
        <v>1134.7</v>
      </c>
      <c r="P76" s="115">
        <f t="shared" si="21"/>
        <v>21000</v>
      </c>
      <c r="Q76" s="115">
        <f t="shared" si="21"/>
        <v>504497</v>
      </c>
      <c r="R76" s="115">
        <f t="shared" si="21"/>
        <v>253170</v>
      </c>
      <c r="S76" s="115">
        <f t="shared" si="21"/>
        <v>12545386</v>
      </c>
      <c r="T76" s="115">
        <f>SUM(T19,T26,T33,T39,T45,T55,T62,T66,T69,T74)</f>
        <v>28130428.23</v>
      </c>
      <c r="U76" s="118">
        <f>SUM(G76:S76)</f>
        <v>28130428.23</v>
      </c>
    </row>
    <row r="77" spans="1:21" ht="0" hidden="1" customHeight="1" x14ac:dyDescent="0.2"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</row>
    <row r="78" spans="1:21" x14ac:dyDescent="0.2"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</row>
    <row r="79" spans="1:21" x14ac:dyDescent="0.2"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</row>
    <row r="80" spans="1:21" x14ac:dyDescent="0.2"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</row>
    <row r="81" spans="1:20" x14ac:dyDescent="0.2"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</row>
    <row r="82" spans="1:20" x14ac:dyDescent="0.2"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</row>
    <row r="83" spans="1:20" ht="19.5" customHeight="1" x14ac:dyDescent="0.2">
      <c r="A83" s="179" t="s">
        <v>390</v>
      </c>
      <c r="B83" s="180"/>
      <c r="C83" s="180"/>
      <c r="D83" s="180"/>
      <c r="E83" s="180"/>
      <c r="F83" s="180"/>
      <c r="G83" s="115">
        <v>611160.07999999996</v>
      </c>
      <c r="H83" s="115">
        <v>235351</v>
      </c>
      <c r="I83" s="115">
        <v>0</v>
      </c>
      <c r="J83" s="115">
        <v>31195</v>
      </c>
      <c r="K83" s="115">
        <v>365000</v>
      </c>
      <c r="L83" s="115">
        <v>20000</v>
      </c>
      <c r="M83" s="115">
        <v>134621.4</v>
      </c>
      <c r="N83" s="115">
        <v>0</v>
      </c>
      <c r="O83" s="115">
        <v>0</v>
      </c>
      <c r="P83" s="115">
        <v>10000</v>
      </c>
      <c r="Q83" s="115">
        <v>44940</v>
      </c>
      <c r="R83" s="115">
        <v>0</v>
      </c>
      <c r="S83" s="115">
        <v>1074578</v>
      </c>
      <c r="T83" s="115">
        <v>2526845.48</v>
      </c>
    </row>
    <row r="84" spans="1:20" ht="19.5" customHeight="1" x14ac:dyDescent="0.2">
      <c r="A84" s="179" t="s">
        <v>391</v>
      </c>
      <c r="B84" s="180"/>
      <c r="C84" s="180"/>
      <c r="D84" s="180"/>
      <c r="E84" s="180"/>
      <c r="F84" s="180"/>
      <c r="G84" s="115">
        <v>6103262.7300000004</v>
      </c>
      <c r="H84" s="115">
        <v>1938895</v>
      </c>
      <c r="I84" s="115">
        <v>2000</v>
      </c>
      <c r="J84" s="115">
        <v>340625</v>
      </c>
      <c r="K84" s="115">
        <v>2222623.7999999998</v>
      </c>
      <c r="L84" s="115">
        <v>133200</v>
      </c>
      <c r="M84" s="115">
        <v>2425634</v>
      </c>
      <c r="N84" s="115">
        <v>1639000</v>
      </c>
      <c r="O84" s="115">
        <v>1134.7</v>
      </c>
      <c r="P84" s="115">
        <v>21000</v>
      </c>
      <c r="Q84" s="115">
        <v>504497</v>
      </c>
      <c r="R84" s="115">
        <v>253170</v>
      </c>
      <c r="S84" s="115">
        <v>12545386</v>
      </c>
      <c r="T84" s="115">
        <v>28130428.23</v>
      </c>
    </row>
    <row r="85" spans="1:20" x14ac:dyDescent="0.2"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</row>
    <row r="86" spans="1:20" x14ac:dyDescent="0.2"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</row>
    <row r="87" spans="1:20" x14ac:dyDescent="0.2"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</row>
    <row r="88" spans="1:20" x14ac:dyDescent="0.2"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</row>
    <row r="89" spans="1:20" x14ac:dyDescent="0.2"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</row>
    <row r="90" spans="1:20" x14ac:dyDescent="0.2"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</row>
    <row r="91" spans="1:20" x14ac:dyDescent="0.2"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</row>
    <row r="92" spans="1:20" x14ac:dyDescent="0.2"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</row>
    <row r="93" spans="1:20" x14ac:dyDescent="0.2"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</row>
    <row r="94" spans="1:20" x14ac:dyDescent="0.2"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</row>
    <row r="95" spans="1:20" x14ac:dyDescent="0.2"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</row>
    <row r="96" spans="1:20" x14ac:dyDescent="0.2"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</row>
    <row r="97" spans="7:20" x14ac:dyDescent="0.2"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</row>
    <row r="98" spans="7:20" x14ac:dyDescent="0.2"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</row>
    <row r="99" spans="7:20" x14ac:dyDescent="0.2"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</row>
    <row r="100" spans="7:20" x14ac:dyDescent="0.2"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</row>
    <row r="101" spans="7:20" x14ac:dyDescent="0.2"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</row>
    <row r="102" spans="7:20" x14ac:dyDescent="0.2"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</row>
    <row r="103" spans="7:20" x14ac:dyDescent="0.2"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</row>
    <row r="104" spans="7:20" x14ac:dyDescent="0.2"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</row>
    <row r="105" spans="7:20" x14ac:dyDescent="0.2"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</row>
    <row r="106" spans="7:20" x14ac:dyDescent="0.2"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</row>
    <row r="107" spans="7:20" x14ac:dyDescent="0.2"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</row>
    <row r="108" spans="7:20" x14ac:dyDescent="0.2"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</row>
    <row r="109" spans="7:20" x14ac:dyDescent="0.2"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</row>
    <row r="110" spans="7:20" x14ac:dyDescent="0.2"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</row>
    <row r="111" spans="7:20" x14ac:dyDescent="0.2"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</row>
    <row r="112" spans="7:20" x14ac:dyDescent="0.2"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</row>
    <row r="113" spans="7:20" x14ac:dyDescent="0.2"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</row>
    <row r="114" spans="7:20" x14ac:dyDescent="0.2"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</row>
    <row r="115" spans="7:20" x14ac:dyDescent="0.2"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</row>
    <row r="116" spans="7:20" x14ac:dyDescent="0.2"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</row>
    <row r="117" spans="7:20" x14ac:dyDescent="0.2"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</row>
    <row r="118" spans="7:20" x14ac:dyDescent="0.2"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</row>
    <row r="119" spans="7:20" x14ac:dyDescent="0.2"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</row>
    <row r="120" spans="7:20" x14ac:dyDescent="0.2"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</row>
    <row r="121" spans="7:20" x14ac:dyDescent="0.2"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</row>
    <row r="122" spans="7:20" x14ac:dyDescent="0.2"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</row>
    <row r="123" spans="7:20" x14ac:dyDescent="0.2"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</row>
    <row r="124" spans="7:20" x14ac:dyDescent="0.2"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</row>
    <row r="125" spans="7:20" x14ac:dyDescent="0.2"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</row>
    <row r="126" spans="7:20" x14ac:dyDescent="0.2"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</row>
    <row r="127" spans="7:20" x14ac:dyDescent="0.2"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</row>
    <row r="128" spans="7:20" x14ac:dyDescent="0.2"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</row>
    <row r="129" spans="7:20" x14ac:dyDescent="0.2"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</row>
    <row r="130" spans="7:20" x14ac:dyDescent="0.2"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</row>
  </sheetData>
  <mergeCells count="64">
    <mergeCell ref="A76:F76"/>
    <mergeCell ref="A74:F74"/>
    <mergeCell ref="A75:F75"/>
    <mergeCell ref="A69:F69"/>
    <mergeCell ref="A66:F66"/>
    <mergeCell ref="A67:A68"/>
    <mergeCell ref="B67:B68"/>
    <mergeCell ref="A70:A73"/>
    <mergeCell ref="B70:B73"/>
    <mergeCell ref="C73:F73"/>
    <mergeCell ref="C68:F68"/>
    <mergeCell ref="A55:F55"/>
    <mergeCell ref="C61:F61"/>
    <mergeCell ref="C65:F65"/>
    <mergeCell ref="A63:A65"/>
    <mergeCell ref="B63:B65"/>
    <mergeCell ref="A56:A61"/>
    <mergeCell ref="B56:B61"/>
    <mergeCell ref="A62:F62"/>
    <mergeCell ref="A40:A44"/>
    <mergeCell ref="B40:B44"/>
    <mergeCell ref="C44:F44"/>
    <mergeCell ref="A45:F45"/>
    <mergeCell ref="A46:A54"/>
    <mergeCell ref="B46:B54"/>
    <mergeCell ref="C54:F54"/>
    <mergeCell ref="A33:F33"/>
    <mergeCell ref="A34:A38"/>
    <mergeCell ref="B34:B38"/>
    <mergeCell ref="C38:F38"/>
    <mergeCell ref="A39:F39"/>
    <mergeCell ref="A27:A32"/>
    <mergeCell ref="B27:B32"/>
    <mergeCell ref="C25:F25"/>
    <mergeCell ref="A20:A25"/>
    <mergeCell ref="B20:B25"/>
    <mergeCell ref="A26:F26"/>
    <mergeCell ref="C32:F32"/>
    <mergeCell ref="A11:A18"/>
    <mergeCell ref="B11:B18"/>
    <mergeCell ref="A10:B10"/>
    <mergeCell ref="C18:F18"/>
    <mergeCell ref="A19:F19"/>
    <mergeCell ref="P6:R7"/>
    <mergeCell ref="S6:S7"/>
    <mergeCell ref="T6:T10"/>
    <mergeCell ref="M8:N8"/>
    <mergeCell ref="P8:R8"/>
    <mergeCell ref="A83:F83"/>
    <mergeCell ref="A84:F84"/>
    <mergeCell ref="A1:E1"/>
    <mergeCell ref="A5:J5"/>
    <mergeCell ref="G6:H7"/>
    <mergeCell ref="I6:I7"/>
    <mergeCell ref="J6:K7"/>
    <mergeCell ref="G8:H8"/>
    <mergeCell ref="J8:K8"/>
    <mergeCell ref="F6:F7"/>
    <mergeCell ref="A2:T2"/>
    <mergeCell ref="A3:T3"/>
    <mergeCell ref="A4:T4"/>
    <mergeCell ref="L6:L7"/>
    <mergeCell ref="M6:N7"/>
    <mergeCell ref="O6:O7"/>
  </mergeCells>
  <pageMargins left="0" right="0" top="0.19685039370078741" bottom="0.15748031496062992" header="0.19685039370078741" footer="0.15748031496062992"/>
  <pageSetup paperSize="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workbookViewId="0">
      <pane ySplit="2" topLeftCell="A6" activePane="bottomLeft" state="frozen"/>
      <selection pane="bottomLeft" activeCell="A20" sqref="A20:K20"/>
    </sheetView>
  </sheetViews>
  <sheetFormatPr defaultRowHeight="25.5" x14ac:dyDescent="0.7"/>
  <cols>
    <col min="1" max="1" width="0.75" style="91" customWidth="1"/>
    <col min="2" max="2" width="15.75" style="91" customWidth="1"/>
    <col min="3" max="3" width="2.75" style="91" customWidth="1"/>
    <col min="4" max="4" width="6.875" style="91" customWidth="1"/>
    <col min="5" max="5" width="0.375" style="91" customWidth="1"/>
    <col min="6" max="6" width="16.625" style="91" customWidth="1"/>
    <col min="7" max="7" width="4.125" style="91" customWidth="1"/>
    <col min="8" max="8" width="0.75" style="91" customWidth="1"/>
    <col min="9" max="9" width="0.25" style="91" customWidth="1"/>
    <col min="10" max="10" width="9.625" style="91" customWidth="1"/>
    <col min="11" max="11" width="0.5" style="91" customWidth="1"/>
    <col min="12" max="12" width="16.875" style="91" customWidth="1"/>
    <col min="13" max="13" width="16.375" style="91" customWidth="1"/>
    <col min="14" max="14" width="3" style="91" customWidth="1"/>
    <col min="15" max="15" width="33.875" style="91" customWidth="1"/>
    <col min="16" max="16" width="13.875" style="91" customWidth="1"/>
    <col min="17" max="17" width="0.25" style="91" customWidth="1"/>
    <col min="18" max="16384" width="9" style="91"/>
  </cols>
  <sheetData>
    <row r="1" spans="1:16" x14ac:dyDescent="0.7">
      <c r="A1" s="206"/>
      <c r="B1" s="153"/>
      <c r="C1" s="153"/>
      <c r="D1" s="153"/>
      <c r="E1" s="153"/>
      <c r="F1" s="153"/>
      <c r="G1" s="153"/>
      <c r="P1" s="207"/>
    </row>
    <row r="2" spans="1:16" s="246" customFormat="1" ht="26.25" customHeight="1" x14ac:dyDescent="0.2">
      <c r="A2" s="245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</row>
    <row r="3" spans="1:16" s="246" customFormat="1" ht="18" customHeight="1" x14ac:dyDescent="0.2">
      <c r="A3" s="245" t="s">
        <v>392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</row>
    <row r="4" spans="1:16" s="246" customFormat="1" ht="24.75" customHeight="1" x14ac:dyDescent="0.2">
      <c r="A4" s="245" t="s">
        <v>459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</row>
    <row r="5" spans="1:16" x14ac:dyDescent="0.7">
      <c r="A5" s="210"/>
      <c r="B5" s="211"/>
      <c r="C5" s="211"/>
      <c r="D5" s="211"/>
      <c r="E5" s="211"/>
      <c r="F5" s="211"/>
      <c r="G5" s="212" t="s">
        <v>254</v>
      </c>
      <c r="H5" s="213"/>
      <c r="I5" s="213"/>
      <c r="J5" s="213"/>
      <c r="K5" s="214"/>
      <c r="L5" s="215" t="s">
        <v>250</v>
      </c>
      <c r="M5" s="156" t="s">
        <v>48</v>
      </c>
    </row>
    <row r="6" spans="1:16" x14ac:dyDescent="0.7">
      <c r="A6" s="216"/>
      <c r="B6" s="217"/>
      <c r="C6" s="217"/>
      <c r="D6" s="217"/>
      <c r="E6" s="217"/>
      <c r="F6" s="217"/>
      <c r="G6" s="217"/>
      <c r="H6" s="217"/>
      <c r="I6" s="217"/>
      <c r="J6" s="217"/>
      <c r="K6" s="218"/>
      <c r="L6" s="219"/>
      <c r="M6" s="220"/>
    </row>
    <row r="7" spans="1:16" x14ac:dyDescent="0.7">
      <c r="A7" s="216"/>
      <c r="B7" s="217"/>
      <c r="C7" s="217"/>
      <c r="D7" s="217"/>
      <c r="E7" s="217"/>
      <c r="F7" s="217"/>
      <c r="G7" s="217"/>
      <c r="H7" s="217"/>
      <c r="I7" s="217"/>
      <c r="J7" s="217"/>
      <c r="K7" s="218"/>
      <c r="L7" s="221" t="s">
        <v>259</v>
      </c>
      <c r="M7" s="220"/>
    </row>
    <row r="8" spans="1:16" x14ac:dyDescent="0.7">
      <c r="A8" s="216"/>
      <c r="B8" s="217"/>
      <c r="C8" s="217"/>
      <c r="D8" s="217"/>
      <c r="E8" s="217"/>
      <c r="F8" s="217"/>
      <c r="G8" s="217"/>
      <c r="H8" s="217"/>
      <c r="I8" s="217"/>
      <c r="J8" s="217"/>
      <c r="K8" s="218"/>
      <c r="L8" s="222" t="s">
        <v>270</v>
      </c>
      <c r="M8" s="220"/>
    </row>
    <row r="9" spans="1:16" x14ac:dyDescent="0.7">
      <c r="A9" s="223" t="s">
        <v>275</v>
      </c>
      <c r="B9" s="224"/>
      <c r="C9" s="224"/>
      <c r="D9" s="217"/>
      <c r="E9" s="217"/>
      <c r="F9" s="217"/>
      <c r="G9" s="217"/>
      <c r="H9" s="217"/>
      <c r="I9" s="217"/>
      <c r="J9" s="217"/>
      <c r="K9" s="218"/>
      <c r="L9" s="219"/>
      <c r="M9" s="220"/>
    </row>
    <row r="10" spans="1:16" x14ac:dyDescent="0.7">
      <c r="A10" s="225"/>
      <c r="B10" s="224"/>
      <c r="C10" s="224"/>
      <c r="D10" s="217"/>
      <c r="E10" s="217"/>
      <c r="F10" s="217"/>
      <c r="G10" s="217"/>
      <c r="H10" s="217"/>
      <c r="I10" s="217"/>
      <c r="J10" s="217"/>
      <c r="K10" s="218"/>
      <c r="L10" s="226" t="s">
        <v>283</v>
      </c>
      <c r="M10" s="220"/>
    </row>
    <row r="11" spans="1:16" x14ac:dyDescent="0.7">
      <c r="A11" s="227"/>
      <c r="B11" s="228"/>
      <c r="C11" s="228"/>
      <c r="D11" s="228"/>
      <c r="E11" s="228"/>
      <c r="F11" s="228"/>
      <c r="G11" s="228"/>
      <c r="H11" s="228"/>
      <c r="I11" s="228"/>
      <c r="J11" s="228"/>
      <c r="K11" s="229"/>
      <c r="L11" s="230"/>
      <c r="M11" s="230"/>
    </row>
    <row r="12" spans="1:16" ht="25.5" customHeight="1" x14ac:dyDescent="0.7">
      <c r="A12" s="231" t="s">
        <v>11</v>
      </c>
      <c r="B12" s="232" t="s">
        <v>126</v>
      </c>
      <c r="C12" s="247" t="s">
        <v>380</v>
      </c>
      <c r="D12" s="248"/>
      <c r="E12" s="233" t="s">
        <v>11</v>
      </c>
      <c r="F12" s="234" t="s">
        <v>381</v>
      </c>
      <c r="G12" s="158"/>
      <c r="H12" s="158"/>
      <c r="I12" s="235"/>
      <c r="J12" s="236" t="s">
        <v>382</v>
      </c>
      <c r="K12" s="157"/>
      <c r="L12" s="237">
        <v>404000</v>
      </c>
      <c r="M12" s="237">
        <v>404000</v>
      </c>
    </row>
    <row r="13" spans="1:16" x14ac:dyDescent="0.7">
      <c r="A13" s="238"/>
      <c r="B13" s="239"/>
      <c r="C13" s="249"/>
      <c r="D13" s="250"/>
      <c r="E13" s="240" t="s">
        <v>305</v>
      </c>
      <c r="F13" s="158"/>
      <c r="G13" s="158"/>
      <c r="H13" s="158"/>
      <c r="I13" s="158"/>
      <c r="J13" s="158"/>
      <c r="K13" s="157"/>
      <c r="L13" s="237">
        <v>404000</v>
      </c>
      <c r="M13" s="237">
        <v>404000</v>
      </c>
    </row>
    <row r="14" spans="1:16" x14ac:dyDescent="0.7">
      <c r="A14" s="241"/>
      <c r="B14" s="240" t="s">
        <v>306</v>
      </c>
      <c r="C14" s="158"/>
      <c r="D14" s="158"/>
      <c r="E14" s="158"/>
      <c r="F14" s="158"/>
      <c r="G14" s="158"/>
      <c r="H14" s="158"/>
      <c r="I14" s="158"/>
      <c r="J14" s="158"/>
      <c r="K14" s="157"/>
      <c r="L14" s="237">
        <v>1516232.61</v>
      </c>
      <c r="M14" s="237">
        <v>1516232.61</v>
      </c>
    </row>
    <row r="15" spans="1:16" ht="0" hidden="1" customHeight="1" x14ac:dyDescent="0.7"/>
    <row r="16" spans="1:16" ht="2.85" customHeight="1" x14ac:dyDescent="0.7"/>
    <row r="17" spans="1:17" x14ac:dyDescent="0.7">
      <c r="M17" s="242" t="s">
        <v>11</v>
      </c>
    </row>
    <row r="18" spans="1:17" x14ac:dyDescent="0.7">
      <c r="M18" s="153"/>
    </row>
    <row r="19" spans="1:17" x14ac:dyDescent="0.7">
      <c r="A19" s="243" t="s">
        <v>390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7"/>
      <c r="L19" s="244">
        <v>404000</v>
      </c>
      <c r="M19" s="244">
        <v>404000</v>
      </c>
    </row>
    <row r="20" spans="1:17" x14ac:dyDescent="0.7">
      <c r="A20" s="243" t="s">
        <v>391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7"/>
      <c r="L20" s="244">
        <v>1516232.61</v>
      </c>
      <c r="M20" s="244">
        <v>1516232.61</v>
      </c>
    </row>
    <row r="21" spans="1:17" ht="0" hidden="1" customHeight="1" x14ac:dyDescent="0.7"/>
    <row r="23" spans="1:17" ht="54" customHeight="1" x14ac:dyDescent="0.7"/>
    <row r="24" spans="1:17" ht="18" customHeight="1" x14ac:dyDescent="0.7">
      <c r="A24" s="208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</row>
    <row r="25" spans="1:17" ht="18" customHeight="1" x14ac:dyDescent="0.7">
      <c r="A25" s="208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</row>
    <row r="26" spans="1:17" ht="18" customHeight="1" x14ac:dyDescent="0.7">
      <c r="A26" s="209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</row>
  </sheetData>
  <mergeCells count="23">
    <mergeCell ref="A24:Q24"/>
    <mergeCell ref="A25:Q25"/>
    <mergeCell ref="A26:Q26"/>
    <mergeCell ref="A2:N2"/>
    <mergeCell ref="A3:N3"/>
    <mergeCell ref="A4:N4"/>
    <mergeCell ref="M17:M18"/>
    <mergeCell ref="A19:K19"/>
    <mergeCell ref="A20:K20"/>
    <mergeCell ref="A12:A14"/>
    <mergeCell ref="B12:B13"/>
    <mergeCell ref="C12:D13"/>
    <mergeCell ref="F12:I12"/>
    <mergeCell ref="J12:K12"/>
    <mergeCell ref="E13:K13"/>
    <mergeCell ref="B14:K14"/>
    <mergeCell ref="A1:G1"/>
    <mergeCell ref="G5:J5"/>
    <mergeCell ref="L5:L6"/>
    <mergeCell ref="M5:M11"/>
    <mergeCell ref="L8:L9"/>
    <mergeCell ref="A9:C10"/>
    <mergeCell ref="L10:L11"/>
  </mergeCells>
  <pageMargins left="0.3" right="0.15748031496062992" top="0.47244094488188981" bottom="0.47244094488188981" header="0.47244094488188981" footer="0.47244094488188981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showGridLines="0" tabSelected="1" zoomScale="150" zoomScaleNormal="150" workbookViewId="0">
      <pane ySplit="1" topLeftCell="A56" activePane="bottomLeft" state="frozen"/>
      <selection pane="bottomLeft" activeCell="M62" sqref="M62"/>
    </sheetView>
  </sheetViews>
  <sheetFormatPr defaultRowHeight="12.75" x14ac:dyDescent="0.3"/>
  <cols>
    <col min="1" max="1" width="0.625" style="303" customWidth="1"/>
    <col min="2" max="2" width="10.375" style="291" customWidth="1"/>
    <col min="3" max="3" width="6.25" style="302" customWidth="1"/>
    <col min="4" max="4" width="0.375" style="291" customWidth="1"/>
    <col min="5" max="5" width="19.75" style="291" customWidth="1"/>
    <col min="6" max="6" width="7.125" style="96" customWidth="1"/>
    <col min="7" max="7" width="8.5" style="291" customWidth="1"/>
    <col min="8" max="13" width="7.625" style="291" customWidth="1"/>
    <col min="14" max="14" width="8.375" style="291" customWidth="1"/>
    <col min="15" max="15" width="8.5" style="291" customWidth="1"/>
    <col min="16" max="19" width="7.625" style="291" customWidth="1"/>
    <col min="20" max="20" width="8.375" style="291" customWidth="1"/>
    <col min="21" max="21" width="9.125" style="291" customWidth="1"/>
    <col min="22" max="22" width="9.5" style="291" bestFit="1" customWidth="1"/>
    <col min="23" max="16384" width="9" style="291"/>
  </cols>
  <sheetData>
    <row r="1" spans="1:22" ht="7.5" customHeight="1" x14ac:dyDescent="0.3">
      <c r="A1" s="289"/>
      <c r="B1" s="290"/>
      <c r="C1" s="290"/>
      <c r="D1" s="290"/>
      <c r="E1" s="290"/>
    </row>
    <row r="2" spans="1:22" ht="14.25" customHeight="1" x14ac:dyDescent="0.3">
      <c r="A2" s="292" t="s">
        <v>0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</row>
    <row r="3" spans="1:22" ht="14.25" customHeight="1" x14ac:dyDescent="0.3">
      <c r="A3" s="292" t="s">
        <v>458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</row>
    <row r="4" spans="1:22" ht="14.25" customHeight="1" x14ac:dyDescent="0.3">
      <c r="A4" s="293" t="s">
        <v>459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</row>
    <row r="5" spans="1:22" ht="0" hidden="1" customHeight="1" x14ac:dyDescent="0.3"/>
    <row r="6" spans="1:22" ht="2.65" customHeight="1" x14ac:dyDescent="0.3"/>
    <row r="7" spans="1:22" s="312" customFormat="1" ht="69.75" customHeight="1" x14ac:dyDescent="0.3">
      <c r="A7" s="304"/>
      <c r="B7" s="305"/>
      <c r="C7" s="306"/>
      <c r="D7" s="305"/>
      <c r="E7" s="305"/>
      <c r="F7" s="307"/>
      <c r="G7" s="308" t="s">
        <v>246</v>
      </c>
      <c r="H7" s="309"/>
      <c r="I7" s="329" t="s">
        <v>247</v>
      </c>
      <c r="J7" s="308" t="s">
        <v>248</v>
      </c>
      <c r="K7" s="309"/>
      <c r="L7" s="329" t="s">
        <v>249</v>
      </c>
      <c r="M7" s="329" t="s">
        <v>460</v>
      </c>
      <c r="N7" s="308" t="s">
        <v>250</v>
      </c>
      <c r="O7" s="310"/>
      <c r="P7" s="329" t="s">
        <v>251</v>
      </c>
      <c r="Q7" s="308" t="s">
        <v>252</v>
      </c>
      <c r="R7" s="310"/>
      <c r="S7" s="329" t="s">
        <v>461</v>
      </c>
      <c r="T7" s="329" t="s">
        <v>253</v>
      </c>
      <c r="U7" s="311" t="s">
        <v>48</v>
      </c>
    </row>
    <row r="8" spans="1:22" s="312" customFormat="1" ht="16.5" x14ac:dyDescent="0.3">
      <c r="A8" s="313"/>
      <c r="B8" s="314"/>
      <c r="C8" s="315"/>
      <c r="D8" s="314"/>
      <c r="E8" s="314"/>
      <c r="F8" s="316"/>
      <c r="G8" s="318" t="s">
        <v>255</v>
      </c>
      <c r="H8" s="319"/>
      <c r="I8" s="320" t="s">
        <v>256</v>
      </c>
      <c r="J8" s="318" t="s">
        <v>257</v>
      </c>
      <c r="K8" s="319"/>
      <c r="L8" s="320" t="s">
        <v>258</v>
      </c>
      <c r="M8" s="320" t="s">
        <v>462</v>
      </c>
      <c r="N8" s="318" t="s">
        <v>259</v>
      </c>
      <c r="O8" s="321"/>
      <c r="P8" s="320" t="s">
        <v>260</v>
      </c>
      <c r="Q8" s="318" t="s">
        <v>261</v>
      </c>
      <c r="R8" s="321"/>
      <c r="S8" s="320" t="s">
        <v>463</v>
      </c>
      <c r="T8" s="320" t="s">
        <v>262</v>
      </c>
      <c r="U8" s="317"/>
    </row>
    <row r="9" spans="1:22" s="312" customFormat="1" ht="81" customHeight="1" x14ac:dyDescent="0.3">
      <c r="A9" s="313"/>
      <c r="B9" s="314"/>
      <c r="C9" s="315"/>
      <c r="D9" s="314"/>
      <c r="E9" s="314"/>
      <c r="F9" s="316"/>
      <c r="G9" s="328" t="s">
        <v>263</v>
      </c>
      <c r="H9" s="328" t="s">
        <v>264</v>
      </c>
      <c r="I9" s="328" t="s">
        <v>265</v>
      </c>
      <c r="J9" s="328" t="s">
        <v>266</v>
      </c>
      <c r="K9" s="328" t="s">
        <v>267</v>
      </c>
      <c r="L9" s="328" t="s">
        <v>268</v>
      </c>
      <c r="M9" s="328" t="s">
        <v>464</v>
      </c>
      <c r="N9" s="328" t="s">
        <v>269</v>
      </c>
      <c r="O9" s="328" t="s">
        <v>270</v>
      </c>
      <c r="P9" s="328" t="s">
        <v>271</v>
      </c>
      <c r="Q9" s="328" t="s">
        <v>273</v>
      </c>
      <c r="R9" s="328" t="s">
        <v>274</v>
      </c>
      <c r="S9" s="328" t="s">
        <v>465</v>
      </c>
      <c r="T9" s="328" t="s">
        <v>87</v>
      </c>
      <c r="U9" s="317"/>
    </row>
    <row r="10" spans="1:22" ht="16.5" customHeight="1" x14ac:dyDescent="0.3">
      <c r="A10" s="324" t="s">
        <v>11</v>
      </c>
      <c r="B10" s="327" t="s">
        <v>92</v>
      </c>
      <c r="C10" s="201" t="s">
        <v>307</v>
      </c>
      <c r="D10" s="330" t="s">
        <v>11</v>
      </c>
      <c r="E10" s="332" t="s">
        <v>308</v>
      </c>
      <c r="F10" s="101" t="s">
        <v>309</v>
      </c>
      <c r="G10" s="295">
        <v>42840</v>
      </c>
      <c r="H10" s="295">
        <v>0</v>
      </c>
      <c r="I10" s="295">
        <v>0</v>
      </c>
      <c r="J10" s="295">
        <v>0</v>
      </c>
      <c r="K10" s="295">
        <v>0</v>
      </c>
      <c r="L10" s="295">
        <v>0</v>
      </c>
      <c r="M10" s="295">
        <v>0</v>
      </c>
      <c r="N10" s="295">
        <v>0</v>
      </c>
      <c r="O10" s="295">
        <v>0</v>
      </c>
      <c r="P10" s="295">
        <v>0</v>
      </c>
      <c r="Q10" s="295">
        <v>0</v>
      </c>
      <c r="R10" s="295">
        <v>0</v>
      </c>
      <c r="S10" s="295">
        <v>0</v>
      </c>
      <c r="T10" s="295">
        <v>0</v>
      </c>
      <c r="U10" s="295">
        <f>SUM(G10:T10)</f>
        <v>42840</v>
      </c>
    </row>
    <row r="11" spans="1:22" ht="31.5" customHeight="1" x14ac:dyDescent="0.3">
      <c r="A11" s="325"/>
      <c r="B11" s="296"/>
      <c r="C11" s="322"/>
      <c r="D11" s="330" t="s">
        <v>11</v>
      </c>
      <c r="E11" s="332" t="s">
        <v>310</v>
      </c>
      <c r="F11" s="101" t="s">
        <v>311</v>
      </c>
      <c r="G11" s="295">
        <v>3510</v>
      </c>
      <c r="H11" s="295">
        <v>0</v>
      </c>
      <c r="I11" s="295">
        <v>0</v>
      </c>
      <c r="J11" s="295">
        <v>0</v>
      </c>
      <c r="K11" s="295">
        <v>0</v>
      </c>
      <c r="L11" s="295">
        <v>0</v>
      </c>
      <c r="M11" s="295">
        <v>0</v>
      </c>
      <c r="N11" s="295">
        <v>0</v>
      </c>
      <c r="O11" s="295">
        <v>0</v>
      </c>
      <c r="P11" s="295">
        <v>0</v>
      </c>
      <c r="Q11" s="295">
        <v>0</v>
      </c>
      <c r="R11" s="295">
        <v>0</v>
      </c>
      <c r="S11" s="295">
        <v>0</v>
      </c>
      <c r="T11" s="295">
        <v>0</v>
      </c>
      <c r="U11" s="295">
        <f t="shared" ref="U11:U14" si="0">SUM(G11:T11)</f>
        <v>3510</v>
      </c>
    </row>
    <row r="12" spans="1:22" ht="19.5" customHeight="1" x14ac:dyDescent="0.3">
      <c r="A12" s="325"/>
      <c r="B12" s="296"/>
      <c r="C12" s="322"/>
      <c r="D12" s="330" t="s">
        <v>11</v>
      </c>
      <c r="E12" s="332" t="s">
        <v>312</v>
      </c>
      <c r="F12" s="101" t="s">
        <v>313</v>
      </c>
      <c r="G12" s="295">
        <v>3510</v>
      </c>
      <c r="H12" s="295">
        <v>0</v>
      </c>
      <c r="I12" s="295">
        <v>0</v>
      </c>
      <c r="J12" s="295">
        <v>0</v>
      </c>
      <c r="K12" s="295">
        <v>0</v>
      </c>
      <c r="L12" s="295">
        <v>0</v>
      </c>
      <c r="M12" s="295">
        <v>0</v>
      </c>
      <c r="N12" s="295">
        <v>0</v>
      </c>
      <c r="O12" s="295">
        <v>0</v>
      </c>
      <c r="P12" s="295">
        <v>0</v>
      </c>
      <c r="Q12" s="295">
        <v>0</v>
      </c>
      <c r="R12" s="295">
        <v>0</v>
      </c>
      <c r="S12" s="295">
        <v>0</v>
      </c>
      <c r="T12" s="295">
        <v>0</v>
      </c>
      <c r="U12" s="295">
        <f t="shared" si="0"/>
        <v>3510</v>
      </c>
    </row>
    <row r="13" spans="1:22" ht="46.5" customHeight="1" x14ac:dyDescent="0.3">
      <c r="A13" s="325"/>
      <c r="B13" s="296"/>
      <c r="C13" s="322"/>
      <c r="D13" s="330" t="s">
        <v>11</v>
      </c>
      <c r="E13" s="332" t="s">
        <v>314</v>
      </c>
      <c r="F13" s="101" t="s">
        <v>315</v>
      </c>
      <c r="G13" s="295">
        <v>7200</v>
      </c>
      <c r="H13" s="295">
        <v>0</v>
      </c>
      <c r="I13" s="295">
        <v>0</v>
      </c>
      <c r="J13" s="295">
        <v>0</v>
      </c>
      <c r="K13" s="295">
        <v>0</v>
      </c>
      <c r="L13" s="295">
        <v>0</v>
      </c>
      <c r="M13" s="295">
        <v>0</v>
      </c>
      <c r="N13" s="295">
        <v>0</v>
      </c>
      <c r="O13" s="295">
        <v>0</v>
      </c>
      <c r="P13" s="295">
        <v>0</v>
      </c>
      <c r="Q13" s="295">
        <v>0</v>
      </c>
      <c r="R13" s="295">
        <v>0</v>
      </c>
      <c r="S13" s="295">
        <v>0</v>
      </c>
      <c r="T13" s="295">
        <v>0</v>
      </c>
      <c r="U13" s="295">
        <f t="shared" si="0"/>
        <v>7200</v>
      </c>
    </row>
    <row r="14" spans="1:22" ht="31.5" customHeight="1" x14ac:dyDescent="0.3">
      <c r="A14" s="325"/>
      <c r="B14" s="296"/>
      <c r="C14" s="322"/>
      <c r="D14" s="330" t="s">
        <v>11</v>
      </c>
      <c r="E14" s="332" t="s">
        <v>316</v>
      </c>
      <c r="F14" s="101" t="s">
        <v>317</v>
      </c>
      <c r="G14" s="295">
        <v>243600</v>
      </c>
      <c r="H14" s="295">
        <v>0</v>
      </c>
      <c r="I14" s="295">
        <v>0</v>
      </c>
      <c r="J14" s="295">
        <v>0</v>
      </c>
      <c r="K14" s="295">
        <v>0</v>
      </c>
      <c r="L14" s="295">
        <v>0</v>
      </c>
      <c r="M14" s="295">
        <v>0</v>
      </c>
      <c r="N14" s="295">
        <v>0</v>
      </c>
      <c r="O14" s="295">
        <v>0</v>
      </c>
      <c r="P14" s="295">
        <v>0</v>
      </c>
      <c r="Q14" s="295">
        <v>0</v>
      </c>
      <c r="R14" s="295">
        <v>0</v>
      </c>
      <c r="S14" s="295">
        <v>0</v>
      </c>
      <c r="T14" s="295">
        <v>0</v>
      </c>
      <c r="U14" s="295">
        <f t="shared" si="0"/>
        <v>243600</v>
      </c>
    </row>
    <row r="15" spans="1:22" ht="16.5" x14ac:dyDescent="0.3">
      <c r="A15" s="326"/>
      <c r="B15" s="297"/>
      <c r="C15" s="203"/>
      <c r="D15" s="298" t="s">
        <v>305</v>
      </c>
      <c r="E15" s="323"/>
      <c r="F15" s="323"/>
      <c r="G15" s="299">
        <f>SUM(G10:G14)</f>
        <v>300660</v>
      </c>
      <c r="H15" s="299">
        <f t="shared" ref="H15:T15" si="1">SUM(H10:H14)</f>
        <v>0</v>
      </c>
      <c r="I15" s="299">
        <f t="shared" si="1"/>
        <v>0</v>
      </c>
      <c r="J15" s="299">
        <f t="shared" si="1"/>
        <v>0</v>
      </c>
      <c r="K15" s="299">
        <f t="shared" si="1"/>
        <v>0</v>
      </c>
      <c r="L15" s="299">
        <f t="shared" si="1"/>
        <v>0</v>
      </c>
      <c r="M15" s="299">
        <f t="shared" si="1"/>
        <v>0</v>
      </c>
      <c r="N15" s="299">
        <f t="shared" si="1"/>
        <v>0</v>
      </c>
      <c r="O15" s="299">
        <f t="shared" si="1"/>
        <v>0</v>
      </c>
      <c r="P15" s="299">
        <f t="shared" si="1"/>
        <v>0</v>
      </c>
      <c r="Q15" s="299">
        <f t="shared" si="1"/>
        <v>0</v>
      </c>
      <c r="R15" s="299">
        <f t="shared" si="1"/>
        <v>0</v>
      </c>
      <c r="S15" s="299">
        <f t="shared" si="1"/>
        <v>0</v>
      </c>
      <c r="T15" s="299">
        <f t="shared" si="1"/>
        <v>0</v>
      </c>
      <c r="U15" s="299">
        <f>SUM(U10:U14)</f>
        <v>300660</v>
      </c>
      <c r="V15" s="333">
        <f>SUM(G15:T15)</f>
        <v>300660</v>
      </c>
    </row>
    <row r="16" spans="1:22" ht="16.5" customHeight="1" x14ac:dyDescent="0.3">
      <c r="A16" s="324" t="s">
        <v>11</v>
      </c>
      <c r="B16" s="327" t="s">
        <v>97</v>
      </c>
      <c r="C16" s="201" t="s">
        <v>318</v>
      </c>
      <c r="D16" s="330" t="s">
        <v>11</v>
      </c>
      <c r="E16" s="332" t="s">
        <v>319</v>
      </c>
      <c r="F16" s="101" t="s">
        <v>320</v>
      </c>
      <c r="G16" s="295">
        <v>245230</v>
      </c>
      <c r="H16" s="295">
        <v>172510</v>
      </c>
      <c r="I16" s="295">
        <v>0</v>
      </c>
      <c r="J16" s="295">
        <v>24750</v>
      </c>
      <c r="K16" s="295">
        <v>0</v>
      </c>
      <c r="L16" s="295">
        <v>0</v>
      </c>
      <c r="M16" s="295">
        <v>0</v>
      </c>
      <c r="N16" s="295">
        <v>129790</v>
      </c>
      <c r="O16" s="295">
        <v>0</v>
      </c>
      <c r="P16" s="295">
        <v>0</v>
      </c>
      <c r="Q16" s="295">
        <v>0</v>
      </c>
      <c r="R16" s="295">
        <v>0</v>
      </c>
      <c r="S16" s="295">
        <v>0</v>
      </c>
      <c r="T16" s="295">
        <v>0</v>
      </c>
      <c r="U16" s="295">
        <f t="shared" ref="U16:U20" si="2">SUM(G16:T16)</f>
        <v>572280</v>
      </c>
    </row>
    <row r="17" spans="1:22" ht="16.5" customHeight="1" x14ac:dyDescent="0.3">
      <c r="A17" s="325"/>
      <c r="B17" s="296"/>
      <c r="C17" s="322"/>
      <c r="D17" s="330" t="s">
        <v>11</v>
      </c>
      <c r="E17" s="332" t="s">
        <v>321</v>
      </c>
      <c r="F17" s="101" t="s">
        <v>322</v>
      </c>
      <c r="G17" s="295">
        <v>0</v>
      </c>
      <c r="H17" s="295">
        <v>0</v>
      </c>
      <c r="I17" s="295">
        <v>0</v>
      </c>
      <c r="J17" s="295">
        <v>0</v>
      </c>
      <c r="K17" s="295">
        <v>0</v>
      </c>
      <c r="L17" s="295">
        <v>0</v>
      </c>
      <c r="M17" s="295">
        <v>0</v>
      </c>
      <c r="N17" s="295">
        <v>23670</v>
      </c>
      <c r="O17" s="295">
        <v>0</v>
      </c>
      <c r="P17" s="295">
        <v>0</v>
      </c>
      <c r="Q17" s="295">
        <v>0</v>
      </c>
      <c r="R17" s="295">
        <v>0</v>
      </c>
      <c r="S17" s="295">
        <v>0</v>
      </c>
      <c r="T17" s="295">
        <v>0</v>
      </c>
      <c r="U17" s="295">
        <f t="shared" si="2"/>
        <v>23670</v>
      </c>
    </row>
    <row r="18" spans="1:22" ht="16.5" customHeight="1" x14ac:dyDescent="0.3">
      <c r="A18" s="325"/>
      <c r="B18" s="296"/>
      <c r="C18" s="322"/>
      <c r="D18" s="330" t="s">
        <v>11</v>
      </c>
      <c r="E18" s="332" t="s">
        <v>323</v>
      </c>
      <c r="F18" s="101" t="s">
        <v>324</v>
      </c>
      <c r="G18" s="295">
        <v>17500</v>
      </c>
      <c r="H18" s="295">
        <v>3500</v>
      </c>
      <c r="I18" s="295">
        <v>0</v>
      </c>
      <c r="J18" s="295">
        <v>0</v>
      </c>
      <c r="K18" s="295">
        <v>0</v>
      </c>
      <c r="L18" s="295">
        <v>0</v>
      </c>
      <c r="M18" s="295">
        <v>0</v>
      </c>
      <c r="N18" s="295">
        <v>3500</v>
      </c>
      <c r="O18" s="295">
        <v>0</v>
      </c>
      <c r="P18" s="295">
        <v>0</v>
      </c>
      <c r="Q18" s="295">
        <v>0</v>
      </c>
      <c r="R18" s="295">
        <v>0</v>
      </c>
      <c r="S18" s="295">
        <v>0</v>
      </c>
      <c r="T18" s="295">
        <v>0</v>
      </c>
      <c r="U18" s="295">
        <f t="shared" si="2"/>
        <v>24500</v>
      </c>
    </row>
    <row r="19" spans="1:22" ht="16.5" customHeight="1" x14ac:dyDescent="0.3">
      <c r="A19" s="325"/>
      <c r="B19" s="296"/>
      <c r="C19" s="322"/>
      <c r="D19" s="330" t="s">
        <v>11</v>
      </c>
      <c r="E19" s="332" t="s">
        <v>325</v>
      </c>
      <c r="F19" s="101" t="s">
        <v>326</v>
      </c>
      <c r="G19" s="295">
        <v>50331</v>
      </c>
      <c r="H19" s="295">
        <v>26830</v>
      </c>
      <c r="I19" s="295">
        <v>0</v>
      </c>
      <c r="J19" s="295">
        <v>7080</v>
      </c>
      <c r="K19" s="295">
        <v>0</v>
      </c>
      <c r="L19" s="295">
        <v>0</v>
      </c>
      <c r="M19" s="295">
        <v>0</v>
      </c>
      <c r="N19" s="295">
        <v>39420</v>
      </c>
      <c r="O19" s="295">
        <v>0</v>
      </c>
      <c r="P19" s="295">
        <v>0</v>
      </c>
      <c r="Q19" s="295">
        <v>0</v>
      </c>
      <c r="R19" s="295">
        <v>0</v>
      </c>
      <c r="S19" s="295">
        <v>0</v>
      </c>
      <c r="T19" s="295">
        <v>0</v>
      </c>
      <c r="U19" s="295">
        <f t="shared" si="2"/>
        <v>123661</v>
      </c>
    </row>
    <row r="20" spans="1:22" ht="16.5" customHeight="1" x14ac:dyDescent="0.3">
      <c r="A20" s="325"/>
      <c r="B20" s="296"/>
      <c r="C20" s="322"/>
      <c r="D20" s="330" t="s">
        <v>11</v>
      </c>
      <c r="E20" s="332" t="s">
        <v>327</v>
      </c>
      <c r="F20" s="101" t="s">
        <v>328</v>
      </c>
      <c r="G20" s="295">
        <v>6830</v>
      </c>
      <c r="H20" s="295">
        <v>3485</v>
      </c>
      <c r="I20" s="295">
        <v>0</v>
      </c>
      <c r="J20" s="295">
        <v>8545</v>
      </c>
      <c r="K20" s="295">
        <v>0</v>
      </c>
      <c r="L20" s="295">
        <v>0</v>
      </c>
      <c r="M20" s="295">
        <v>0</v>
      </c>
      <c r="N20" s="295">
        <v>5365</v>
      </c>
      <c r="O20" s="295">
        <v>0</v>
      </c>
      <c r="P20" s="295">
        <v>0</v>
      </c>
      <c r="Q20" s="295">
        <v>0</v>
      </c>
      <c r="R20" s="295">
        <v>0</v>
      </c>
      <c r="S20" s="295">
        <v>0</v>
      </c>
      <c r="T20" s="295">
        <v>0</v>
      </c>
      <c r="U20" s="295">
        <f t="shared" si="2"/>
        <v>24225</v>
      </c>
    </row>
    <row r="21" spans="1:22" ht="16.5" x14ac:dyDescent="0.3">
      <c r="A21" s="326"/>
      <c r="B21" s="297"/>
      <c r="C21" s="203"/>
      <c r="D21" s="298" t="s">
        <v>305</v>
      </c>
      <c r="E21" s="323"/>
      <c r="F21" s="323"/>
      <c r="G21" s="299">
        <f>SUM(G16:G20)</f>
        <v>319891</v>
      </c>
      <c r="H21" s="299">
        <f t="shared" ref="H21:T21" si="3">SUM(H16:H20)</f>
        <v>206325</v>
      </c>
      <c r="I21" s="299">
        <f t="shared" si="3"/>
        <v>0</v>
      </c>
      <c r="J21" s="299">
        <f t="shared" si="3"/>
        <v>40375</v>
      </c>
      <c r="K21" s="299">
        <f t="shared" si="3"/>
        <v>0</v>
      </c>
      <c r="L21" s="299">
        <f t="shared" si="3"/>
        <v>0</v>
      </c>
      <c r="M21" s="299">
        <f t="shared" si="3"/>
        <v>0</v>
      </c>
      <c r="N21" s="299">
        <f t="shared" si="3"/>
        <v>201745</v>
      </c>
      <c r="O21" s="299">
        <f t="shared" si="3"/>
        <v>0</v>
      </c>
      <c r="P21" s="299">
        <f t="shared" si="3"/>
        <v>0</v>
      </c>
      <c r="Q21" s="299">
        <f t="shared" si="3"/>
        <v>0</v>
      </c>
      <c r="R21" s="299">
        <f t="shared" si="3"/>
        <v>0</v>
      </c>
      <c r="S21" s="299">
        <f t="shared" si="3"/>
        <v>0</v>
      </c>
      <c r="T21" s="299">
        <f t="shared" si="3"/>
        <v>0</v>
      </c>
      <c r="U21" s="299">
        <f>SUM(U16:U20)</f>
        <v>768336</v>
      </c>
      <c r="V21" s="333">
        <f>SUM(G21:T21)</f>
        <v>768336</v>
      </c>
    </row>
    <row r="22" spans="1:22" ht="48.75" customHeight="1" x14ac:dyDescent="0.3">
      <c r="A22" s="324" t="s">
        <v>11</v>
      </c>
      <c r="B22" s="327" t="s">
        <v>102</v>
      </c>
      <c r="C22" s="201" t="s">
        <v>329</v>
      </c>
      <c r="D22" s="330" t="s">
        <v>11</v>
      </c>
      <c r="E22" s="332" t="s">
        <v>330</v>
      </c>
      <c r="F22" s="101" t="s">
        <v>331</v>
      </c>
      <c r="G22" s="295">
        <v>130000</v>
      </c>
      <c r="H22" s="295">
        <v>90000</v>
      </c>
      <c r="I22" s="295">
        <v>21000</v>
      </c>
      <c r="J22" s="295">
        <v>0</v>
      </c>
      <c r="K22" s="295">
        <v>0</v>
      </c>
      <c r="L22" s="295">
        <v>0</v>
      </c>
      <c r="M22" s="295">
        <v>0</v>
      </c>
      <c r="N22" s="295">
        <v>162950</v>
      </c>
      <c r="O22" s="295">
        <v>0</v>
      </c>
      <c r="P22" s="295">
        <v>0</v>
      </c>
      <c r="Q22" s="295">
        <v>0</v>
      </c>
      <c r="R22" s="295">
        <v>0</v>
      </c>
      <c r="S22" s="295">
        <v>0</v>
      </c>
      <c r="T22" s="295">
        <v>0</v>
      </c>
      <c r="U22" s="295">
        <f t="shared" ref="U22:U25" si="4">SUM(G22:T22)</f>
        <v>403950</v>
      </c>
    </row>
    <row r="23" spans="1:22" ht="16.5" customHeight="1" x14ac:dyDescent="0.3">
      <c r="A23" s="325"/>
      <c r="B23" s="296"/>
      <c r="C23" s="322"/>
      <c r="D23" s="330" t="s">
        <v>11</v>
      </c>
      <c r="E23" s="331" t="s">
        <v>332</v>
      </c>
      <c r="F23" s="101" t="s">
        <v>333</v>
      </c>
      <c r="G23" s="295">
        <v>19000</v>
      </c>
      <c r="H23" s="295">
        <v>40000</v>
      </c>
      <c r="I23" s="295">
        <v>0</v>
      </c>
      <c r="J23" s="295">
        <v>0</v>
      </c>
      <c r="K23" s="295">
        <v>0</v>
      </c>
      <c r="L23" s="295">
        <v>0</v>
      </c>
      <c r="M23" s="295">
        <v>0</v>
      </c>
      <c r="N23" s="295">
        <v>20480</v>
      </c>
      <c r="O23" s="295">
        <v>0</v>
      </c>
      <c r="P23" s="295">
        <v>0</v>
      </c>
      <c r="Q23" s="295">
        <v>0</v>
      </c>
      <c r="R23" s="295">
        <v>0</v>
      </c>
      <c r="S23" s="295">
        <v>0</v>
      </c>
      <c r="T23" s="295">
        <v>0</v>
      </c>
      <c r="U23" s="295">
        <f t="shared" si="4"/>
        <v>79480</v>
      </c>
    </row>
    <row r="24" spans="1:22" ht="16.5" customHeight="1" x14ac:dyDescent="0.3">
      <c r="A24" s="325"/>
      <c r="B24" s="296"/>
      <c r="C24" s="322"/>
      <c r="D24" s="330" t="s">
        <v>11</v>
      </c>
      <c r="E24" s="331" t="s">
        <v>334</v>
      </c>
      <c r="F24" s="101" t="s">
        <v>335</v>
      </c>
      <c r="G24" s="295">
        <v>3000</v>
      </c>
      <c r="H24" s="295">
        <v>17800</v>
      </c>
      <c r="I24" s="295">
        <v>0</v>
      </c>
      <c r="J24" s="295">
        <v>0</v>
      </c>
      <c r="K24" s="295">
        <v>0</v>
      </c>
      <c r="L24" s="295">
        <v>0</v>
      </c>
      <c r="M24" s="295">
        <v>0</v>
      </c>
      <c r="N24" s="295">
        <v>3500</v>
      </c>
      <c r="O24" s="295">
        <v>0</v>
      </c>
      <c r="P24" s="295">
        <v>0</v>
      </c>
      <c r="Q24" s="295">
        <v>0</v>
      </c>
      <c r="R24" s="295">
        <v>0</v>
      </c>
      <c r="S24" s="295">
        <v>0</v>
      </c>
      <c r="T24" s="295">
        <v>0</v>
      </c>
      <c r="U24" s="295">
        <f t="shared" si="4"/>
        <v>24300</v>
      </c>
    </row>
    <row r="25" spans="1:22" ht="16.5" customHeight="1" x14ac:dyDescent="0.3">
      <c r="A25" s="325"/>
      <c r="B25" s="296"/>
      <c r="C25" s="322"/>
      <c r="D25" s="330" t="s">
        <v>11</v>
      </c>
      <c r="E25" s="331" t="s">
        <v>336</v>
      </c>
      <c r="F25" s="101" t="s">
        <v>337</v>
      </c>
      <c r="G25" s="295">
        <v>9200</v>
      </c>
      <c r="H25" s="295">
        <v>0</v>
      </c>
      <c r="I25" s="295">
        <v>0</v>
      </c>
      <c r="J25" s="295">
        <v>0</v>
      </c>
      <c r="K25" s="295">
        <v>0</v>
      </c>
      <c r="L25" s="295">
        <v>0</v>
      </c>
      <c r="M25" s="295">
        <v>0</v>
      </c>
      <c r="N25" s="295">
        <v>0</v>
      </c>
      <c r="O25" s="295">
        <v>0</v>
      </c>
      <c r="P25" s="295">
        <v>0</v>
      </c>
      <c r="Q25" s="295">
        <v>0</v>
      </c>
      <c r="R25" s="295">
        <v>0</v>
      </c>
      <c r="S25" s="295">
        <v>0</v>
      </c>
      <c r="T25" s="295">
        <v>0</v>
      </c>
      <c r="U25" s="295">
        <f t="shared" si="4"/>
        <v>9200</v>
      </c>
    </row>
    <row r="26" spans="1:22" ht="16.5" x14ac:dyDescent="0.3">
      <c r="A26" s="326"/>
      <c r="B26" s="297"/>
      <c r="C26" s="203"/>
      <c r="D26" s="298" t="s">
        <v>305</v>
      </c>
      <c r="E26" s="323"/>
      <c r="F26" s="323"/>
      <c r="G26" s="299">
        <f>SUM(G22:G25)</f>
        <v>161200</v>
      </c>
      <c r="H26" s="299">
        <f t="shared" ref="H26:T26" si="5">SUM(H22:H25)</f>
        <v>147800</v>
      </c>
      <c r="I26" s="299">
        <f t="shared" si="5"/>
        <v>21000</v>
      </c>
      <c r="J26" s="299">
        <f t="shared" si="5"/>
        <v>0</v>
      </c>
      <c r="K26" s="299">
        <f t="shared" si="5"/>
        <v>0</v>
      </c>
      <c r="L26" s="299">
        <f t="shared" si="5"/>
        <v>0</v>
      </c>
      <c r="M26" s="299">
        <f t="shared" si="5"/>
        <v>0</v>
      </c>
      <c r="N26" s="299">
        <f t="shared" si="5"/>
        <v>186930</v>
      </c>
      <c r="O26" s="299">
        <f t="shared" si="5"/>
        <v>0</v>
      </c>
      <c r="P26" s="299">
        <f t="shared" si="5"/>
        <v>0</v>
      </c>
      <c r="Q26" s="299">
        <f t="shared" si="5"/>
        <v>0</v>
      </c>
      <c r="R26" s="299">
        <f t="shared" si="5"/>
        <v>0</v>
      </c>
      <c r="S26" s="299">
        <f t="shared" si="5"/>
        <v>0</v>
      </c>
      <c r="T26" s="299">
        <f t="shared" si="5"/>
        <v>0</v>
      </c>
      <c r="U26" s="299">
        <f>SUM(U22:U25)</f>
        <v>516930</v>
      </c>
      <c r="V26" s="333">
        <f>SUM(G26:T26)</f>
        <v>516930</v>
      </c>
    </row>
    <row r="27" spans="1:22" ht="16.5" customHeight="1" x14ac:dyDescent="0.3">
      <c r="A27" s="324" t="s">
        <v>11</v>
      </c>
      <c r="B27" s="327" t="s">
        <v>107</v>
      </c>
      <c r="C27" s="201" t="s">
        <v>338</v>
      </c>
      <c r="D27" s="330" t="s">
        <v>11</v>
      </c>
      <c r="E27" s="332" t="s">
        <v>339</v>
      </c>
      <c r="F27" s="101" t="s">
        <v>340</v>
      </c>
      <c r="G27" s="295">
        <v>284841.96000000002</v>
      </c>
      <c r="H27" s="295">
        <v>175644</v>
      </c>
      <c r="I27" s="295">
        <v>0</v>
      </c>
      <c r="J27" s="295">
        <v>0</v>
      </c>
      <c r="K27" s="295">
        <v>0</v>
      </c>
      <c r="L27" s="295">
        <v>0</v>
      </c>
      <c r="M27" s="295">
        <v>0</v>
      </c>
      <c r="N27" s="295">
        <v>303443</v>
      </c>
      <c r="O27" s="295">
        <v>0</v>
      </c>
      <c r="P27" s="295">
        <v>0</v>
      </c>
      <c r="Q27" s="295">
        <v>0</v>
      </c>
      <c r="R27" s="295">
        <v>0</v>
      </c>
      <c r="S27" s="295">
        <v>0</v>
      </c>
      <c r="T27" s="295">
        <v>0</v>
      </c>
      <c r="U27" s="295">
        <f t="shared" ref="U27:U30" si="6">SUM(G27:T27)</f>
        <v>763928.96</v>
      </c>
    </row>
    <row r="28" spans="1:22" ht="22.5" customHeight="1" x14ac:dyDescent="0.3">
      <c r="A28" s="325"/>
      <c r="B28" s="296"/>
      <c r="C28" s="322"/>
      <c r="D28" s="330" t="s">
        <v>11</v>
      </c>
      <c r="E28" s="332" t="s">
        <v>341</v>
      </c>
      <c r="F28" s="101" t="s">
        <v>342</v>
      </c>
      <c r="G28" s="295">
        <v>27225</v>
      </c>
      <c r="H28" s="295">
        <v>0</v>
      </c>
      <c r="I28" s="295">
        <v>0</v>
      </c>
      <c r="J28" s="295">
        <v>0</v>
      </c>
      <c r="K28" s="295">
        <v>0</v>
      </c>
      <c r="L28" s="295">
        <v>0</v>
      </c>
      <c r="M28" s="295">
        <v>0</v>
      </c>
      <c r="N28" s="295">
        <v>0</v>
      </c>
      <c r="O28" s="295">
        <v>0</v>
      </c>
      <c r="P28" s="295">
        <v>0</v>
      </c>
      <c r="Q28" s="295">
        <v>0</v>
      </c>
      <c r="R28" s="295">
        <v>0</v>
      </c>
      <c r="S28" s="295">
        <v>0</v>
      </c>
      <c r="T28" s="295">
        <v>0</v>
      </c>
      <c r="U28" s="295">
        <f t="shared" si="6"/>
        <v>27225</v>
      </c>
    </row>
    <row r="29" spans="1:22" ht="50.25" customHeight="1" x14ac:dyDescent="0.3">
      <c r="A29" s="325"/>
      <c r="B29" s="296"/>
      <c r="C29" s="322"/>
      <c r="D29" s="330" t="s">
        <v>11</v>
      </c>
      <c r="E29" s="106" t="s">
        <v>343</v>
      </c>
      <c r="F29" s="101" t="s">
        <v>344</v>
      </c>
      <c r="G29" s="295">
        <v>275248.28999999998</v>
      </c>
      <c r="H29" s="295">
        <v>125640</v>
      </c>
      <c r="I29" s="295">
        <v>10000</v>
      </c>
      <c r="J29" s="295">
        <v>0</v>
      </c>
      <c r="K29" s="295">
        <v>26509</v>
      </c>
      <c r="L29" s="295">
        <v>40000</v>
      </c>
      <c r="M29" s="295">
        <v>15000</v>
      </c>
      <c r="N29" s="295">
        <v>34356</v>
      </c>
      <c r="O29" s="295">
        <v>0</v>
      </c>
      <c r="P29" s="295">
        <v>228865.3</v>
      </c>
      <c r="Q29" s="295">
        <v>125503</v>
      </c>
      <c r="R29" s="295">
        <v>199830</v>
      </c>
      <c r="S29" s="295">
        <v>0</v>
      </c>
      <c r="T29" s="295">
        <v>0</v>
      </c>
      <c r="U29" s="295">
        <f t="shared" si="6"/>
        <v>1080951.5900000001</v>
      </c>
    </row>
    <row r="30" spans="1:22" ht="16.5" customHeight="1" x14ac:dyDescent="0.3">
      <c r="A30" s="325"/>
      <c r="B30" s="296"/>
      <c r="C30" s="322"/>
      <c r="D30" s="330" t="s">
        <v>11</v>
      </c>
      <c r="E30" s="332" t="s">
        <v>345</v>
      </c>
      <c r="F30" s="101" t="s">
        <v>346</v>
      </c>
      <c r="G30" s="295">
        <v>144575</v>
      </c>
      <c r="H30" s="295">
        <v>91110</v>
      </c>
      <c r="I30" s="295">
        <v>0</v>
      </c>
      <c r="J30" s="295">
        <v>0</v>
      </c>
      <c r="K30" s="295">
        <v>0</v>
      </c>
      <c r="L30" s="295">
        <v>0</v>
      </c>
      <c r="M30" s="295">
        <v>0</v>
      </c>
      <c r="N30" s="295">
        <v>260798.2</v>
      </c>
      <c r="O30" s="295">
        <v>0</v>
      </c>
      <c r="P30" s="295">
        <v>0</v>
      </c>
      <c r="Q30" s="295">
        <v>0</v>
      </c>
      <c r="R30" s="295">
        <v>0</v>
      </c>
      <c r="S30" s="295">
        <v>0</v>
      </c>
      <c r="T30" s="295">
        <v>0</v>
      </c>
      <c r="U30" s="295">
        <f t="shared" si="6"/>
        <v>496483.2</v>
      </c>
    </row>
    <row r="31" spans="1:22" ht="16.5" x14ac:dyDescent="0.3">
      <c r="A31" s="326"/>
      <c r="B31" s="297"/>
      <c r="C31" s="203"/>
      <c r="D31" s="298" t="s">
        <v>305</v>
      </c>
      <c r="E31" s="323"/>
      <c r="F31" s="323"/>
      <c r="G31" s="299">
        <f>SUM(G27:G30)</f>
        <v>731890.25</v>
      </c>
      <c r="H31" s="299">
        <f t="shared" ref="H31:T31" si="7">SUM(H27:H30)</f>
        <v>392394</v>
      </c>
      <c r="I31" s="299">
        <f t="shared" si="7"/>
        <v>10000</v>
      </c>
      <c r="J31" s="299">
        <f t="shared" si="7"/>
        <v>0</v>
      </c>
      <c r="K31" s="299">
        <f t="shared" si="7"/>
        <v>26509</v>
      </c>
      <c r="L31" s="299">
        <f t="shared" si="7"/>
        <v>40000</v>
      </c>
      <c r="M31" s="299">
        <f t="shared" si="7"/>
        <v>15000</v>
      </c>
      <c r="N31" s="299">
        <f t="shared" si="7"/>
        <v>598597.19999999995</v>
      </c>
      <c r="O31" s="299">
        <f t="shared" si="7"/>
        <v>0</v>
      </c>
      <c r="P31" s="299">
        <f t="shared" si="7"/>
        <v>228865.3</v>
      </c>
      <c r="Q31" s="299">
        <f t="shared" si="7"/>
        <v>125503</v>
      </c>
      <c r="R31" s="299">
        <f t="shared" si="7"/>
        <v>199830</v>
      </c>
      <c r="S31" s="299">
        <f t="shared" si="7"/>
        <v>0</v>
      </c>
      <c r="T31" s="299">
        <f t="shared" si="7"/>
        <v>0</v>
      </c>
      <c r="U31" s="299">
        <f>SUM(U27:U30)</f>
        <v>2368588.75</v>
      </c>
      <c r="V31" s="333">
        <f>SUM(G31:T31)</f>
        <v>2368588.75</v>
      </c>
    </row>
    <row r="32" spans="1:22" ht="16.5" customHeight="1" x14ac:dyDescent="0.3">
      <c r="A32" s="324" t="s">
        <v>11</v>
      </c>
      <c r="B32" s="327" t="s">
        <v>112</v>
      </c>
      <c r="C32" s="201" t="s">
        <v>347</v>
      </c>
      <c r="D32" s="330" t="s">
        <v>11</v>
      </c>
      <c r="E32" s="332" t="s">
        <v>348</v>
      </c>
      <c r="F32" s="101" t="s">
        <v>349</v>
      </c>
      <c r="G32" s="295">
        <v>53326</v>
      </c>
      <c r="H32" s="295">
        <v>66906</v>
      </c>
      <c r="I32" s="295">
        <v>0</v>
      </c>
      <c r="J32" s="295">
        <v>0</v>
      </c>
      <c r="K32" s="295">
        <v>0</v>
      </c>
      <c r="L32" s="295">
        <v>0</v>
      </c>
      <c r="M32" s="295">
        <v>0</v>
      </c>
      <c r="N32" s="295">
        <v>31250</v>
      </c>
      <c r="O32" s="295">
        <v>0</v>
      </c>
      <c r="P32" s="295">
        <v>0</v>
      </c>
      <c r="Q32" s="295">
        <v>0</v>
      </c>
      <c r="R32" s="295">
        <v>0</v>
      </c>
      <c r="S32" s="295">
        <v>0</v>
      </c>
      <c r="T32" s="295">
        <v>0</v>
      </c>
      <c r="U32" s="295">
        <f t="shared" ref="U32:U42" si="8">SUM(G32:T32)</f>
        <v>151482</v>
      </c>
    </row>
    <row r="33" spans="1:22" ht="16.5" customHeight="1" x14ac:dyDescent="0.3">
      <c r="A33" s="325"/>
      <c r="B33" s="296"/>
      <c r="C33" s="322"/>
      <c r="D33" s="330" t="s">
        <v>11</v>
      </c>
      <c r="E33" s="332" t="s">
        <v>466</v>
      </c>
      <c r="F33" s="101" t="s">
        <v>467</v>
      </c>
      <c r="G33" s="295">
        <v>0</v>
      </c>
      <c r="H33" s="295">
        <v>0</v>
      </c>
      <c r="I33" s="295">
        <v>0</v>
      </c>
      <c r="J33" s="295">
        <v>0</v>
      </c>
      <c r="K33" s="295">
        <v>0</v>
      </c>
      <c r="L33" s="295">
        <v>0</v>
      </c>
      <c r="M33" s="295">
        <v>0</v>
      </c>
      <c r="N33" s="295">
        <v>40000</v>
      </c>
      <c r="O33" s="295">
        <v>0</v>
      </c>
      <c r="P33" s="295">
        <v>0</v>
      </c>
      <c r="Q33" s="295">
        <v>0</v>
      </c>
      <c r="R33" s="295">
        <v>0</v>
      </c>
      <c r="S33" s="295">
        <v>0</v>
      </c>
      <c r="T33" s="295">
        <v>0</v>
      </c>
      <c r="U33" s="295">
        <f t="shared" si="8"/>
        <v>40000</v>
      </c>
    </row>
    <row r="34" spans="1:22" ht="16.5" customHeight="1" x14ac:dyDescent="0.3">
      <c r="A34" s="325"/>
      <c r="B34" s="296"/>
      <c r="C34" s="322"/>
      <c r="D34" s="330" t="s">
        <v>11</v>
      </c>
      <c r="E34" s="332" t="s">
        <v>350</v>
      </c>
      <c r="F34" s="101" t="s">
        <v>351</v>
      </c>
      <c r="G34" s="295">
        <v>16920</v>
      </c>
      <c r="H34" s="295">
        <v>0</v>
      </c>
      <c r="I34" s="295">
        <v>0</v>
      </c>
      <c r="J34" s="295">
        <v>0</v>
      </c>
      <c r="K34" s="295">
        <v>0</v>
      </c>
      <c r="L34" s="295">
        <v>0</v>
      </c>
      <c r="M34" s="295">
        <v>0</v>
      </c>
      <c r="N34" s="295">
        <v>0</v>
      </c>
      <c r="O34" s="295">
        <v>0</v>
      </c>
      <c r="P34" s="295">
        <v>0</v>
      </c>
      <c r="Q34" s="295">
        <v>0</v>
      </c>
      <c r="R34" s="295">
        <v>0</v>
      </c>
      <c r="S34" s="295">
        <v>0</v>
      </c>
      <c r="T34" s="295">
        <v>0</v>
      </c>
      <c r="U34" s="295">
        <f t="shared" si="8"/>
        <v>16920</v>
      </c>
    </row>
    <row r="35" spans="1:22" ht="16.5" customHeight="1" x14ac:dyDescent="0.3">
      <c r="A35" s="325"/>
      <c r="B35" s="296"/>
      <c r="C35" s="322"/>
      <c r="D35" s="330" t="s">
        <v>11</v>
      </c>
      <c r="E35" s="332" t="s">
        <v>352</v>
      </c>
      <c r="F35" s="101" t="s">
        <v>353</v>
      </c>
      <c r="G35" s="295">
        <v>0</v>
      </c>
      <c r="H35" s="295">
        <v>0</v>
      </c>
      <c r="I35" s="295">
        <v>0</v>
      </c>
      <c r="J35" s="295">
        <v>0</v>
      </c>
      <c r="K35" s="295">
        <v>71834.12</v>
      </c>
      <c r="L35" s="295">
        <v>0</v>
      </c>
      <c r="M35" s="295">
        <v>0</v>
      </c>
      <c r="N35" s="295">
        <v>0</v>
      </c>
      <c r="O35" s="295">
        <v>0</v>
      </c>
      <c r="P35" s="295">
        <v>0</v>
      </c>
      <c r="Q35" s="295">
        <v>0</v>
      </c>
      <c r="R35" s="295">
        <v>0</v>
      </c>
      <c r="S35" s="295">
        <v>0</v>
      </c>
      <c r="T35" s="295">
        <v>0</v>
      </c>
      <c r="U35" s="295">
        <f t="shared" si="8"/>
        <v>71834.12</v>
      </c>
    </row>
    <row r="36" spans="1:22" ht="16.5" customHeight="1" x14ac:dyDescent="0.3">
      <c r="A36" s="325"/>
      <c r="B36" s="296"/>
      <c r="C36" s="322"/>
      <c r="D36" s="330" t="s">
        <v>11</v>
      </c>
      <c r="E36" s="332" t="s">
        <v>354</v>
      </c>
      <c r="F36" s="101" t="s">
        <v>355</v>
      </c>
      <c r="G36" s="295">
        <v>35176</v>
      </c>
      <c r="H36" s="295">
        <v>0</v>
      </c>
      <c r="I36" s="295">
        <v>0</v>
      </c>
      <c r="J36" s="295">
        <v>0</v>
      </c>
      <c r="K36" s="295">
        <v>0</v>
      </c>
      <c r="L36" s="295">
        <v>0</v>
      </c>
      <c r="M36" s="295">
        <v>0</v>
      </c>
      <c r="N36" s="295">
        <v>30553.200000000001</v>
      </c>
      <c r="O36" s="295">
        <v>0</v>
      </c>
      <c r="P36" s="295">
        <v>0</v>
      </c>
      <c r="Q36" s="295">
        <v>0</v>
      </c>
      <c r="R36" s="295">
        <v>0</v>
      </c>
      <c r="S36" s="295">
        <v>0</v>
      </c>
      <c r="T36" s="295">
        <v>0</v>
      </c>
      <c r="U36" s="295">
        <f t="shared" si="8"/>
        <v>65729.2</v>
      </c>
    </row>
    <row r="37" spans="1:22" ht="16.5" customHeight="1" x14ac:dyDescent="0.3">
      <c r="A37" s="325"/>
      <c r="B37" s="296"/>
      <c r="C37" s="322"/>
      <c r="D37" s="330" t="s">
        <v>11</v>
      </c>
      <c r="E37" s="332" t="s">
        <v>356</v>
      </c>
      <c r="F37" s="101" t="s">
        <v>357</v>
      </c>
      <c r="G37" s="295">
        <v>50000</v>
      </c>
      <c r="H37" s="295">
        <v>0</v>
      </c>
      <c r="I37" s="295">
        <v>0</v>
      </c>
      <c r="J37" s="295">
        <v>0</v>
      </c>
      <c r="K37" s="295">
        <v>0</v>
      </c>
      <c r="L37" s="295">
        <v>0</v>
      </c>
      <c r="M37" s="295">
        <v>0</v>
      </c>
      <c r="N37" s="295">
        <v>198800</v>
      </c>
      <c r="O37" s="295">
        <v>0</v>
      </c>
      <c r="P37" s="295">
        <v>0</v>
      </c>
      <c r="Q37" s="295">
        <v>0</v>
      </c>
      <c r="R37" s="295">
        <v>0</v>
      </c>
      <c r="S37" s="295">
        <v>0</v>
      </c>
      <c r="T37" s="295">
        <v>0</v>
      </c>
      <c r="U37" s="295">
        <f t="shared" si="8"/>
        <v>248800</v>
      </c>
    </row>
    <row r="38" spans="1:22" ht="16.5" customHeight="1" x14ac:dyDescent="0.3">
      <c r="A38" s="325"/>
      <c r="B38" s="296"/>
      <c r="C38" s="322"/>
      <c r="D38" s="330" t="s">
        <v>11</v>
      </c>
      <c r="E38" s="332" t="s">
        <v>358</v>
      </c>
      <c r="F38" s="101" t="s">
        <v>359</v>
      </c>
      <c r="G38" s="295">
        <v>100000</v>
      </c>
      <c r="H38" s="295">
        <v>0</v>
      </c>
      <c r="I38" s="295">
        <v>0</v>
      </c>
      <c r="J38" s="295">
        <v>0</v>
      </c>
      <c r="K38" s="295">
        <v>0</v>
      </c>
      <c r="L38" s="295">
        <v>0</v>
      </c>
      <c r="M38" s="295">
        <v>0</v>
      </c>
      <c r="N38" s="295">
        <v>20050</v>
      </c>
      <c r="O38" s="295">
        <v>0</v>
      </c>
      <c r="P38" s="295">
        <v>0</v>
      </c>
      <c r="Q38" s="295">
        <v>0</v>
      </c>
      <c r="R38" s="295">
        <v>0</v>
      </c>
      <c r="S38" s="295">
        <v>0</v>
      </c>
      <c r="T38" s="295">
        <v>0</v>
      </c>
      <c r="U38" s="295">
        <f t="shared" si="8"/>
        <v>120050</v>
      </c>
    </row>
    <row r="39" spans="1:22" ht="16.5" customHeight="1" x14ac:dyDescent="0.3">
      <c r="A39" s="325"/>
      <c r="B39" s="296"/>
      <c r="C39" s="322"/>
      <c r="D39" s="330" t="s">
        <v>11</v>
      </c>
      <c r="E39" s="332" t="s">
        <v>360</v>
      </c>
      <c r="F39" s="101" t="s">
        <v>361</v>
      </c>
      <c r="G39" s="295">
        <v>0</v>
      </c>
      <c r="H39" s="295">
        <v>0</v>
      </c>
      <c r="I39" s="295">
        <v>0</v>
      </c>
      <c r="J39" s="295">
        <v>0</v>
      </c>
      <c r="K39" s="295">
        <v>0</v>
      </c>
      <c r="L39" s="295">
        <v>6800</v>
      </c>
      <c r="M39" s="295">
        <v>0</v>
      </c>
      <c r="N39" s="295">
        <v>0</v>
      </c>
      <c r="O39" s="295">
        <v>0</v>
      </c>
      <c r="P39" s="295">
        <v>0</v>
      </c>
      <c r="Q39" s="295">
        <v>0</v>
      </c>
      <c r="R39" s="295">
        <v>0</v>
      </c>
      <c r="S39" s="295">
        <v>0</v>
      </c>
      <c r="T39" s="295">
        <v>0</v>
      </c>
      <c r="U39" s="295">
        <f t="shared" si="8"/>
        <v>6800</v>
      </c>
    </row>
    <row r="40" spans="1:22" ht="16.5" customHeight="1" x14ac:dyDescent="0.3">
      <c r="A40" s="325"/>
      <c r="B40" s="296"/>
      <c r="C40" s="322"/>
      <c r="D40" s="330" t="s">
        <v>11</v>
      </c>
      <c r="E40" s="332" t="s">
        <v>468</v>
      </c>
      <c r="F40" s="101" t="s">
        <v>469</v>
      </c>
      <c r="G40" s="295">
        <v>0</v>
      </c>
      <c r="H40" s="295">
        <v>0</v>
      </c>
      <c r="I40" s="295">
        <v>0</v>
      </c>
      <c r="J40" s="295">
        <v>0</v>
      </c>
      <c r="K40" s="295">
        <v>0</v>
      </c>
      <c r="L40" s="295">
        <v>0</v>
      </c>
      <c r="M40" s="295">
        <v>0</v>
      </c>
      <c r="N40" s="295">
        <v>0</v>
      </c>
      <c r="O40" s="295">
        <v>0</v>
      </c>
      <c r="P40" s="295">
        <v>0</v>
      </c>
      <c r="Q40" s="295">
        <v>0</v>
      </c>
      <c r="R40" s="295">
        <v>0</v>
      </c>
      <c r="S40" s="295">
        <v>20000</v>
      </c>
      <c r="T40" s="295">
        <v>0</v>
      </c>
      <c r="U40" s="295">
        <f t="shared" si="8"/>
        <v>20000</v>
      </c>
    </row>
    <row r="41" spans="1:22" ht="16.5" customHeight="1" x14ac:dyDescent="0.3">
      <c r="A41" s="325"/>
      <c r="B41" s="296"/>
      <c r="C41" s="322"/>
      <c r="D41" s="330" t="s">
        <v>11</v>
      </c>
      <c r="E41" s="332" t="s">
        <v>470</v>
      </c>
      <c r="F41" s="101" t="s">
        <v>471</v>
      </c>
      <c r="G41" s="295">
        <v>3000</v>
      </c>
      <c r="H41" s="295">
        <v>0</v>
      </c>
      <c r="I41" s="295">
        <v>0</v>
      </c>
      <c r="J41" s="295">
        <v>0</v>
      </c>
      <c r="K41" s="295">
        <v>0</v>
      </c>
      <c r="L41" s="295">
        <v>0</v>
      </c>
      <c r="M41" s="295">
        <v>0</v>
      </c>
      <c r="N41" s="295">
        <v>0</v>
      </c>
      <c r="O41" s="295">
        <v>0</v>
      </c>
      <c r="P41" s="295">
        <v>0</v>
      </c>
      <c r="Q41" s="295">
        <v>0</v>
      </c>
      <c r="R41" s="295">
        <v>0</v>
      </c>
      <c r="S41" s="295">
        <v>0</v>
      </c>
      <c r="T41" s="295">
        <v>0</v>
      </c>
      <c r="U41" s="295">
        <f t="shared" si="8"/>
        <v>3000</v>
      </c>
    </row>
    <row r="42" spans="1:22" ht="16.5" customHeight="1" x14ac:dyDescent="0.3">
      <c r="A42" s="325"/>
      <c r="B42" s="296"/>
      <c r="C42" s="322"/>
      <c r="D42" s="330" t="s">
        <v>11</v>
      </c>
      <c r="E42" s="332" t="s">
        <v>362</v>
      </c>
      <c r="F42" s="101" t="s">
        <v>363</v>
      </c>
      <c r="G42" s="295">
        <v>76480</v>
      </c>
      <c r="H42" s="295">
        <v>52890</v>
      </c>
      <c r="I42" s="295">
        <v>0</v>
      </c>
      <c r="J42" s="295">
        <v>0</v>
      </c>
      <c r="K42" s="295">
        <v>0</v>
      </c>
      <c r="L42" s="295">
        <v>0</v>
      </c>
      <c r="M42" s="295">
        <v>0</v>
      </c>
      <c r="N42" s="295">
        <v>9725</v>
      </c>
      <c r="O42" s="295">
        <v>0</v>
      </c>
      <c r="P42" s="295">
        <v>0</v>
      </c>
      <c r="Q42" s="295">
        <v>0</v>
      </c>
      <c r="R42" s="295">
        <v>0</v>
      </c>
      <c r="S42" s="295">
        <v>0</v>
      </c>
      <c r="T42" s="295">
        <v>0</v>
      </c>
      <c r="U42" s="295">
        <f t="shared" si="8"/>
        <v>139095</v>
      </c>
    </row>
    <row r="43" spans="1:22" ht="16.5" x14ac:dyDescent="0.3">
      <c r="A43" s="326"/>
      <c r="B43" s="297"/>
      <c r="C43" s="203"/>
      <c r="D43" s="298" t="s">
        <v>305</v>
      </c>
      <c r="E43" s="323"/>
      <c r="F43" s="323"/>
      <c r="G43" s="299">
        <f>SUM(G32:G42)</f>
        <v>334902</v>
      </c>
      <c r="H43" s="299">
        <f t="shared" ref="H43:T43" si="9">SUM(H32:H42)</f>
        <v>119796</v>
      </c>
      <c r="I43" s="299">
        <f t="shared" si="9"/>
        <v>0</v>
      </c>
      <c r="J43" s="299">
        <f t="shared" si="9"/>
        <v>0</v>
      </c>
      <c r="K43" s="299">
        <f t="shared" si="9"/>
        <v>71834.12</v>
      </c>
      <c r="L43" s="299">
        <f t="shared" si="9"/>
        <v>6800</v>
      </c>
      <c r="M43" s="299">
        <f t="shared" si="9"/>
        <v>0</v>
      </c>
      <c r="N43" s="299">
        <f t="shared" si="9"/>
        <v>330378.2</v>
      </c>
      <c r="O43" s="299">
        <f t="shared" si="9"/>
        <v>0</v>
      </c>
      <c r="P43" s="299">
        <f t="shared" si="9"/>
        <v>0</v>
      </c>
      <c r="Q43" s="299">
        <f t="shared" si="9"/>
        <v>0</v>
      </c>
      <c r="R43" s="299">
        <f t="shared" si="9"/>
        <v>0</v>
      </c>
      <c r="S43" s="299">
        <f t="shared" si="9"/>
        <v>20000</v>
      </c>
      <c r="T43" s="299">
        <f t="shared" si="9"/>
        <v>0</v>
      </c>
      <c r="U43" s="299">
        <f>SUM(U32:U42)</f>
        <v>883710.32000000007</v>
      </c>
      <c r="V43" s="333">
        <f>SUM(G43:T43)</f>
        <v>883710.32000000007</v>
      </c>
    </row>
    <row r="44" spans="1:22" ht="16.5" customHeight="1" x14ac:dyDescent="0.3">
      <c r="A44" s="324" t="s">
        <v>11</v>
      </c>
      <c r="B44" s="327" t="s">
        <v>117</v>
      </c>
      <c r="C44" s="201" t="s">
        <v>364</v>
      </c>
      <c r="D44" s="330" t="s">
        <v>11</v>
      </c>
      <c r="E44" s="332" t="s">
        <v>365</v>
      </c>
      <c r="F44" s="101" t="s">
        <v>366</v>
      </c>
      <c r="G44" s="295">
        <v>38282.49</v>
      </c>
      <c r="H44" s="295">
        <v>0</v>
      </c>
      <c r="I44" s="295">
        <v>0</v>
      </c>
      <c r="J44" s="295">
        <v>0</v>
      </c>
      <c r="K44" s="295">
        <v>0</v>
      </c>
      <c r="L44" s="295">
        <v>0</v>
      </c>
      <c r="M44" s="295">
        <v>0</v>
      </c>
      <c r="N44" s="295">
        <v>0</v>
      </c>
      <c r="O44" s="295">
        <v>0</v>
      </c>
      <c r="P44" s="295">
        <v>0</v>
      </c>
      <c r="Q44" s="295">
        <v>0</v>
      </c>
      <c r="R44" s="295">
        <v>0</v>
      </c>
      <c r="S44" s="295">
        <v>0</v>
      </c>
      <c r="T44" s="295">
        <v>0</v>
      </c>
      <c r="U44" s="295">
        <f t="shared" ref="U44:U47" si="10">SUM(G44:T44)</f>
        <v>38282.49</v>
      </c>
    </row>
    <row r="45" spans="1:22" ht="16.5" customHeight="1" x14ac:dyDescent="0.3">
      <c r="A45" s="325"/>
      <c r="B45" s="296"/>
      <c r="C45" s="322"/>
      <c r="D45" s="330" t="s">
        <v>11</v>
      </c>
      <c r="E45" s="332" t="s">
        <v>367</v>
      </c>
      <c r="F45" s="101" t="s">
        <v>368</v>
      </c>
      <c r="G45" s="295">
        <v>4600</v>
      </c>
      <c r="H45" s="295">
        <v>0</v>
      </c>
      <c r="I45" s="295">
        <v>0</v>
      </c>
      <c r="J45" s="295">
        <v>0</v>
      </c>
      <c r="K45" s="295">
        <v>0</v>
      </c>
      <c r="L45" s="295">
        <v>0</v>
      </c>
      <c r="M45" s="295">
        <v>0</v>
      </c>
      <c r="N45" s="295">
        <v>0</v>
      </c>
      <c r="O45" s="295">
        <v>0</v>
      </c>
      <c r="P45" s="295">
        <v>0</v>
      </c>
      <c r="Q45" s="295">
        <v>0</v>
      </c>
      <c r="R45" s="295">
        <v>0</v>
      </c>
      <c r="S45" s="295">
        <v>0</v>
      </c>
      <c r="T45" s="295">
        <v>0</v>
      </c>
      <c r="U45" s="295">
        <f t="shared" si="10"/>
        <v>4600</v>
      </c>
    </row>
    <row r="46" spans="1:22" ht="16.5" customHeight="1" x14ac:dyDescent="0.3">
      <c r="A46" s="325"/>
      <c r="B46" s="296"/>
      <c r="C46" s="322"/>
      <c r="D46" s="330" t="s">
        <v>11</v>
      </c>
      <c r="E46" s="332" t="s">
        <v>369</v>
      </c>
      <c r="F46" s="101" t="s">
        <v>370</v>
      </c>
      <c r="G46" s="295">
        <v>2315.79</v>
      </c>
      <c r="H46" s="295">
        <v>0</v>
      </c>
      <c r="I46" s="295">
        <v>0</v>
      </c>
      <c r="J46" s="295">
        <v>0</v>
      </c>
      <c r="K46" s="295">
        <v>0</v>
      </c>
      <c r="L46" s="295">
        <v>0</v>
      </c>
      <c r="M46" s="295">
        <v>0</v>
      </c>
      <c r="N46" s="295">
        <v>0</v>
      </c>
      <c r="O46" s="295">
        <v>0</v>
      </c>
      <c r="P46" s="295">
        <v>0</v>
      </c>
      <c r="Q46" s="295">
        <v>0</v>
      </c>
      <c r="R46" s="295">
        <v>0</v>
      </c>
      <c r="S46" s="295">
        <v>0</v>
      </c>
      <c r="T46" s="295">
        <v>0</v>
      </c>
      <c r="U46" s="295">
        <f t="shared" si="10"/>
        <v>2315.79</v>
      </c>
    </row>
    <row r="47" spans="1:22" ht="16.5" customHeight="1" x14ac:dyDescent="0.3">
      <c r="A47" s="325"/>
      <c r="B47" s="296"/>
      <c r="C47" s="322"/>
      <c r="D47" s="330" t="s">
        <v>11</v>
      </c>
      <c r="E47" s="332" t="s">
        <v>371</v>
      </c>
      <c r="F47" s="101" t="s">
        <v>372</v>
      </c>
      <c r="G47" s="295">
        <v>17196</v>
      </c>
      <c r="H47" s="295">
        <v>0</v>
      </c>
      <c r="I47" s="295">
        <v>0</v>
      </c>
      <c r="J47" s="295">
        <v>0</v>
      </c>
      <c r="K47" s="295">
        <v>0</v>
      </c>
      <c r="L47" s="295">
        <v>0</v>
      </c>
      <c r="M47" s="295">
        <v>0</v>
      </c>
      <c r="N47" s="295">
        <v>0</v>
      </c>
      <c r="O47" s="295">
        <v>0</v>
      </c>
      <c r="P47" s="295">
        <v>0</v>
      </c>
      <c r="Q47" s="295">
        <v>0</v>
      </c>
      <c r="R47" s="295">
        <v>0</v>
      </c>
      <c r="S47" s="295">
        <v>0</v>
      </c>
      <c r="T47" s="295">
        <v>0</v>
      </c>
      <c r="U47" s="295">
        <f t="shared" si="10"/>
        <v>17196</v>
      </c>
    </row>
    <row r="48" spans="1:22" ht="16.5" customHeight="1" x14ac:dyDescent="0.3">
      <c r="A48" s="325"/>
      <c r="B48" s="296"/>
      <c r="C48" s="322"/>
      <c r="D48" s="330" t="s">
        <v>11</v>
      </c>
      <c r="E48" s="332" t="s">
        <v>373</v>
      </c>
      <c r="F48" s="101" t="s">
        <v>374</v>
      </c>
      <c r="G48" s="295">
        <v>13180.1</v>
      </c>
      <c r="H48" s="295">
        <v>0</v>
      </c>
      <c r="I48" s="295">
        <v>0</v>
      </c>
      <c r="J48" s="295">
        <v>0</v>
      </c>
      <c r="K48" s="295">
        <v>0</v>
      </c>
      <c r="L48" s="295">
        <v>0</v>
      </c>
      <c r="M48" s="295">
        <v>0</v>
      </c>
      <c r="N48" s="295">
        <v>0</v>
      </c>
      <c r="O48" s="295">
        <v>0</v>
      </c>
      <c r="P48" s="295">
        <v>0</v>
      </c>
      <c r="Q48" s="295">
        <v>0</v>
      </c>
      <c r="R48" s="295">
        <v>0</v>
      </c>
      <c r="S48" s="295">
        <v>0</v>
      </c>
      <c r="T48" s="295">
        <v>0</v>
      </c>
      <c r="U48" s="295">
        <f>SUM(G48:T48)</f>
        <v>13180.1</v>
      </c>
    </row>
    <row r="49" spans="1:22" ht="16.5" x14ac:dyDescent="0.3">
      <c r="A49" s="326"/>
      <c r="B49" s="297"/>
      <c r="C49" s="203"/>
      <c r="D49" s="298" t="s">
        <v>305</v>
      </c>
      <c r="E49" s="323"/>
      <c r="F49" s="323"/>
      <c r="G49" s="299">
        <f>SUM(G44:G48)</f>
        <v>75574.38</v>
      </c>
      <c r="H49" s="299">
        <f t="shared" ref="H49:T49" si="11">SUM(H44:H48)</f>
        <v>0</v>
      </c>
      <c r="I49" s="299">
        <f t="shared" si="11"/>
        <v>0</v>
      </c>
      <c r="J49" s="299">
        <f t="shared" si="11"/>
        <v>0</v>
      </c>
      <c r="K49" s="299">
        <f t="shared" si="11"/>
        <v>0</v>
      </c>
      <c r="L49" s="299">
        <f t="shared" si="11"/>
        <v>0</v>
      </c>
      <c r="M49" s="299">
        <f t="shared" si="11"/>
        <v>0</v>
      </c>
      <c r="N49" s="299">
        <f t="shared" si="11"/>
        <v>0</v>
      </c>
      <c r="O49" s="299">
        <f t="shared" si="11"/>
        <v>0</v>
      </c>
      <c r="P49" s="299">
        <f t="shared" si="11"/>
        <v>0</v>
      </c>
      <c r="Q49" s="299">
        <f t="shared" si="11"/>
        <v>0</v>
      </c>
      <c r="R49" s="299">
        <f t="shared" si="11"/>
        <v>0</v>
      </c>
      <c r="S49" s="299">
        <f t="shared" si="11"/>
        <v>0</v>
      </c>
      <c r="T49" s="299">
        <f t="shared" si="11"/>
        <v>0</v>
      </c>
      <c r="U49" s="299">
        <f>SUM(U44:U48)</f>
        <v>75574.38</v>
      </c>
      <c r="V49" s="333">
        <f>SUM(G49:T49)</f>
        <v>75574.38</v>
      </c>
    </row>
    <row r="50" spans="1:22" ht="16.5" customHeight="1" x14ac:dyDescent="0.3">
      <c r="A50" s="324" t="s">
        <v>11</v>
      </c>
      <c r="B50" s="327" t="s">
        <v>122</v>
      </c>
      <c r="C50" s="201" t="s">
        <v>375</v>
      </c>
      <c r="D50" s="330" t="s">
        <v>11</v>
      </c>
      <c r="E50" s="332" t="s">
        <v>376</v>
      </c>
      <c r="F50" s="101" t="s">
        <v>377</v>
      </c>
      <c r="G50" s="295">
        <v>1450</v>
      </c>
      <c r="H50" s="295">
        <v>150</v>
      </c>
      <c r="I50" s="295">
        <v>0</v>
      </c>
      <c r="J50" s="295">
        <v>0</v>
      </c>
      <c r="K50" s="295">
        <v>0</v>
      </c>
      <c r="L50" s="295">
        <v>0</v>
      </c>
      <c r="M50" s="295">
        <v>0</v>
      </c>
      <c r="N50" s="295">
        <v>0</v>
      </c>
      <c r="O50" s="295">
        <v>0</v>
      </c>
      <c r="P50" s="295">
        <v>0</v>
      </c>
      <c r="Q50" s="295">
        <v>0</v>
      </c>
      <c r="R50" s="295">
        <v>0</v>
      </c>
      <c r="S50" s="295">
        <v>0</v>
      </c>
      <c r="T50" s="295">
        <v>0</v>
      </c>
      <c r="U50" s="295">
        <f t="shared" ref="U50:U51" si="12">SUM(G50:T50)</f>
        <v>1600</v>
      </c>
    </row>
    <row r="51" spans="1:22" ht="16.5" customHeight="1" x14ac:dyDescent="0.3">
      <c r="A51" s="325"/>
      <c r="B51" s="296"/>
      <c r="C51" s="322"/>
      <c r="D51" s="330" t="s">
        <v>11</v>
      </c>
      <c r="E51" s="332" t="s">
        <v>378</v>
      </c>
      <c r="F51" s="101" t="s">
        <v>379</v>
      </c>
      <c r="G51" s="295">
        <v>0</v>
      </c>
      <c r="H51" s="295">
        <v>0</v>
      </c>
      <c r="I51" s="295">
        <v>0</v>
      </c>
      <c r="J51" s="295">
        <v>0</v>
      </c>
      <c r="K51" s="295">
        <v>0</v>
      </c>
      <c r="L51" s="295">
        <v>0</v>
      </c>
      <c r="M51" s="295">
        <v>0</v>
      </c>
      <c r="N51" s="295">
        <v>407583.6</v>
      </c>
      <c r="O51" s="295">
        <v>0</v>
      </c>
      <c r="P51" s="295">
        <v>0</v>
      </c>
      <c r="Q51" s="295">
        <v>0</v>
      </c>
      <c r="R51" s="295">
        <v>0</v>
      </c>
      <c r="S51" s="295">
        <v>0</v>
      </c>
      <c r="T51" s="295">
        <v>0</v>
      </c>
      <c r="U51" s="295">
        <f t="shared" si="12"/>
        <v>407583.6</v>
      </c>
    </row>
    <row r="52" spans="1:22" ht="16.5" x14ac:dyDescent="0.3">
      <c r="A52" s="326"/>
      <c r="B52" s="297"/>
      <c r="C52" s="203"/>
      <c r="D52" s="298" t="s">
        <v>305</v>
      </c>
      <c r="E52" s="323"/>
      <c r="F52" s="323"/>
      <c r="G52" s="299">
        <f>SUM(G50:G51)</f>
        <v>1450</v>
      </c>
      <c r="H52" s="299">
        <f t="shared" ref="H52:T52" si="13">SUM(H50:H51)</f>
        <v>150</v>
      </c>
      <c r="I52" s="299">
        <f t="shared" si="13"/>
        <v>0</v>
      </c>
      <c r="J52" s="299">
        <f t="shared" si="13"/>
        <v>0</v>
      </c>
      <c r="K52" s="299">
        <f t="shared" si="13"/>
        <v>0</v>
      </c>
      <c r="L52" s="299">
        <f t="shared" si="13"/>
        <v>0</v>
      </c>
      <c r="M52" s="299">
        <f t="shared" si="13"/>
        <v>0</v>
      </c>
      <c r="N52" s="299">
        <f t="shared" si="13"/>
        <v>407583.6</v>
      </c>
      <c r="O52" s="299">
        <f t="shared" si="13"/>
        <v>0</v>
      </c>
      <c r="P52" s="299">
        <f t="shared" si="13"/>
        <v>0</v>
      </c>
      <c r="Q52" s="299">
        <f t="shared" si="13"/>
        <v>0</v>
      </c>
      <c r="R52" s="299">
        <f t="shared" si="13"/>
        <v>0</v>
      </c>
      <c r="S52" s="299">
        <f t="shared" si="13"/>
        <v>0</v>
      </c>
      <c r="T52" s="299">
        <f t="shared" si="13"/>
        <v>0</v>
      </c>
      <c r="U52" s="299">
        <f>SUM(U50:U51)</f>
        <v>409183.6</v>
      </c>
      <c r="V52" s="333">
        <f>SUM(G52:T52)</f>
        <v>409183.6</v>
      </c>
    </row>
    <row r="53" spans="1:22" ht="33.75" customHeight="1" x14ac:dyDescent="0.3">
      <c r="A53" s="324" t="s">
        <v>11</v>
      </c>
      <c r="B53" s="327" t="s">
        <v>133</v>
      </c>
      <c r="C53" s="201" t="s">
        <v>383</v>
      </c>
      <c r="D53" s="330" t="s">
        <v>11</v>
      </c>
      <c r="E53" s="332" t="s">
        <v>384</v>
      </c>
      <c r="F53" s="101" t="s">
        <v>385</v>
      </c>
      <c r="G53" s="295">
        <v>5000</v>
      </c>
      <c r="H53" s="295">
        <v>0</v>
      </c>
      <c r="I53" s="295">
        <v>0</v>
      </c>
      <c r="J53" s="295">
        <v>0</v>
      </c>
      <c r="K53" s="295">
        <v>0</v>
      </c>
      <c r="L53" s="295">
        <v>0</v>
      </c>
      <c r="M53" s="295">
        <v>0</v>
      </c>
      <c r="N53" s="295">
        <v>0</v>
      </c>
      <c r="O53" s="295">
        <v>0</v>
      </c>
      <c r="P53" s="295">
        <v>0</v>
      </c>
      <c r="Q53" s="295">
        <v>0</v>
      </c>
      <c r="R53" s="295">
        <v>0</v>
      </c>
      <c r="S53" s="295">
        <v>0</v>
      </c>
      <c r="T53" s="295">
        <v>0</v>
      </c>
      <c r="U53" s="295">
        <f t="shared" ref="U53:U55" si="14">SUM(G53:T53)</f>
        <v>5000</v>
      </c>
    </row>
    <row r="54" spans="1:22" ht="16.5" customHeight="1" x14ac:dyDescent="0.3">
      <c r="A54" s="325"/>
      <c r="B54" s="296"/>
      <c r="C54" s="322"/>
      <c r="D54" s="330" t="s">
        <v>11</v>
      </c>
      <c r="E54" s="332" t="s">
        <v>386</v>
      </c>
      <c r="F54" s="101" t="s">
        <v>387</v>
      </c>
      <c r="G54" s="295">
        <v>0</v>
      </c>
      <c r="H54" s="295">
        <v>0</v>
      </c>
      <c r="I54" s="295">
        <v>0</v>
      </c>
      <c r="J54" s="295">
        <v>0</v>
      </c>
      <c r="K54" s="295">
        <v>22000</v>
      </c>
      <c r="L54" s="295">
        <v>0</v>
      </c>
      <c r="M54" s="295">
        <v>0</v>
      </c>
      <c r="N54" s="295">
        <v>0</v>
      </c>
      <c r="O54" s="295">
        <v>0</v>
      </c>
      <c r="P54" s="295">
        <v>0</v>
      </c>
      <c r="Q54" s="295">
        <v>20000</v>
      </c>
      <c r="R54" s="295">
        <v>60000</v>
      </c>
      <c r="S54" s="295">
        <v>0</v>
      </c>
      <c r="T54" s="295">
        <v>0</v>
      </c>
      <c r="U54" s="295">
        <f t="shared" si="14"/>
        <v>102000</v>
      </c>
    </row>
    <row r="55" spans="1:22" ht="29.25" customHeight="1" x14ac:dyDescent="0.3">
      <c r="A55" s="325"/>
      <c r="B55" s="296"/>
      <c r="C55" s="322"/>
      <c r="D55" s="330" t="s">
        <v>11</v>
      </c>
      <c r="E55" s="332" t="s">
        <v>388</v>
      </c>
      <c r="F55" s="101" t="s">
        <v>389</v>
      </c>
      <c r="G55" s="295">
        <v>0</v>
      </c>
      <c r="H55" s="295">
        <v>0</v>
      </c>
      <c r="I55" s="295">
        <v>0</v>
      </c>
      <c r="J55" s="295">
        <v>0</v>
      </c>
      <c r="K55" s="295">
        <v>0</v>
      </c>
      <c r="L55" s="295">
        <v>40000</v>
      </c>
      <c r="M55" s="295">
        <v>0</v>
      </c>
      <c r="N55" s="295">
        <v>0</v>
      </c>
      <c r="O55" s="295">
        <v>0</v>
      </c>
      <c r="P55" s="295">
        <v>0</v>
      </c>
      <c r="Q55" s="295">
        <v>0</v>
      </c>
      <c r="R55" s="295">
        <v>0</v>
      </c>
      <c r="S55" s="295">
        <v>0</v>
      </c>
      <c r="T55" s="295">
        <v>0</v>
      </c>
      <c r="U55" s="295">
        <f t="shared" si="14"/>
        <v>40000</v>
      </c>
    </row>
    <row r="56" spans="1:22" ht="16.5" x14ac:dyDescent="0.3">
      <c r="A56" s="326"/>
      <c r="B56" s="297"/>
      <c r="C56" s="203"/>
      <c r="D56" s="298" t="s">
        <v>305</v>
      </c>
      <c r="E56" s="323"/>
      <c r="F56" s="323"/>
      <c r="G56" s="299">
        <f>SUM(G53:G55)</f>
        <v>5000</v>
      </c>
      <c r="H56" s="299">
        <f t="shared" ref="H56:T56" si="15">SUM(H53:H55)</f>
        <v>0</v>
      </c>
      <c r="I56" s="299">
        <f t="shared" si="15"/>
        <v>0</v>
      </c>
      <c r="J56" s="299">
        <f t="shared" si="15"/>
        <v>0</v>
      </c>
      <c r="K56" s="299">
        <f t="shared" si="15"/>
        <v>22000</v>
      </c>
      <c r="L56" s="299">
        <f t="shared" si="15"/>
        <v>40000</v>
      </c>
      <c r="M56" s="299">
        <f t="shared" si="15"/>
        <v>0</v>
      </c>
      <c r="N56" s="299">
        <f t="shared" si="15"/>
        <v>0</v>
      </c>
      <c r="O56" s="299">
        <f t="shared" si="15"/>
        <v>0</v>
      </c>
      <c r="P56" s="299">
        <f t="shared" si="15"/>
        <v>0</v>
      </c>
      <c r="Q56" s="299">
        <f t="shared" si="15"/>
        <v>20000</v>
      </c>
      <c r="R56" s="299">
        <f t="shared" si="15"/>
        <v>60000</v>
      </c>
      <c r="S56" s="299">
        <f t="shared" si="15"/>
        <v>0</v>
      </c>
      <c r="T56" s="299">
        <f t="shared" si="15"/>
        <v>0</v>
      </c>
      <c r="U56" s="299">
        <f>SUM(U53:U55)</f>
        <v>147000</v>
      </c>
      <c r="V56" s="333">
        <f>SUM(G56:T56)</f>
        <v>147000</v>
      </c>
    </row>
    <row r="57" spans="1:22" ht="16.5" customHeight="1" x14ac:dyDescent="0.3">
      <c r="A57" s="324" t="s">
        <v>11</v>
      </c>
      <c r="B57" s="327" t="s">
        <v>126</v>
      </c>
      <c r="C57" s="201" t="s">
        <v>380</v>
      </c>
      <c r="D57" s="330" t="s">
        <v>11</v>
      </c>
      <c r="E57" s="332" t="s">
        <v>472</v>
      </c>
      <c r="F57" s="101" t="s">
        <v>473</v>
      </c>
      <c r="G57" s="295">
        <v>0</v>
      </c>
      <c r="H57" s="295">
        <v>0</v>
      </c>
      <c r="I57" s="295">
        <v>0</v>
      </c>
      <c r="J57" s="295">
        <v>0</v>
      </c>
      <c r="K57" s="295">
        <v>0</v>
      </c>
      <c r="L57" s="295">
        <v>0</v>
      </c>
      <c r="M57" s="295">
        <v>0</v>
      </c>
      <c r="N57" s="295">
        <v>0</v>
      </c>
      <c r="O57" s="295">
        <v>734000</v>
      </c>
      <c r="P57" s="295">
        <v>0</v>
      </c>
      <c r="Q57" s="295">
        <v>0</v>
      </c>
      <c r="R57" s="295">
        <v>0</v>
      </c>
      <c r="S57" s="295">
        <v>0</v>
      </c>
      <c r="T57" s="295">
        <v>0</v>
      </c>
      <c r="U57" s="295">
        <f t="shared" ref="U57:U59" si="16">SUM(G57:T57)</f>
        <v>734000</v>
      </c>
    </row>
    <row r="58" spans="1:22" ht="16.5" customHeight="1" x14ac:dyDescent="0.3">
      <c r="A58" s="325"/>
      <c r="B58" s="296"/>
      <c r="C58" s="322"/>
      <c r="D58" s="330" t="s">
        <v>11</v>
      </c>
      <c r="E58" s="332" t="s">
        <v>381</v>
      </c>
      <c r="F58" s="101" t="s">
        <v>382</v>
      </c>
      <c r="G58" s="295">
        <v>0</v>
      </c>
      <c r="H58" s="295">
        <v>0</v>
      </c>
      <c r="I58" s="295">
        <v>0</v>
      </c>
      <c r="J58" s="295">
        <v>0</v>
      </c>
      <c r="K58" s="295">
        <v>0</v>
      </c>
      <c r="L58" s="295">
        <v>0</v>
      </c>
      <c r="M58" s="295">
        <v>0</v>
      </c>
      <c r="N58" s="295">
        <v>0</v>
      </c>
      <c r="O58" s="295">
        <v>3538000</v>
      </c>
      <c r="P58" s="295">
        <v>0</v>
      </c>
      <c r="Q58" s="295">
        <v>0</v>
      </c>
      <c r="R58" s="295">
        <v>0</v>
      </c>
      <c r="S58" s="295">
        <v>0</v>
      </c>
      <c r="T58" s="295">
        <v>0</v>
      </c>
      <c r="U58" s="295">
        <f t="shared" si="16"/>
        <v>3538000</v>
      </c>
    </row>
    <row r="59" spans="1:22" ht="31.5" customHeight="1" x14ac:dyDescent="0.3">
      <c r="A59" s="325"/>
      <c r="B59" s="296"/>
      <c r="C59" s="322"/>
      <c r="D59" s="330" t="s">
        <v>11</v>
      </c>
      <c r="E59" s="332" t="s">
        <v>474</v>
      </c>
      <c r="F59" s="101" t="s">
        <v>475</v>
      </c>
      <c r="G59" s="295">
        <v>0</v>
      </c>
      <c r="H59" s="295">
        <v>0</v>
      </c>
      <c r="I59" s="295">
        <v>0</v>
      </c>
      <c r="J59" s="295">
        <v>0</v>
      </c>
      <c r="K59" s="295">
        <v>0</v>
      </c>
      <c r="L59" s="295">
        <v>0</v>
      </c>
      <c r="M59" s="295">
        <v>0</v>
      </c>
      <c r="N59" s="295">
        <v>0</v>
      </c>
      <c r="O59" s="295">
        <v>350000</v>
      </c>
      <c r="P59" s="295">
        <v>0</v>
      </c>
      <c r="Q59" s="295">
        <v>0</v>
      </c>
      <c r="R59" s="295">
        <v>0</v>
      </c>
      <c r="S59" s="295">
        <v>0</v>
      </c>
      <c r="T59" s="295">
        <v>0</v>
      </c>
      <c r="U59" s="295">
        <f t="shared" si="16"/>
        <v>350000</v>
      </c>
    </row>
    <row r="60" spans="1:22" ht="20.25" customHeight="1" x14ac:dyDescent="0.3">
      <c r="A60" s="326"/>
      <c r="B60" s="297"/>
      <c r="C60" s="203"/>
      <c r="D60" s="298" t="s">
        <v>305</v>
      </c>
      <c r="E60" s="323"/>
      <c r="F60" s="323"/>
      <c r="G60" s="299">
        <f>SUM(G57:G59)</f>
        <v>0</v>
      </c>
      <c r="H60" s="299">
        <f t="shared" ref="H60:T60" si="17">SUM(H57:H59)</f>
        <v>0</v>
      </c>
      <c r="I60" s="299">
        <f t="shared" si="17"/>
        <v>0</v>
      </c>
      <c r="J60" s="299">
        <f t="shared" si="17"/>
        <v>0</v>
      </c>
      <c r="K60" s="299">
        <f t="shared" si="17"/>
        <v>0</v>
      </c>
      <c r="L60" s="299">
        <f t="shared" si="17"/>
        <v>0</v>
      </c>
      <c r="M60" s="299">
        <f t="shared" si="17"/>
        <v>0</v>
      </c>
      <c r="N60" s="299">
        <f t="shared" si="17"/>
        <v>0</v>
      </c>
      <c r="O60" s="299">
        <f t="shared" si="17"/>
        <v>4622000</v>
      </c>
      <c r="P60" s="299">
        <f t="shared" si="17"/>
        <v>0</v>
      </c>
      <c r="Q60" s="299">
        <f t="shared" si="17"/>
        <v>0</v>
      </c>
      <c r="R60" s="299">
        <f t="shared" si="17"/>
        <v>0</v>
      </c>
      <c r="S60" s="299">
        <f t="shared" si="17"/>
        <v>0</v>
      </c>
      <c r="T60" s="299">
        <f t="shared" si="17"/>
        <v>0</v>
      </c>
      <c r="U60" s="299">
        <f>SUM(U57:U59)</f>
        <v>4622000</v>
      </c>
      <c r="V60" s="333">
        <f>SUM(G60:T60)</f>
        <v>4622000</v>
      </c>
    </row>
    <row r="61" spans="1:22" ht="16.5" customHeight="1" x14ac:dyDescent="0.3">
      <c r="A61" s="324" t="s">
        <v>11</v>
      </c>
      <c r="B61" s="327" t="s">
        <v>87</v>
      </c>
      <c r="C61" s="201" t="s">
        <v>289</v>
      </c>
      <c r="D61" s="330" t="s">
        <v>11</v>
      </c>
      <c r="E61" s="332" t="s">
        <v>290</v>
      </c>
      <c r="F61" s="101" t="s">
        <v>291</v>
      </c>
      <c r="G61" s="295">
        <v>0</v>
      </c>
      <c r="H61" s="295">
        <v>0</v>
      </c>
      <c r="I61" s="295">
        <v>0</v>
      </c>
      <c r="J61" s="295">
        <v>0</v>
      </c>
      <c r="K61" s="295">
        <v>0</v>
      </c>
      <c r="L61" s="295">
        <v>0</v>
      </c>
      <c r="M61" s="295">
        <v>0</v>
      </c>
      <c r="N61" s="295">
        <v>0</v>
      </c>
      <c r="O61" s="295">
        <v>0</v>
      </c>
      <c r="P61" s="295">
        <v>0</v>
      </c>
      <c r="Q61" s="295">
        <v>0</v>
      </c>
      <c r="R61" s="295">
        <v>0</v>
      </c>
      <c r="S61" s="295">
        <v>0</v>
      </c>
      <c r="T61" s="295">
        <v>10723</v>
      </c>
      <c r="U61" s="295">
        <f t="shared" ref="U61:U66" si="18">SUM(G61:T61)</f>
        <v>10723</v>
      </c>
    </row>
    <row r="62" spans="1:22" ht="16.5" customHeight="1" x14ac:dyDescent="0.3">
      <c r="A62" s="325"/>
      <c r="B62" s="296"/>
      <c r="C62" s="322"/>
      <c r="D62" s="330" t="s">
        <v>11</v>
      </c>
      <c r="E62" s="332" t="s">
        <v>293</v>
      </c>
      <c r="F62" s="101" t="s">
        <v>294</v>
      </c>
      <c r="G62" s="295">
        <v>0</v>
      </c>
      <c r="H62" s="295">
        <v>0</v>
      </c>
      <c r="I62" s="295">
        <v>0</v>
      </c>
      <c r="J62" s="295">
        <v>0</v>
      </c>
      <c r="K62" s="295">
        <v>0</v>
      </c>
      <c r="L62" s="295">
        <v>0</v>
      </c>
      <c r="M62" s="295">
        <v>0</v>
      </c>
      <c r="N62" s="295">
        <v>0</v>
      </c>
      <c r="O62" s="295">
        <v>0</v>
      </c>
      <c r="P62" s="295">
        <v>0</v>
      </c>
      <c r="Q62" s="295">
        <v>0</v>
      </c>
      <c r="R62" s="295">
        <v>0</v>
      </c>
      <c r="S62" s="295">
        <v>0</v>
      </c>
      <c r="T62" s="295">
        <v>3127100</v>
      </c>
      <c r="U62" s="295">
        <f t="shared" si="18"/>
        <v>3127100</v>
      </c>
    </row>
    <row r="63" spans="1:22" ht="16.5" customHeight="1" x14ac:dyDescent="0.3">
      <c r="A63" s="325"/>
      <c r="B63" s="296"/>
      <c r="C63" s="322"/>
      <c r="D63" s="330" t="s">
        <v>11</v>
      </c>
      <c r="E63" s="332" t="s">
        <v>295</v>
      </c>
      <c r="F63" s="101" t="s">
        <v>296</v>
      </c>
      <c r="G63" s="295">
        <v>0</v>
      </c>
      <c r="H63" s="295">
        <v>0</v>
      </c>
      <c r="I63" s="295">
        <v>0</v>
      </c>
      <c r="J63" s="295">
        <v>0</v>
      </c>
      <c r="K63" s="295">
        <v>0</v>
      </c>
      <c r="L63" s="295">
        <v>0</v>
      </c>
      <c r="M63" s="295">
        <v>0</v>
      </c>
      <c r="N63" s="295">
        <v>0</v>
      </c>
      <c r="O63" s="295">
        <v>0</v>
      </c>
      <c r="P63" s="295">
        <v>0</v>
      </c>
      <c r="Q63" s="295">
        <v>0</v>
      </c>
      <c r="R63" s="295">
        <v>0</v>
      </c>
      <c r="S63" s="295">
        <v>0</v>
      </c>
      <c r="T63" s="295">
        <v>383200</v>
      </c>
      <c r="U63" s="295">
        <f t="shared" si="18"/>
        <v>383200</v>
      </c>
    </row>
    <row r="64" spans="1:22" ht="16.5" customHeight="1" x14ac:dyDescent="0.3">
      <c r="A64" s="325"/>
      <c r="B64" s="296"/>
      <c r="C64" s="322"/>
      <c r="D64" s="330" t="s">
        <v>11</v>
      </c>
      <c r="E64" s="332" t="s">
        <v>297</v>
      </c>
      <c r="F64" s="101" t="s">
        <v>298</v>
      </c>
      <c r="G64" s="295">
        <v>0</v>
      </c>
      <c r="H64" s="295">
        <v>0</v>
      </c>
      <c r="I64" s="295">
        <v>0</v>
      </c>
      <c r="J64" s="295">
        <v>0</v>
      </c>
      <c r="K64" s="295">
        <v>0</v>
      </c>
      <c r="L64" s="295">
        <v>0</v>
      </c>
      <c r="M64" s="295">
        <v>0</v>
      </c>
      <c r="N64" s="295">
        <v>0</v>
      </c>
      <c r="O64" s="295">
        <v>0</v>
      </c>
      <c r="P64" s="295">
        <v>0</v>
      </c>
      <c r="Q64" s="295">
        <v>0</v>
      </c>
      <c r="R64" s="295">
        <v>0</v>
      </c>
      <c r="S64" s="295">
        <v>0</v>
      </c>
      <c r="T64" s="295">
        <v>2000</v>
      </c>
      <c r="U64" s="295">
        <f t="shared" si="18"/>
        <v>2000</v>
      </c>
    </row>
    <row r="65" spans="1:22" ht="16.5" customHeight="1" x14ac:dyDescent="0.3">
      <c r="A65" s="325"/>
      <c r="B65" s="296"/>
      <c r="C65" s="322"/>
      <c r="D65" s="330" t="s">
        <v>11</v>
      </c>
      <c r="E65" s="332" t="s">
        <v>299</v>
      </c>
      <c r="F65" s="101" t="s">
        <v>300</v>
      </c>
      <c r="G65" s="295">
        <v>0</v>
      </c>
      <c r="H65" s="295">
        <v>0</v>
      </c>
      <c r="I65" s="295">
        <v>0</v>
      </c>
      <c r="J65" s="295">
        <v>0</v>
      </c>
      <c r="K65" s="295">
        <v>0</v>
      </c>
      <c r="L65" s="295">
        <v>0</v>
      </c>
      <c r="M65" s="295">
        <v>0</v>
      </c>
      <c r="N65" s="295">
        <v>0</v>
      </c>
      <c r="O65" s="295">
        <v>0</v>
      </c>
      <c r="P65" s="295">
        <v>0</v>
      </c>
      <c r="Q65" s="295">
        <v>0</v>
      </c>
      <c r="R65" s="295">
        <v>0</v>
      </c>
      <c r="S65" s="295">
        <v>0</v>
      </c>
      <c r="T65" s="295">
        <v>96211</v>
      </c>
      <c r="U65" s="295">
        <f t="shared" si="18"/>
        <v>96211</v>
      </c>
    </row>
    <row r="66" spans="1:22" ht="16.5" customHeight="1" x14ac:dyDescent="0.3">
      <c r="A66" s="325"/>
      <c r="B66" s="296"/>
      <c r="C66" s="322"/>
      <c r="D66" s="330" t="s">
        <v>11</v>
      </c>
      <c r="E66" s="332" t="s">
        <v>301</v>
      </c>
      <c r="F66" s="101" t="s">
        <v>302</v>
      </c>
      <c r="G66" s="295">
        <v>0</v>
      </c>
      <c r="H66" s="295">
        <v>0</v>
      </c>
      <c r="I66" s="295">
        <v>0</v>
      </c>
      <c r="J66" s="295">
        <v>0</v>
      </c>
      <c r="K66" s="295">
        <v>0</v>
      </c>
      <c r="L66" s="295">
        <v>0</v>
      </c>
      <c r="M66" s="295">
        <v>0</v>
      </c>
      <c r="N66" s="295">
        <v>0</v>
      </c>
      <c r="O66" s="295">
        <v>0</v>
      </c>
      <c r="P66" s="295">
        <v>0</v>
      </c>
      <c r="Q66" s="295">
        <v>0</v>
      </c>
      <c r="R66" s="295">
        <v>0</v>
      </c>
      <c r="S66" s="295">
        <v>0</v>
      </c>
      <c r="T66" s="295">
        <v>82896</v>
      </c>
      <c r="U66" s="295">
        <f t="shared" si="18"/>
        <v>82896</v>
      </c>
    </row>
    <row r="67" spans="1:22" ht="20.25" customHeight="1" x14ac:dyDescent="0.3">
      <c r="A67" s="326"/>
      <c r="B67" s="297"/>
      <c r="C67" s="203"/>
      <c r="D67" s="298" t="s">
        <v>305</v>
      </c>
      <c r="E67" s="323"/>
      <c r="F67" s="323"/>
      <c r="G67" s="299">
        <f>SUM(G61:G66)</f>
        <v>0</v>
      </c>
      <c r="H67" s="299">
        <f t="shared" ref="H67:T67" si="19">SUM(H61:H66)</f>
        <v>0</v>
      </c>
      <c r="I67" s="299">
        <f t="shared" si="19"/>
        <v>0</v>
      </c>
      <c r="J67" s="299">
        <f t="shared" si="19"/>
        <v>0</v>
      </c>
      <c r="K67" s="299">
        <f t="shared" si="19"/>
        <v>0</v>
      </c>
      <c r="L67" s="299">
        <f t="shared" si="19"/>
        <v>0</v>
      </c>
      <c r="M67" s="299">
        <f t="shared" si="19"/>
        <v>0</v>
      </c>
      <c r="N67" s="299">
        <f t="shared" si="19"/>
        <v>0</v>
      </c>
      <c r="O67" s="299">
        <f t="shared" si="19"/>
        <v>0</v>
      </c>
      <c r="P67" s="299">
        <f t="shared" si="19"/>
        <v>0</v>
      </c>
      <c r="Q67" s="299">
        <f t="shared" si="19"/>
        <v>0</v>
      </c>
      <c r="R67" s="299">
        <f t="shared" si="19"/>
        <v>0</v>
      </c>
      <c r="S67" s="299">
        <f t="shared" si="19"/>
        <v>0</v>
      </c>
      <c r="T67" s="299">
        <f t="shared" si="19"/>
        <v>3702130</v>
      </c>
      <c r="U67" s="299">
        <f>SUM(U61:U66)</f>
        <v>3702130</v>
      </c>
      <c r="V67" s="333">
        <f>SUM(G67:T67)</f>
        <v>3702130</v>
      </c>
    </row>
    <row r="68" spans="1:22" ht="21.75" customHeight="1" x14ac:dyDescent="0.3">
      <c r="A68" s="300" t="s">
        <v>390</v>
      </c>
      <c r="B68" s="294"/>
      <c r="C68" s="294"/>
      <c r="D68" s="294"/>
      <c r="E68" s="294"/>
      <c r="F68" s="294"/>
      <c r="G68" s="301">
        <f>SUM(G15,G21,G26,G31,G43,G49,G52,G56,G60,G67)</f>
        <v>1930567.63</v>
      </c>
      <c r="H68" s="301">
        <f t="shared" ref="H68:T68" si="20">SUM(H15,H21,H26,H31,H43,H49,H52,H56,H60,H67)</f>
        <v>866465</v>
      </c>
      <c r="I68" s="301">
        <f t="shared" si="20"/>
        <v>31000</v>
      </c>
      <c r="J68" s="301">
        <f t="shared" si="20"/>
        <v>40375</v>
      </c>
      <c r="K68" s="301">
        <f t="shared" si="20"/>
        <v>120343.12</v>
      </c>
      <c r="L68" s="301">
        <f t="shared" si="20"/>
        <v>86800</v>
      </c>
      <c r="M68" s="301">
        <f t="shared" si="20"/>
        <v>15000</v>
      </c>
      <c r="N68" s="301">
        <f t="shared" si="20"/>
        <v>1725234</v>
      </c>
      <c r="O68" s="301">
        <f t="shared" si="20"/>
        <v>4622000</v>
      </c>
      <c r="P68" s="301">
        <f t="shared" si="20"/>
        <v>228865.3</v>
      </c>
      <c r="Q68" s="301">
        <f t="shared" si="20"/>
        <v>145503</v>
      </c>
      <c r="R68" s="301">
        <f t="shared" si="20"/>
        <v>259830</v>
      </c>
      <c r="S68" s="301">
        <f t="shared" si="20"/>
        <v>20000</v>
      </c>
      <c r="T68" s="301">
        <f t="shared" si="20"/>
        <v>3702130</v>
      </c>
      <c r="U68" s="301">
        <f>SUM(U15,U21,U26,U31,U43,U49,U52,U56,U60,U67)</f>
        <v>13794113.050000001</v>
      </c>
      <c r="V68" s="333">
        <f>SUM(G68:T68)</f>
        <v>13794113.050000001</v>
      </c>
    </row>
    <row r="69" spans="1:22" ht="0" hidden="1" customHeight="1" x14ac:dyDescent="0.3"/>
    <row r="70" spans="1:22" x14ac:dyDescent="0.3">
      <c r="V70" s="333">
        <f>SUM(V15:V67)</f>
        <v>13794113.050000001</v>
      </c>
    </row>
  </sheetData>
  <mergeCells count="54">
    <mergeCell ref="D67:F67"/>
    <mergeCell ref="A68:F68"/>
    <mergeCell ref="A61:A67"/>
    <mergeCell ref="B61:B67"/>
    <mergeCell ref="C61:C67"/>
    <mergeCell ref="D60:F60"/>
    <mergeCell ref="D56:F56"/>
    <mergeCell ref="A57:A60"/>
    <mergeCell ref="B57:B60"/>
    <mergeCell ref="C57:C60"/>
    <mergeCell ref="A53:A56"/>
    <mergeCell ref="B53:B56"/>
    <mergeCell ref="C53:C56"/>
    <mergeCell ref="A50:A52"/>
    <mergeCell ref="B50:B52"/>
    <mergeCell ref="C50:C52"/>
    <mergeCell ref="D52:F52"/>
    <mergeCell ref="A44:A49"/>
    <mergeCell ref="B44:B49"/>
    <mergeCell ref="C44:C49"/>
    <mergeCell ref="D49:F49"/>
    <mergeCell ref="D43:F43"/>
    <mergeCell ref="A32:A43"/>
    <mergeCell ref="B32:B43"/>
    <mergeCell ref="C32:C43"/>
    <mergeCell ref="D31:F31"/>
    <mergeCell ref="A27:A31"/>
    <mergeCell ref="B27:B31"/>
    <mergeCell ref="C27:C31"/>
    <mergeCell ref="A22:A26"/>
    <mergeCell ref="B22:B26"/>
    <mergeCell ref="C22:C26"/>
    <mergeCell ref="D26:F26"/>
    <mergeCell ref="A16:A21"/>
    <mergeCell ref="B16:B21"/>
    <mergeCell ref="C16:C21"/>
    <mergeCell ref="D21:F21"/>
    <mergeCell ref="A10:A15"/>
    <mergeCell ref="B10:B15"/>
    <mergeCell ref="C10:C15"/>
    <mergeCell ref="D15:F15"/>
    <mergeCell ref="U7:U9"/>
    <mergeCell ref="G8:H8"/>
    <mergeCell ref="J8:K8"/>
    <mergeCell ref="N8:O8"/>
    <mergeCell ref="Q8:R8"/>
    <mergeCell ref="N7:O7"/>
    <mergeCell ref="Q7:R7"/>
    <mergeCell ref="A1:E1"/>
    <mergeCell ref="G7:H7"/>
    <mergeCell ref="J7:K7"/>
    <mergeCell ref="A2:U2"/>
    <mergeCell ref="A3:U3"/>
    <mergeCell ref="A4:U4"/>
  </mergeCells>
  <pageMargins left="0.15748031496062992" right="0.15748031496062992" top="0.27559055118110237" bottom="0.15748031496062992" header="0.31496062992125984" footer="0.15748031496062992"/>
  <pageSetup paperSize="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workbookViewId="0">
      <pane ySplit="1" topLeftCell="A5" activePane="bottomLeft" state="frozen"/>
      <selection pane="bottomLeft" activeCell="E12" sqref="E12:I12"/>
    </sheetView>
  </sheetViews>
  <sheetFormatPr defaultRowHeight="25.5" x14ac:dyDescent="0.7"/>
  <cols>
    <col min="1" max="1" width="1.375" style="91" customWidth="1"/>
    <col min="2" max="2" width="14.875" style="91" customWidth="1"/>
    <col min="3" max="3" width="2.625" style="91" customWidth="1"/>
    <col min="4" max="4" width="5.25" style="91" customWidth="1"/>
    <col min="5" max="5" width="9.25" style="91" customWidth="1"/>
    <col min="6" max="6" width="14.75" style="91" customWidth="1"/>
    <col min="7" max="7" width="1" style="91" customWidth="1"/>
    <col min="8" max="8" width="7.5" style="91" customWidth="1"/>
    <col min="9" max="9" width="0.25" style="91" hidden="1" customWidth="1"/>
    <col min="10" max="16" width="11.25" style="91" customWidth="1"/>
    <col min="17" max="17" width="0" style="91" hidden="1" customWidth="1"/>
    <col min="18" max="16384" width="9" style="91"/>
  </cols>
  <sheetData>
    <row r="1" spans="1:16" ht="13.5" customHeight="1" x14ac:dyDescent="0.7">
      <c r="A1" s="206"/>
      <c r="B1" s="153"/>
      <c r="C1" s="153"/>
      <c r="D1" s="153"/>
      <c r="E1" s="153"/>
      <c r="F1" s="153"/>
    </row>
    <row r="2" spans="1:16" ht="16.899999999999999" customHeight="1" x14ac:dyDescent="0.7">
      <c r="A2" s="251" t="s">
        <v>476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</row>
    <row r="3" spans="1:16" ht="16.899999999999999" customHeight="1" x14ac:dyDescent="0.7">
      <c r="A3" s="253" t="s">
        <v>477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</row>
    <row r="4" spans="1:16" ht="18" customHeight="1" x14ac:dyDescent="0.7">
      <c r="A4" s="253" t="s">
        <v>478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</row>
    <row r="5" spans="1:16" ht="18" customHeight="1" x14ac:dyDescent="0.7">
      <c r="A5" s="253" t="s">
        <v>479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</row>
    <row r="6" spans="1:16" ht="8.25" customHeight="1" x14ac:dyDescent="0.7"/>
    <row r="7" spans="1:16" ht="25.5" customHeight="1" x14ac:dyDescent="0.7">
      <c r="B7" s="254"/>
      <c r="C7" s="255"/>
      <c r="D7" s="255"/>
      <c r="E7" s="255"/>
      <c r="F7" s="278" t="s">
        <v>480</v>
      </c>
      <c r="G7" s="278"/>
      <c r="H7" s="278"/>
      <c r="I7" s="256"/>
      <c r="J7" s="283" t="s">
        <v>255</v>
      </c>
      <c r="K7" s="284"/>
      <c r="L7" s="285" t="s">
        <v>257</v>
      </c>
      <c r="M7" s="285" t="s">
        <v>258</v>
      </c>
      <c r="N7" s="285" t="s">
        <v>259</v>
      </c>
      <c r="O7" s="285" t="s">
        <v>260</v>
      </c>
      <c r="P7" s="257" t="s">
        <v>48</v>
      </c>
    </row>
    <row r="8" spans="1:16" x14ac:dyDescent="0.7">
      <c r="B8" s="280" t="s">
        <v>481</v>
      </c>
      <c r="C8" s="281"/>
      <c r="D8" s="217"/>
      <c r="E8" s="217"/>
      <c r="F8" s="279"/>
      <c r="G8" s="279"/>
      <c r="H8" s="279"/>
      <c r="I8" s="258"/>
      <c r="J8" s="282" t="s">
        <v>276</v>
      </c>
      <c r="K8" s="282" t="s">
        <v>277</v>
      </c>
      <c r="L8" s="282" t="s">
        <v>280</v>
      </c>
      <c r="M8" s="282" t="s">
        <v>281</v>
      </c>
      <c r="N8" s="282" t="s">
        <v>282</v>
      </c>
      <c r="O8" s="282" t="s">
        <v>284</v>
      </c>
      <c r="P8" s="259"/>
    </row>
    <row r="9" spans="1:16" ht="22.5" customHeight="1" x14ac:dyDescent="0.7">
      <c r="B9" s="260" t="s">
        <v>97</v>
      </c>
      <c r="C9" s="269" t="s">
        <v>318</v>
      </c>
      <c r="D9" s="270"/>
      <c r="E9" s="286" t="s">
        <v>319</v>
      </c>
      <c r="F9" s="287"/>
      <c r="G9" s="262" t="s">
        <v>320</v>
      </c>
      <c r="H9" s="263"/>
      <c r="I9" s="261"/>
      <c r="J9" s="264" t="s">
        <v>11</v>
      </c>
      <c r="K9" s="264" t="s">
        <v>11</v>
      </c>
      <c r="L9" s="264" t="s">
        <v>11</v>
      </c>
      <c r="M9" s="264" t="s">
        <v>11</v>
      </c>
      <c r="N9" s="264" t="s">
        <v>482</v>
      </c>
      <c r="O9" s="264" t="s">
        <v>11</v>
      </c>
      <c r="P9" s="265" t="s">
        <v>482</v>
      </c>
    </row>
    <row r="10" spans="1:16" ht="28.5" customHeight="1" x14ac:dyDescent="0.7">
      <c r="B10" s="267"/>
      <c r="C10" s="271"/>
      <c r="D10" s="272"/>
      <c r="E10" s="266" t="s">
        <v>483</v>
      </c>
      <c r="F10" s="263"/>
      <c r="G10" s="263"/>
      <c r="H10" s="263"/>
      <c r="I10" s="261"/>
      <c r="J10" s="265" t="s">
        <v>11</v>
      </c>
      <c r="K10" s="265" t="s">
        <v>11</v>
      </c>
      <c r="L10" s="265" t="s">
        <v>11</v>
      </c>
      <c r="M10" s="265" t="s">
        <v>11</v>
      </c>
      <c r="N10" s="265" t="s">
        <v>482</v>
      </c>
      <c r="O10" s="265" t="s">
        <v>11</v>
      </c>
      <c r="P10" s="265" t="s">
        <v>482</v>
      </c>
    </row>
    <row r="11" spans="1:16" ht="60" customHeight="1" x14ac:dyDescent="0.7">
      <c r="B11" s="260" t="s">
        <v>102</v>
      </c>
      <c r="C11" s="273" t="s">
        <v>329</v>
      </c>
      <c r="D11" s="274"/>
      <c r="E11" s="288" t="s">
        <v>330</v>
      </c>
      <c r="F11" s="287"/>
      <c r="G11" s="262" t="s">
        <v>331</v>
      </c>
      <c r="H11" s="263"/>
      <c r="I11" s="261"/>
      <c r="J11" s="264" t="s">
        <v>11</v>
      </c>
      <c r="K11" s="264" t="s">
        <v>11</v>
      </c>
      <c r="L11" s="264" t="s">
        <v>11</v>
      </c>
      <c r="M11" s="264" t="s">
        <v>11</v>
      </c>
      <c r="N11" s="264" t="s">
        <v>53</v>
      </c>
      <c r="O11" s="264" t="s">
        <v>11</v>
      </c>
      <c r="P11" s="265" t="s">
        <v>53</v>
      </c>
    </row>
    <row r="12" spans="1:16" ht="27.75" customHeight="1" x14ac:dyDescent="0.7">
      <c r="B12" s="267"/>
      <c r="C12" s="275"/>
      <c r="D12" s="275"/>
      <c r="E12" s="266" t="s">
        <v>484</v>
      </c>
      <c r="F12" s="263"/>
      <c r="G12" s="263"/>
      <c r="H12" s="263"/>
      <c r="I12" s="261"/>
      <c r="J12" s="265" t="s">
        <v>11</v>
      </c>
      <c r="K12" s="265" t="s">
        <v>11</v>
      </c>
      <c r="L12" s="265" t="s">
        <v>11</v>
      </c>
      <c r="M12" s="265" t="s">
        <v>11</v>
      </c>
      <c r="N12" s="265" t="s">
        <v>53</v>
      </c>
      <c r="O12" s="265" t="s">
        <v>11</v>
      </c>
      <c r="P12" s="265" t="s">
        <v>53</v>
      </c>
    </row>
    <row r="13" spans="1:16" ht="23.25" customHeight="1" x14ac:dyDescent="0.7">
      <c r="B13" s="260" t="s">
        <v>107</v>
      </c>
      <c r="C13" s="273" t="s">
        <v>338</v>
      </c>
      <c r="D13" s="274"/>
      <c r="E13" s="286" t="s">
        <v>345</v>
      </c>
      <c r="F13" s="287"/>
      <c r="G13" s="262" t="s">
        <v>346</v>
      </c>
      <c r="H13" s="263"/>
      <c r="I13" s="261"/>
      <c r="J13" s="264" t="s">
        <v>11</v>
      </c>
      <c r="K13" s="264" t="s">
        <v>11</v>
      </c>
      <c r="L13" s="264" t="s">
        <v>11</v>
      </c>
      <c r="M13" s="264" t="s">
        <v>11</v>
      </c>
      <c r="N13" s="264" t="s">
        <v>485</v>
      </c>
      <c r="O13" s="264" t="s">
        <v>11</v>
      </c>
      <c r="P13" s="265" t="s">
        <v>485</v>
      </c>
    </row>
    <row r="14" spans="1:16" ht="40.5" customHeight="1" x14ac:dyDescent="0.7">
      <c r="B14" s="268"/>
      <c r="C14" s="276"/>
      <c r="D14" s="277"/>
      <c r="E14" s="288" t="s">
        <v>343</v>
      </c>
      <c r="F14" s="287"/>
      <c r="G14" s="262" t="s">
        <v>344</v>
      </c>
      <c r="H14" s="263"/>
      <c r="I14" s="261"/>
      <c r="J14" s="264" t="s">
        <v>486</v>
      </c>
      <c r="K14" s="264" t="s">
        <v>487</v>
      </c>
      <c r="L14" s="264" t="s">
        <v>488</v>
      </c>
      <c r="M14" s="264" t="s">
        <v>489</v>
      </c>
      <c r="N14" s="264" t="s">
        <v>11</v>
      </c>
      <c r="O14" s="264" t="s">
        <v>490</v>
      </c>
      <c r="P14" s="265" t="s">
        <v>491</v>
      </c>
    </row>
    <row r="15" spans="1:16" ht="37.5" customHeight="1" x14ac:dyDescent="0.7">
      <c r="B15" s="267"/>
      <c r="C15" s="275"/>
      <c r="D15" s="275"/>
      <c r="E15" s="266" t="s">
        <v>492</v>
      </c>
      <c r="F15" s="263"/>
      <c r="G15" s="263"/>
      <c r="H15" s="263"/>
      <c r="I15" s="261"/>
      <c r="J15" s="265" t="s">
        <v>486</v>
      </c>
      <c r="K15" s="265" t="s">
        <v>487</v>
      </c>
      <c r="L15" s="265" t="s">
        <v>488</v>
      </c>
      <c r="M15" s="265" t="s">
        <v>489</v>
      </c>
      <c r="N15" s="265" t="s">
        <v>485</v>
      </c>
      <c r="O15" s="265" t="s">
        <v>490</v>
      </c>
      <c r="P15" s="265" t="s">
        <v>493</v>
      </c>
    </row>
    <row r="16" spans="1:16" ht="21.75" customHeight="1" x14ac:dyDescent="0.7">
      <c r="B16" s="260" t="s">
        <v>112</v>
      </c>
      <c r="C16" s="273" t="s">
        <v>347</v>
      </c>
      <c r="D16" s="274"/>
      <c r="E16" s="286" t="s">
        <v>354</v>
      </c>
      <c r="F16" s="287"/>
      <c r="G16" s="262" t="s">
        <v>355</v>
      </c>
      <c r="H16" s="263"/>
      <c r="I16" s="261"/>
      <c r="J16" s="264" t="s">
        <v>11</v>
      </c>
      <c r="K16" s="264" t="s">
        <v>11</v>
      </c>
      <c r="L16" s="264" t="s">
        <v>11</v>
      </c>
      <c r="M16" s="264" t="s">
        <v>11</v>
      </c>
      <c r="N16" s="264" t="s">
        <v>494</v>
      </c>
      <c r="O16" s="264" t="s">
        <v>11</v>
      </c>
      <c r="P16" s="265" t="s">
        <v>494</v>
      </c>
    </row>
    <row r="17" spans="2:16" x14ac:dyDescent="0.7">
      <c r="B17" s="268"/>
      <c r="C17" s="276"/>
      <c r="D17" s="277"/>
      <c r="E17" s="286" t="s">
        <v>358</v>
      </c>
      <c r="F17" s="287"/>
      <c r="G17" s="262" t="s">
        <v>359</v>
      </c>
      <c r="H17" s="263"/>
      <c r="I17" s="261"/>
      <c r="J17" s="264" t="s">
        <v>495</v>
      </c>
      <c r="K17" s="264" t="s">
        <v>11</v>
      </c>
      <c r="L17" s="264" t="s">
        <v>11</v>
      </c>
      <c r="M17" s="264" t="s">
        <v>11</v>
      </c>
      <c r="N17" s="264" t="s">
        <v>496</v>
      </c>
      <c r="O17" s="264" t="s">
        <v>11</v>
      </c>
      <c r="P17" s="265" t="s">
        <v>493</v>
      </c>
    </row>
    <row r="18" spans="2:16" ht="22.5" customHeight="1" x14ac:dyDescent="0.7">
      <c r="B18" s="268"/>
      <c r="C18" s="276"/>
      <c r="D18" s="277"/>
      <c r="E18" s="286" t="s">
        <v>356</v>
      </c>
      <c r="F18" s="287"/>
      <c r="G18" s="262" t="s">
        <v>357</v>
      </c>
      <c r="H18" s="263"/>
      <c r="I18" s="261"/>
      <c r="J18" s="264" t="s">
        <v>11</v>
      </c>
      <c r="K18" s="264" t="s">
        <v>11</v>
      </c>
      <c r="L18" s="264" t="s">
        <v>11</v>
      </c>
      <c r="M18" s="264" t="s">
        <v>11</v>
      </c>
      <c r="N18" s="264" t="s">
        <v>497</v>
      </c>
      <c r="O18" s="264" t="s">
        <v>11</v>
      </c>
      <c r="P18" s="265" t="s">
        <v>497</v>
      </c>
    </row>
    <row r="19" spans="2:16" ht="20.25" customHeight="1" x14ac:dyDescent="0.7">
      <c r="B19" s="268"/>
      <c r="C19" s="276"/>
      <c r="D19" s="277"/>
      <c r="E19" s="286" t="s">
        <v>360</v>
      </c>
      <c r="F19" s="287"/>
      <c r="G19" s="262" t="s">
        <v>361</v>
      </c>
      <c r="H19" s="263"/>
      <c r="I19" s="261"/>
      <c r="J19" s="264" t="s">
        <v>11</v>
      </c>
      <c r="K19" s="264" t="s">
        <v>11</v>
      </c>
      <c r="L19" s="264" t="s">
        <v>11</v>
      </c>
      <c r="M19" s="264" t="s">
        <v>489</v>
      </c>
      <c r="N19" s="264" t="s">
        <v>11</v>
      </c>
      <c r="O19" s="264" t="s">
        <v>11</v>
      </c>
      <c r="P19" s="265" t="s">
        <v>489</v>
      </c>
    </row>
    <row r="20" spans="2:16" ht="28.5" customHeight="1" x14ac:dyDescent="0.7">
      <c r="B20" s="267"/>
      <c r="C20" s="275"/>
      <c r="D20" s="275"/>
      <c r="E20" s="266" t="s">
        <v>498</v>
      </c>
      <c r="F20" s="263"/>
      <c r="G20" s="263"/>
      <c r="H20" s="263"/>
      <c r="I20" s="261"/>
      <c r="J20" s="265" t="s">
        <v>495</v>
      </c>
      <c r="K20" s="265" t="s">
        <v>11</v>
      </c>
      <c r="L20" s="265" t="s">
        <v>11</v>
      </c>
      <c r="M20" s="265" t="s">
        <v>489</v>
      </c>
      <c r="N20" s="265" t="s">
        <v>494</v>
      </c>
      <c r="O20" s="265" t="s">
        <v>11</v>
      </c>
      <c r="P20" s="265" t="s">
        <v>496</v>
      </c>
    </row>
    <row r="21" spans="2:16" ht="36.75" customHeight="1" x14ac:dyDescent="0.7">
      <c r="B21" s="260" t="s">
        <v>133</v>
      </c>
      <c r="C21" s="269" t="s">
        <v>383</v>
      </c>
      <c r="D21" s="270"/>
      <c r="E21" s="288" t="s">
        <v>388</v>
      </c>
      <c r="F21" s="287"/>
      <c r="G21" s="262" t="s">
        <v>389</v>
      </c>
      <c r="H21" s="263"/>
      <c r="I21" s="261"/>
      <c r="J21" s="264" t="s">
        <v>11</v>
      </c>
      <c r="K21" s="264" t="s">
        <v>11</v>
      </c>
      <c r="L21" s="264" t="s">
        <v>11</v>
      </c>
      <c r="M21" s="264" t="s">
        <v>499</v>
      </c>
      <c r="N21" s="264" t="s">
        <v>11</v>
      </c>
      <c r="O21" s="264" t="s">
        <v>11</v>
      </c>
      <c r="P21" s="265" t="s">
        <v>499</v>
      </c>
    </row>
    <row r="22" spans="2:16" ht="21" customHeight="1" x14ac:dyDescent="0.7">
      <c r="B22" s="267"/>
      <c r="C22" s="271"/>
      <c r="D22" s="272"/>
      <c r="E22" s="266" t="s">
        <v>500</v>
      </c>
      <c r="F22" s="263"/>
      <c r="G22" s="263"/>
      <c r="H22" s="263"/>
      <c r="I22" s="261"/>
      <c r="J22" s="265" t="s">
        <v>11</v>
      </c>
      <c r="K22" s="265" t="s">
        <v>11</v>
      </c>
      <c r="L22" s="265" t="s">
        <v>11</v>
      </c>
      <c r="M22" s="265" t="s">
        <v>499</v>
      </c>
      <c r="N22" s="265" t="s">
        <v>11</v>
      </c>
      <c r="O22" s="265" t="s">
        <v>11</v>
      </c>
      <c r="P22" s="265" t="s">
        <v>499</v>
      </c>
    </row>
    <row r="23" spans="2:16" ht="0" hidden="1" customHeight="1" x14ac:dyDescent="0.7"/>
  </sheetData>
  <mergeCells count="42">
    <mergeCell ref="E22:I22"/>
    <mergeCell ref="E20:I20"/>
    <mergeCell ref="B21:B22"/>
    <mergeCell ref="C21:D22"/>
    <mergeCell ref="E21:F21"/>
    <mergeCell ref="G21:I21"/>
    <mergeCell ref="E19:F19"/>
    <mergeCell ref="G19:I19"/>
    <mergeCell ref="B16:B20"/>
    <mergeCell ref="C16:D20"/>
    <mergeCell ref="E16:F16"/>
    <mergeCell ref="G16:I16"/>
    <mergeCell ref="E18:F18"/>
    <mergeCell ref="G18:I18"/>
    <mergeCell ref="E17:F17"/>
    <mergeCell ref="G17:I17"/>
    <mergeCell ref="E14:F14"/>
    <mergeCell ref="G14:I14"/>
    <mergeCell ref="B13:B15"/>
    <mergeCell ref="C13:D15"/>
    <mergeCell ref="E13:F13"/>
    <mergeCell ref="G13:I13"/>
    <mergeCell ref="E15:I15"/>
    <mergeCell ref="E12:I12"/>
    <mergeCell ref="B11:B12"/>
    <mergeCell ref="C11:D12"/>
    <mergeCell ref="E11:F11"/>
    <mergeCell ref="G11:I11"/>
    <mergeCell ref="E10:I10"/>
    <mergeCell ref="B9:B10"/>
    <mergeCell ref="C9:D10"/>
    <mergeCell ref="E9:F9"/>
    <mergeCell ref="G9:I9"/>
    <mergeCell ref="A1:F1"/>
    <mergeCell ref="A2:O2"/>
    <mergeCell ref="A3:O3"/>
    <mergeCell ref="A4:O4"/>
    <mergeCell ref="A5:O5"/>
    <mergeCell ref="P7:P8"/>
    <mergeCell ref="B8:C8"/>
    <mergeCell ref="J7:K7"/>
    <mergeCell ref="F7:H8"/>
  </mergeCells>
  <pageMargins left="0.15748031496062992" right="0.15748031496062992" top="0.15748031496062992" bottom="0.15748031496062992" header="0.19685039370078741" footer="0.1574803149606299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งบรับ-จ่าย ส.ค. 61</vt:lpstr>
      <vt:lpstr>งบทดลอง</vt:lpstr>
      <vt:lpstr>หมายเหตุ 1</vt:lpstr>
      <vt:lpstr>หมายเหตุรายจ่ายค้างจ่าย</vt:lpstr>
      <vt:lpstr>งบกระทบยอดจ่ายจากรายรับ</vt:lpstr>
      <vt:lpstr>กระดาษทำการฯ จ่ายจากเงินสะสม</vt:lpstr>
      <vt:lpstr>กระดาษทำการ งปม.คงเหลือ</vt:lpstr>
      <vt:lpstr>กระดาษทำการโอน งปม.</vt:lpstr>
      <vt:lpstr>'กระดาษทำการ งปม.คงเหลือ'!Print_Titles</vt:lpstr>
      <vt:lpstr>'กระดาษทำการโอน งปม.'!Print_Titles</vt:lpstr>
      <vt:lpstr>'กระดาษทำการฯ จ่ายจากเงินสะสม'!Print_Titles</vt:lpstr>
      <vt:lpstr>งบกระทบยอดจ่ายจากรายรับ!Print_Titles</vt:lpstr>
      <vt:lpstr>งบทดลอง!Print_Titles</vt:lpstr>
      <vt:lpstr>'งบรับ-จ่าย ส.ค. 61'!Print_Titles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2018-09-04T03:44:06Z</cp:lastPrinted>
  <dcterms:modified xsi:type="dcterms:W3CDTF">2018-09-04T04:09:26Z</dcterms:modified>
</cp:coreProperties>
</file>